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決算統計\R06財政比率分析表（財政状況資料集）\04県確認事項\"/>
    </mc:Choice>
  </mc:AlternateContent>
  <xr:revisionPtr revIDLastSave="0" documentId="13_ncr:1_{07B23E80-DA70-4045-A5CC-73DCA1251B71}" xr6:coauthVersionLast="47" xr6:coauthVersionMax="47" xr10:uidLastSave="{00000000-0000-0000-0000-000000000000}"/>
  <bookViews>
    <workbookView xWindow="-120" yWindow="-120" windowWidth="29040" windowHeight="15840" tabRatio="924" firstSheet="2"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U37" i="10"/>
  <c r="C37" i="10"/>
  <c r="BE36" i="10"/>
  <c r="C36" i="10"/>
  <c r="BE35" i="10"/>
  <c r="C35" i="10"/>
  <c r="BW34" i="10"/>
  <c r="BE34" i="10"/>
  <c r="C34" i="10"/>
  <c r="U34" i="10" s="1"/>
  <c r="U35" i="10" s="1"/>
  <c r="U36" i="10" s="1"/>
  <c r="CO34" i="10" l="1"/>
  <c r="CO35" i="10" s="1"/>
  <c r="CO36" i="10" s="1"/>
  <c r="BW35" i="10"/>
  <c r="BW36" i="10" s="1"/>
  <c r="BW37" i="10" s="1"/>
  <c r="BW38"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<sst xmlns="http://schemas.openxmlformats.org/spreadsheetml/2006/main" count="1112" uniqueCount="560">
  <si>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</si>
  <si>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</si>
  <si>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</si>
  <si>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</si>
  <si>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</si>
  <si>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</si>
  <si>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</si>
  <si>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</si>
  <si>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</si>
  <si>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</si>
  <si>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</si>
  <si>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</si>
  <si>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</si>
  <si>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</si>
  <si>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</si>
  <si>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</si>
  <si>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</si>
  <si>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</si>
  <si>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</si>
  <si>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</si>
  <si>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</si>
  <si>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</si>
  <si>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</si>
  <si>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</si>
  <si>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</si>
  <si>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</si>
  <si>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</si>
  <si>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</si>
  <si>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</si>
  <si>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</si>
  <si>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</si>
  <si>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</si>
  <si>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</si>
  <si>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</si>
  <si>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</si>
  <si>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</si>
  <si>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</si>
  <si>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</si>
  <si>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</si>
  <si>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</si>
  <si>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</si>
  <si>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</si>
  <si>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</si>
  <si>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</si>
  <si>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</si>
  <si>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</si>
  <si>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</si>
  <si>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</si>
  <si>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</si>
  <si>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</si>
  <si>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</si>
  <si>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</si>
  <si>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</si>
  <si>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</si>
  <si>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</si>
  <si>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</si>
  <si>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</si>
  <si>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</si>
  <si>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</si>
  <si>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</si>
  <si>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</si>
  <si>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</si>
  <si>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</si>
  <si>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</si>
  <si>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</si>
  <si>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</si>
  <si>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</si>
  <si>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</si>
  <si>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</si>
  <si>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</si>
  <si>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</si>
  <si>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</si>
  <si>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</si>
  <si>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</si>
  <si>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</si>
  <si>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</si>
  <si>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</si>
  <si>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</si>
  <si>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</si>
  <si>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</si>
  <si>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</si>
  <si>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</si>
  <si>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</si>
  <si>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</si>
  <si>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</si>
  <si>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</si>
  <si>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</si>
  <si>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</si>
  <si>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</si>
  <si>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</si>
  <si>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</si>
  <si>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</si>
  <si>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</si>
  <si>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</si>
  <si>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常陸太田市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</si>
  <si>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</si>
  <si>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</si>
  <si>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</si>
  <si>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</si>
  <si>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</si>
  <si>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</si>
  <si>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</si>
  <si>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</si>
  <si>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</si>
  <si>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</si>
  <si>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</si>
  <si>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</si>
  <si>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</si>
  <si>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</si>
  <si>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</si>
  <si>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</si>
  <si>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</si>
  <si>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</si>
  <si>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</si>
  <si>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</si>
  <si>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</si>
  <si>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</si>
  <si>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</si>
  <si>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</si>
  <si>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</si>
  <si>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</si>
  <si>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</si>
  <si>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</si>
  <si>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</si>
  <si>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</si>
  <si>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</si>
  <si>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</si>
  <si>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</si>
  <si>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</si>
  <si>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</si>
  <si>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</si>
  <si>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</si>
  <si>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</si>
  <si>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</si>
  <si>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</si>
  <si>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</si>
  <si>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</si>
  <si>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</si>
  <si>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</si>
  <si>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</si>
  <si>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</si>
  <si>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</si>
  <si>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</si>
  <si>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</si>
  <si>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</si>
  <si>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</si>
  <si>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</si>
  <si>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</si>
  <si>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</si>
  <si>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</si>
  <si>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</si>
  <si>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</si>
  <si>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</si>
  <si>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</si>
  <si>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</si>
  <si>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</si>
  <si>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</si>
  <si>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</si>
  <si>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</si>
  <si>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</si>
  <si>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</si>
  <si>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</si>
  <si>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</si>
  <si>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</si>
  <si>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</si>
  <si>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</si>
  <si>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</si>
  <si>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</si>
  <si>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</si>
  <si>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</si>
  <si>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</si>
  <si>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</si>
  <si>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</si>
  <si>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</si>
  <si>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</si>
  <si>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</si>
  <si>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</si>
  <si>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</si>
  <si>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</si>
  <si>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</si>
  <si>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</si>
  <si>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</si>
  <si>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</si>
  <si>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</si>
  <si>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</si>
  <si>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</si>
  <si>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</si>
  <si>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</si>
  <si>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</si>
  <si>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</si>
  <si>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</si>
  <si>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</si>
  <si>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</si>
  <si>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</si>
  <si>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</si>
  <si>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</si>
  <si>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</si>
  <si>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</si>
  <si>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</si>
  <si>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</si>
  <si>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</si>
  <si>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</si>
  <si>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</si>
  <si>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茨城県常陸太田市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</si>
  <si>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</si>
  <si>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</si>
  <si>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</si>
  <si>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</si>
  <si>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</si>
  <si>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</si>
  <si>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</si>
  <si>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</si>
  <si>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</si>
  <si>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</si>
  <si>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</si>
  <si>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</si>
  <si>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</si>
  <si>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</si>
  <si>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</si>
  <si>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</si>
  <si>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</si>
  <si>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</si>
  <si>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</si>
  <si>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</si>
  <si>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</si>
  <si>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</si>
  <si>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</si>
  <si>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</si>
  <si>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</si>
  <si>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</si>
  <si>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</si>
  <si>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</si>
  <si>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</si>
  <si>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</si>
  <si>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</si>
  <si>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</si>
  <si>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</si>
  <si>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</si>
  <si>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</si>
  <si>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</si>
  <si>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</si>
  <si>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</si>
  <si>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</si>
  <si>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</si>
  <si>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</si>
  <si>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</si>
  <si>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</si>
  <si>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</si>
  <si>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</si>
  <si>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</si>
  <si>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</si>
  <si>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</si>
  <si>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</si>
  <si>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</si>
  <si>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</si>
  <si>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</si>
  <si>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</si>
  <si>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</si>
  <si>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</si>
  <si>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</si>
  <si>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</si>
  <si>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</si>
  <si>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</si>
  <si>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</si>
  <si>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</si>
  <si>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</si>
  <si>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</si>
  <si>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</si>
  <si>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</si>
  <si>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</si>
  <si>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</si>
  <si>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</si>
  <si>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</si>
  <si>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</si>
  <si>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</si>
  <si>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</si>
  <si>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</si>
  <si>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</si>
  <si>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</si>
  <si>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</si>
  <si>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</si>
  <si>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</si>
  <si>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</si>
  <si>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</si>
  <si>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</si>
  <si>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</si>
  <si>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</si>
  <si>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</si>
  <si>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</si>
  <si>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</si>
  <si>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</si>
  <si>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</si>
  <si>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</si>
  <si>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</si>
  <si>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</si>
  <si>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</si>
  <si>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</si>
  <si>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</si>
  <si>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</si>
  <si>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</si>
  <si>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</si>
  <si>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</si>
  <si>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</si>
  <si>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</si>
  <si>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</si>
  <si>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</si>
  <si>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</si>
  <si>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</si>
  <si>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</si>
  <si>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</si>
  <si>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</si>
  <si>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</si>
  <si>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</si>
  <si>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</si>
  <si>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</si>
  <si>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</si>
  <si>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</si>
  <si>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</si>
  <si>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</si>
  <si>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</si>
  <si>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</si>
  <si>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</si>
  <si>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</si>
  <si>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</si>
  <si>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</si>
  <si>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</si>
  <si>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</si>
  <si>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</si>
  <si>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</si>
  <si>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</si>
  <si>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</si>
  <si>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</si>
  <si>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</si>
  <si>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</si>
  <si>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</si>
  <si>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</si>
  <si>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</si>
  <si>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</si>
  <si>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</si>
  <si>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</si>
  <si>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</si>
  <si>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</si>
  <si>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</si>
  <si>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</si>
  <si>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</si>
  <si>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</si>
  <si>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</si>
  <si>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</si>
  <si>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</si>
  <si>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</si>
  <si>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</si>
  <si>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</si>
  <si>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</si>
  <si>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</si>
  <si>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茨城県常陸太田市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</si>
  <si>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</si>
  <si>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</si>
  <si>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</si>
  <si>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</si>
  <si>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</si>
  <si>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</si>
  <si>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</si>
  <si>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</si>
  <si>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</si>
  <si>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</si>
  <si>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</si>
  <si>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</si>
  <si>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</si>
  <si>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</si>
  <si>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</si>
  <si>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</si>
  <si>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</si>
  <si>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</si>
  <si>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</si>
  <si>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</si>
  <si>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</si>
  <si>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</si>
  <si>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</si>
  <si>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</si>
  <si>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</si>
  <si>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</si>
  <si>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</si>
  <si>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</si>
  <si>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</si>
  <si>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</si>
  <si>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</si>
  <si>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</si>
  <si>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</si>
  <si>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</si>
  <si>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</si>
  <si>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</si>
  <si>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</si>
  <si>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</si>
  <si>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工業用水道事業会計</t>
    <phoneticPr fontId="5"/>
  </si>
  <si>
    <t>簡易水道事業会計</t>
    <phoneticPr fontId="5"/>
  </si>
  <si>
    <t>下水道事業等会計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</si>
  <si>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</si>
  <si>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</si>
  <si>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</si>
  <si>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</si>
  <si>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</si>
  <si>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</si>
  <si>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</si>
  <si>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</si>
  <si>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</si>
  <si>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</si>
  <si>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</si>
  <si>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</si>
  <si>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</si>
  <si>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</si>
  <si>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</si>
  <si>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</si>
  <si>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</si>
  <si>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</si>
  <si>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</si>
  <si>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</si>
  <si>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</si>
  <si>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</si>
  <si>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</si>
  <si>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</si>
  <si>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</si>
  <si>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</si>
  <si>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</si>
  <si>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</si>
  <si>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</si>
  <si>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</si>
  <si>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</si>
  <si>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</si>
  <si>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</si>
  <si>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</si>
  <si>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</si>
  <si>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</si>
  <si>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</si>
  <si>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</si>
  <si>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</si>
  <si>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</si>
  <si>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</si>
  <si>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</si>
  <si>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</si>
  <si>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</si>
  <si>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</si>
  <si>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</si>
  <si>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</si>
  <si>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</si>
  <si>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</si>
  <si>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</si>
  <si>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</si>
  <si>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</si>
  <si>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</si>
  <si>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</si>
  <si>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</si>
  <si>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</si>
  <si>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</si>
  <si>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</si>
  <si>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</si>
  <si>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</si>
  <si>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</si>
  <si>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</si>
  <si>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</si>
  <si>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</si>
  <si>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</si>
  <si>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</si>
  <si>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</si>
  <si>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</si>
  <si>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</si>
  <si>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</si>
  <si>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</si>
  <si>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</si>
  <si>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</si>
  <si>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</si>
  <si>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</si>
  <si>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</si>
  <si>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</si>
  <si>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</si>
  <si>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</si>
  <si>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</si>
  <si>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</si>
  <si>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</si>
  <si>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</si>
  <si>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</si>
  <si>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</si>
  <si>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</si>
  <si>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</si>
  <si>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</si>
  <si>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</si>
  <si>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</si>
  <si>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</si>
  <si>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</si>
  <si>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</si>
  <si>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</si>
  <si>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</si>
  <si>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</si>
  <si>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</si>
  <si>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</si>
  <si>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</si>
  <si>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</si>
  <si>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</si>
  <si>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</si>
  <si>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</si>
  <si>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</si>
  <si>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</si>
  <si>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</si>
  <si>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</si>
  <si>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</si>
  <si>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</si>
  <si>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</si>
  <si>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</si>
  <si>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</si>
  <si>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</si>
  <si>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</si>
  <si>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</si>
  <si>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</si>
  <si>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</si>
  <si>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</si>
  <si>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</si>
  <si>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</si>
  <si>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</si>
  <si>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</si>
  <si>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</si>
  <si>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</si>
  <si>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</si>
  <si>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</si>
  <si>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</si>
  <si>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</si>
  <si>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</si>
  <si>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</si>
  <si>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</si>
  <si>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</si>
  <si>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</si>
  <si>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</si>
  <si>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</si>
  <si>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下水道事業等会計</t>
  </si>
  <si>
    <t>水道事業会計</t>
  </si>
  <si>
    <t>一般会計</t>
  </si>
  <si>
    <t>簡易水道事業会計</t>
  </si>
  <si>
    <t>介護保険特別会計</t>
  </si>
  <si>
    <t>国民健康保険特別会計</t>
  </si>
  <si>
    <t>工業用水道事業会計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</si>
  <si>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</si>
  <si>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</si>
  <si>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</si>
  <si>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</si>
  <si>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</si>
  <si>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</si>
  <si>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</si>
  <si>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</si>
  <si>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水府振興公社</t>
    <rPh sb="0" eb="6">
      <t>スイフシンコウコウシャ</t>
    </rPh>
    <phoneticPr fontId="38"/>
  </si>
  <si>
    <t>里美ふるさと振興公社</t>
    <rPh sb="0" eb="2">
      <t>サトミ</t>
    </rPh>
    <rPh sb="6" eb="10">
      <t>シンコウコウシャ</t>
    </rPh>
    <phoneticPr fontId="38"/>
  </si>
  <si>
    <t>常陸太田産業振興株式会社</t>
    <rPh sb="0" eb="4">
      <t>ヒタチオオタ</t>
    </rPh>
    <rPh sb="4" eb="6">
      <t>サンギョウ</t>
    </rPh>
    <rPh sb="6" eb="8">
      <t>シンコウ</t>
    </rPh>
    <rPh sb="8" eb="12">
      <t>カブシキカイシャ</t>
    </rPh>
    <phoneticPr fontId="38"/>
  </si>
  <si>
    <t>-</t>
    <phoneticPr fontId="2"/>
  </si>
  <si>
    <t>まちづくり振興基金</t>
    <rPh sb="5" eb="9">
      <t>シンコウキキン</t>
    </rPh>
    <phoneticPr fontId="2"/>
  </si>
  <si>
    <t>地域福祉基金</t>
    <rPh sb="0" eb="6">
      <t>チイキフクシキキン</t>
    </rPh>
    <phoneticPr fontId="2"/>
  </si>
  <si>
    <t>一般廃棄物処理施設整備基金</t>
    <rPh sb="0" eb="5">
      <t>イッパンハイキブツ</t>
    </rPh>
    <rPh sb="5" eb="9">
      <t>ショリシセツ</t>
    </rPh>
    <rPh sb="9" eb="13">
      <t>セイビキキン</t>
    </rPh>
    <phoneticPr fontId="2"/>
  </si>
  <si>
    <t>ふるさと常陸太田基金</t>
    <rPh sb="4" eb="8">
      <t>ヒタチオオタ</t>
    </rPh>
    <rPh sb="8" eb="10">
      <t>キキン</t>
    </rPh>
    <phoneticPr fontId="2"/>
  </si>
  <si>
    <t>公共施設等総合管理基金</t>
    <rPh sb="0" eb="4">
      <t>コウキョウシセツ</t>
    </rPh>
    <rPh sb="4" eb="5">
      <t>トウ</t>
    </rPh>
    <rPh sb="5" eb="11">
      <t>ソウゴウカンリキキン</t>
    </rPh>
    <phoneticPr fontId="2"/>
  </si>
  <si>
    <t>茨城県市町村総合事務組合（一般会計）</t>
    <rPh sb="0" eb="3">
      <t>イバラキケン</t>
    </rPh>
    <rPh sb="3" eb="12">
      <t>シチョウソンソウゴウジムクミアイ</t>
    </rPh>
    <rPh sb="13" eb="17">
      <t>イッパンカイケイ</t>
    </rPh>
    <phoneticPr fontId="38"/>
  </si>
  <si>
    <t>茨城県市町村総合事務組合（県民交通災害共済事業特別会計）</t>
    <rPh sb="0" eb="3">
      <t>イバラキケン</t>
    </rPh>
    <rPh sb="3" eb="12">
      <t>シチョウソンソウゴウジムクミアイ</t>
    </rPh>
    <rPh sb="13" eb="15">
      <t>ケンミン</t>
    </rPh>
    <rPh sb="15" eb="17">
      <t>コウツウ</t>
    </rPh>
    <rPh sb="17" eb="19">
      <t>サイガイ</t>
    </rPh>
    <rPh sb="19" eb="21">
      <t>キョウサイ</t>
    </rPh>
    <rPh sb="21" eb="23">
      <t>ジギョウ</t>
    </rPh>
    <rPh sb="23" eb="25">
      <t>トクベツ</t>
    </rPh>
    <rPh sb="25" eb="27">
      <t>カイケイ</t>
    </rPh>
    <phoneticPr fontId="38"/>
  </si>
  <si>
    <t>茨城租税債権管理機構</t>
    <rPh sb="0" eb="10">
      <t>イバラキソゼイサイケンカンリキコウ</t>
    </rPh>
    <phoneticPr fontId="38"/>
  </si>
  <si>
    <t>茨城県後期高齢者医療広域連合（一般会計）</t>
    <rPh sb="0" eb="3">
      <t>イバラキケン</t>
    </rPh>
    <rPh sb="3" eb="8">
      <t>コウキコウレイシャ</t>
    </rPh>
    <rPh sb="8" eb="14">
      <t>イリョウコウイキレンゴウ</t>
    </rPh>
    <rPh sb="15" eb="19">
      <t>イッパンカイケイ</t>
    </rPh>
    <phoneticPr fontId="38"/>
  </si>
  <si>
    <t>茨城県後期高齢者医療広域連合（後期高齢者特別会計）</t>
    <rPh sb="0" eb="3">
      <t>イバラキケン</t>
    </rPh>
    <rPh sb="3" eb="8">
      <t>コウキコウレイシャ</t>
    </rPh>
    <rPh sb="8" eb="14">
      <t>イリョウコウイキレンゴウ</t>
    </rPh>
    <rPh sb="15" eb="20">
      <t>コウキコウレイシャ</t>
    </rPh>
    <rPh sb="20" eb="24">
      <t>トクベツカイケイ</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</si>
</sst>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D623-4E9F-9699-1FDED6F494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90945</c:v>
                </c:pt>
                <c:pt idx="1">
                  <c:v>63433</c:v>
                </c:pt>
                <c:pt idx="2">
                  <c:v>61005</c:v>
                </c:pt>
                <c:pt idx="3">
                  <c:v>57899</c:v>
                </c:pt>
                <c:pt idx="4">
                  <c:v>81698</c:v>
                </c:pt>
              </c:numCache>
            </c:numRef>
          </c:val>
          <c:smooth val="0"/>
          <c:extLst>
            <c:ext xmlns:c16="http://schemas.microsoft.com/office/drawing/2014/chart" uri="{C3380CC4-5D6E-409C-BE32-E72D297353CC}">
              <c16:uniqueId val="{00000001-D623-4E9F-9699-1FDED6F494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8.69</c:v>
                </c:pt>
                <c:pt idx="1">
                  <c:v>9.77</c:v>
                </c:pt>
                <c:pt idx="2">
                  <c:v>7.42</c:v>
                </c:pt>
                <c:pt idx="3">
                  <c:v>6.49</c:v>
                </c:pt>
                <c:pt idx="4">
                  <c:v>5.7</c:v>
                </c:pt>
              </c:numCache>
            </c:numRef>
          </c:val>
          <c:extLst>
            <c:ext xmlns:c16="http://schemas.microsoft.com/office/drawing/2014/chart" uri="{C3380CC4-5D6E-409C-BE32-E72D297353CC}">
              <c16:uniqueId val="{00000000-EE12-4A3C-966D-1FDE00D43D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31.07</c:v>
                </c:pt>
                <c:pt idx="1">
                  <c:v>35.75</c:v>
                </c:pt>
                <c:pt idx="2">
                  <c:v>41.85</c:v>
                </c:pt>
                <c:pt idx="3">
                  <c:v>44.8</c:v>
                </c:pt>
                <c:pt idx="4">
                  <c:v>47.41</c:v>
                </c:pt>
              </c:numCache>
            </c:numRef>
          </c:val>
          <c:extLst>
            <c:ext xmlns:c16="http://schemas.microsoft.com/office/drawing/2014/chart" uri="{C3380CC4-5D6E-409C-BE32-E72D297353CC}">
              <c16:uniqueId val="{00000001-EE12-4A3C-966D-1FDE00D43D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c:v>
                </c:pt>
                <c:pt idx="1">
                  <c:v>7.18</c:v>
                </c:pt>
                <c:pt idx="2">
                  <c:v>2.4</c:v>
                </c:pt>
                <c:pt idx="3">
                  <c:v>2.02</c:v>
                </c:pt>
                <c:pt idx="4">
                  <c:v>2.52</c:v>
                </c:pt>
              </c:numCache>
            </c:numRef>
          </c:val>
          <c:smooth val="0"/>
          <c:extLst>
            <c:ext xmlns:c16="http://schemas.microsoft.com/office/drawing/2014/chart" uri="{C3380CC4-5D6E-409C-BE32-E72D297353CC}">
              <c16:uniqueId val="{00000002-EE12-4A3C-966D-1FDE00D43D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32A-41DA-9094-68BDAA2CEC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2A-41DA-9094-68BDAA2CEC4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2-B32A-41DA-9094-68BDAA2CEC4C}"/>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0.74</c:v>
                </c:pt>
                <c:pt idx="2">
                  <c:v>#N/A</c:v>
                </c:pt>
                <c:pt idx="3">
                  <c:v>0.76</c:v>
                </c:pt>
                <c:pt idx="4">
                  <c:v>#N/A</c:v>
                </c:pt>
                <c:pt idx="5">
                  <c:v>0.82</c:v>
                </c:pt>
                <c:pt idx="6">
                  <c:v>#N/A</c:v>
                </c:pt>
                <c:pt idx="7">
                  <c:v>0.84</c:v>
                </c:pt>
                <c:pt idx="8">
                  <c:v>#N/A</c:v>
                </c:pt>
                <c:pt idx="9">
                  <c:v>0.91</c:v>
                </c:pt>
              </c:numCache>
            </c:numRef>
          </c:val>
          <c:extLst>
            <c:ext xmlns:c16="http://schemas.microsoft.com/office/drawing/2014/chart" uri="{C3380CC4-5D6E-409C-BE32-E72D297353CC}">
              <c16:uniqueId val="{00000003-B32A-41DA-9094-68BDAA2CEC4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1.31</c:v>
                </c:pt>
                <c:pt idx="2">
                  <c:v>#N/A</c:v>
                </c:pt>
                <c:pt idx="3">
                  <c:v>1.37</c:v>
                </c:pt>
                <c:pt idx="4">
                  <c:v>#N/A</c:v>
                </c:pt>
                <c:pt idx="5">
                  <c:v>1.23</c:v>
                </c:pt>
                <c:pt idx="6">
                  <c:v>#N/A</c:v>
                </c:pt>
                <c:pt idx="7">
                  <c:v>0.97</c:v>
                </c:pt>
                <c:pt idx="8">
                  <c:v>#N/A</c:v>
                </c:pt>
                <c:pt idx="9">
                  <c:v>1.01</c:v>
                </c:pt>
              </c:numCache>
            </c:numRef>
          </c:val>
          <c:extLst>
            <c:ext xmlns:c16="http://schemas.microsoft.com/office/drawing/2014/chart" uri="{C3380CC4-5D6E-409C-BE32-E72D297353CC}">
              <c16:uniqueId val="{00000004-B32A-41DA-9094-68BDAA2CEC4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1.08</c:v>
                </c:pt>
                <c:pt idx="2">
                  <c:v>#N/A</c:v>
                </c:pt>
                <c:pt idx="3">
                  <c:v>1.35</c:v>
                </c:pt>
                <c:pt idx="4">
                  <c:v>#N/A</c:v>
                </c:pt>
                <c:pt idx="5">
                  <c:v>1.38</c:v>
                </c:pt>
                <c:pt idx="6">
                  <c:v>#N/A</c:v>
                </c:pt>
                <c:pt idx="7">
                  <c:v>0.72</c:v>
                </c:pt>
                <c:pt idx="8">
                  <c:v>#N/A</c:v>
                </c:pt>
                <c:pt idx="9">
                  <c:v>1.27</c:v>
                </c:pt>
              </c:numCache>
            </c:numRef>
          </c:val>
          <c:extLst>
            <c:ext xmlns:c16="http://schemas.microsoft.com/office/drawing/2014/chart" uri="{C3380CC4-5D6E-409C-BE32-E72D297353CC}">
              <c16:uniqueId val="{00000005-B32A-41DA-9094-68BDAA2CEC4C}"/>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c:v>
                </c:pt>
                <c:pt idx="2">
                  <c:v>#N/A</c:v>
                </c:pt>
                <c:pt idx="3">
                  <c:v>1.61</c:v>
                </c:pt>
                <c:pt idx="4">
                  <c:v>#N/A</c:v>
                </c:pt>
                <c:pt idx="5">
                  <c:v>2.19</c:v>
                </c:pt>
                <c:pt idx="6">
                  <c:v>#N/A</c:v>
                </c:pt>
                <c:pt idx="7">
                  <c:v>2.2999999999999998</c:v>
                </c:pt>
                <c:pt idx="8">
                  <c:v>#N/A</c:v>
                </c:pt>
                <c:pt idx="9">
                  <c:v>2.31</c:v>
                </c:pt>
              </c:numCache>
            </c:numRef>
          </c:val>
          <c:extLst>
            <c:ext xmlns:c16="http://schemas.microsoft.com/office/drawing/2014/chart" uri="{C3380CC4-5D6E-409C-BE32-E72D297353CC}">
              <c16:uniqueId val="{00000006-B32A-41DA-9094-68BDAA2CEC4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8.68</c:v>
                </c:pt>
                <c:pt idx="2">
                  <c:v>#N/A</c:v>
                </c:pt>
                <c:pt idx="3">
                  <c:v>9.77</c:v>
                </c:pt>
                <c:pt idx="4">
                  <c:v>#N/A</c:v>
                </c:pt>
                <c:pt idx="5">
                  <c:v>7.41</c:v>
                </c:pt>
                <c:pt idx="6">
                  <c:v>#N/A</c:v>
                </c:pt>
                <c:pt idx="7">
                  <c:v>6.48</c:v>
                </c:pt>
                <c:pt idx="8">
                  <c:v>#N/A</c:v>
                </c:pt>
                <c:pt idx="9">
                  <c:v>5.7</c:v>
                </c:pt>
              </c:numCache>
            </c:numRef>
          </c:val>
          <c:extLst>
            <c:ext xmlns:c16="http://schemas.microsoft.com/office/drawing/2014/chart" uri="{C3380CC4-5D6E-409C-BE32-E72D297353CC}">
              <c16:uniqueId val="{00000007-B32A-41DA-9094-68BDAA2CEC4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13.23</c:v>
                </c:pt>
                <c:pt idx="2">
                  <c:v>#N/A</c:v>
                </c:pt>
                <c:pt idx="3">
                  <c:v>12.67</c:v>
                </c:pt>
                <c:pt idx="4">
                  <c:v>#N/A</c:v>
                </c:pt>
                <c:pt idx="5">
                  <c:v>13.47</c:v>
                </c:pt>
                <c:pt idx="6">
                  <c:v>#N/A</c:v>
                </c:pt>
                <c:pt idx="7">
                  <c:v>13.21</c:v>
                </c:pt>
                <c:pt idx="8">
                  <c:v>#N/A</c:v>
                </c:pt>
                <c:pt idx="9">
                  <c:v>12.93</c:v>
                </c:pt>
              </c:numCache>
            </c:numRef>
          </c:val>
          <c:extLst>
            <c:ext xmlns:c16="http://schemas.microsoft.com/office/drawing/2014/chart" uri="{C3380CC4-5D6E-409C-BE32-E72D297353CC}">
              <c16:uniqueId val="{00000008-B32A-41DA-9094-68BDAA2CEC4C}"/>
            </c:ext>
          </c:extLst>
        </c:ser>
        <c:ser>
          <c:idx val="9"/>
          <c:order val="9"/>
          <c:tx>
            <c:strRef>
              <c:f>データシート!$A$36</c:f>
              <c:strCache>
                <c:ptCount val="1"/>
                <c:pt idx="0">
                  <c:v>下水道事業等会計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5.22</c:v>
                </c:pt>
                <c:pt idx="2">
                  <c:v>#N/A</c:v>
                </c:pt>
                <c:pt idx="3">
                  <c:v>9.15</c:v>
                </c:pt>
                <c:pt idx="4">
                  <c:v>#N/A</c:v>
                </c:pt>
                <c:pt idx="5">
                  <c:v>13.16</c:v>
                </c:pt>
                <c:pt idx="6">
                  <c:v>#N/A</c:v>
                </c:pt>
                <c:pt idx="7">
                  <c:v>15.85</c:v>
                </c:pt>
                <c:pt idx="8">
                  <c:v>#N/A</c:v>
                </c:pt>
                <c:pt idx="9">
                  <c:v>18.03</c:v>
                </c:pt>
              </c:numCache>
            </c:numRef>
          </c:val>
          <c:extLst>
            <c:ext xmlns:c16="http://schemas.microsoft.com/office/drawing/2014/chart" uri="{C3380CC4-5D6E-409C-BE32-E72D297353CC}">
              <c16:uniqueId val="{00000009-B32A-41DA-9094-68BDAA2CEC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2536</c:v>
                </c:pt>
                <c:pt idx="5">
                  <c:v>2429</c:v>
                </c:pt>
                <c:pt idx="8">
                  <c:v>2524</c:v>
                </c:pt>
                <c:pt idx="11">
                  <c:v>2402</c:v>
                </c:pt>
                <c:pt idx="14">
                  <c:v>2295</c:v>
                </c:pt>
              </c:numCache>
            </c:numRef>
          </c:val>
          <c:extLst>
            <c:ext xmlns:c16="http://schemas.microsoft.com/office/drawing/2014/chart" uri="{C3380CC4-5D6E-409C-BE32-E72D297353CC}">
              <c16:uniqueId val="{00000000-A978-4A19-8F78-1B5EE6CED2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78-4A19-8F78-1B5EE6CED2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978-4A19-8F78-1B5EE6CED2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78-4A19-8F78-1B5EE6CED2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778</c:v>
                </c:pt>
                <c:pt idx="3">
                  <c:v>693</c:v>
                </c:pt>
                <c:pt idx="6">
                  <c:v>716</c:v>
                </c:pt>
                <c:pt idx="9">
                  <c:v>700</c:v>
                </c:pt>
                <c:pt idx="12">
                  <c:v>660</c:v>
                </c:pt>
              </c:numCache>
            </c:numRef>
          </c:val>
          <c:extLst>
            <c:ext xmlns:c16="http://schemas.microsoft.com/office/drawing/2014/chart" uri="{C3380CC4-5D6E-409C-BE32-E72D297353CC}">
              <c16:uniqueId val="{00000004-A978-4A19-8F78-1B5EE6CED2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78-4A19-8F78-1B5EE6CED2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78-4A19-8F78-1B5EE6CED2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2162</c:v>
                </c:pt>
                <c:pt idx="3">
                  <c:v>2248</c:v>
                </c:pt>
                <c:pt idx="6">
                  <c:v>2398</c:v>
                </c:pt>
                <c:pt idx="9">
                  <c:v>2351</c:v>
                </c:pt>
                <c:pt idx="12">
                  <c:v>2209</c:v>
                </c:pt>
              </c:numCache>
            </c:numRef>
          </c:val>
          <c:extLst>
            <c:ext xmlns:c16="http://schemas.microsoft.com/office/drawing/2014/chart" uri="{C3380CC4-5D6E-409C-BE32-E72D297353CC}">
              <c16:uniqueId val="{00000007-A978-4A19-8F78-1B5EE6CED2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404</c:v>
                </c:pt>
                <c:pt idx="2">
                  <c:v>#N/A</c:v>
                </c:pt>
                <c:pt idx="3">
                  <c:v>#N/A</c:v>
                </c:pt>
                <c:pt idx="4">
                  <c:v>512</c:v>
                </c:pt>
                <c:pt idx="5">
                  <c:v>#N/A</c:v>
                </c:pt>
                <c:pt idx="6">
                  <c:v>#N/A</c:v>
                </c:pt>
                <c:pt idx="7">
                  <c:v>590</c:v>
                </c:pt>
                <c:pt idx="8">
                  <c:v>#N/A</c:v>
                </c:pt>
                <c:pt idx="9">
                  <c:v>#N/A</c:v>
                </c:pt>
                <c:pt idx="10">
                  <c:v>649</c:v>
                </c:pt>
                <c:pt idx="11">
                  <c:v>#N/A</c:v>
                </c:pt>
                <c:pt idx="12">
                  <c:v>#N/A</c:v>
                </c:pt>
                <c:pt idx="13">
                  <c:v>574</c:v>
                </c:pt>
                <c:pt idx="14">
                  <c:v>#N/A</c:v>
                </c:pt>
              </c:numCache>
            </c:numRef>
          </c:val>
          <c:smooth val="0"/>
          <c:extLst>
            <c:ext xmlns:c16="http://schemas.microsoft.com/office/drawing/2014/chart" uri="{C3380CC4-5D6E-409C-BE32-E72D297353CC}">
              <c16:uniqueId val="{00000008-A978-4A19-8F78-1B5EE6CED2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21292</c:v>
                </c:pt>
                <c:pt idx="5">
                  <c:v>21224</c:v>
                </c:pt>
                <c:pt idx="8">
                  <c:v>20303</c:v>
                </c:pt>
                <c:pt idx="11">
                  <c:v>19253</c:v>
                </c:pt>
                <c:pt idx="14">
                  <c:v>19148</c:v>
                </c:pt>
              </c:numCache>
            </c:numRef>
          </c:val>
          <c:extLst>
            <c:ext xmlns:c16="http://schemas.microsoft.com/office/drawing/2014/chart" uri="{C3380CC4-5D6E-409C-BE32-E72D297353CC}">
              <c16:uniqueId val="{00000000-ED3B-4C50-9973-63DB8220B7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1564</c:v>
                </c:pt>
                <c:pt idx="5">
                  <c:v>1383</c:v>
                </c:pt>
                <c:pt idx="8">
                  <c:v>527</c:v>
                </c:pt>
                <c:pt idx="11">
                  <c:v>523</c:v>
                </c:pt>
                <c:pt idx="14">
                  <c:v>1317</c:v>
                </c:pt>
              </c:numCache>
            </c:numRef>
          </c:val>
          <c:extLst>
            <c:ext xmlns:c16="http://schemas.microsoft.com/office/drawing/2014/chart" uri="{C3380CC4-5D6E-409C-BE32-E72D297353CC}">
              <c16:uniqueId val="{00000001-ED3B-4C50-9973-63DB8220B7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15236</c:v>
                </c:pt>
                <c:pt idx="5">
                  <c:v>16488</c:v>
                </c:pt>
                <c:pt idx="8">
                  <c:v>17338</c:v>
                </c:pt>
                <c:pt idx="11">
                  <c:v>17428</c:v>
                </c:pt>
                <c:pt idx="14">
                  <c:v>17395</c:v>
                </c:pt>
              </c:numCache>
            </c:numRef>
          </c:val>
          <c:extLst>
            <c:ext xmlns:c16="http://schemas.microsoft.com/office/drawing/2014/chart" uri="{C3380CC4-5D6E-409C-BE32-E72D297353CC}">
              <c16:uniqueId val="{00000002-ED3B-4C50-9973-63DB8220B7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3B-4C50-9973-63DB8220B7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3B-4C50-9973-63DB8220B7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3B-4C50-9973-63DB8220B7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5854</c:v>
                </c:pt>
                <c:pt idx="3">
                  <c:v>5810</c:v>
                </c:pt>
                <c:pt idx="6">
                  <c:v>5735</c:v>
                </c:pt>
                <c:pt idx="9">
                  <c:v>5795</c:v>
                </c:pt>
                <c:pt idx="12">
                  <c:v>5854</c:v>
                </c:pt>
              </c:numCache>
            </c:numRef>
          </c:val>
          <c:extLst>
            <c:ext xmlns:c16="http://schemas.microsoft.com/office/drawing/2014/chart" uri="{C3380CC4-5D6E-409C-BE32-E72D297353CC}">
              <c16:uniqueId val="{00000006-ED3B-4C50-9973-63DB8220B7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D3B-4C50-9973-63DB8220B7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8125</c:v>
                </c:pt>
                <c:pt idx="3">
                  <c:v>7856</c:v>
                </c:pt>
                <c:pt idx="6">
                  <c:v>7501</c:v>
                </c:pt>
                <c:pt idx="9">
                  <c:v>7146</c:v>
                </c:pt>
                <c:pt idx="12">
                  <c:v>6746</c:v>
                </c:pt>
              </c:numCache>
            </c:numRef>
          </c:val>
          <c:extLst>
            <c:ext xmlns:c16="http://schemas.microsoft.com/office/drawing/2014/chart" uri="{C3380CC4-5D6E-409C-BE32-E72D297353CC}">
              <c16:uniqueId val="{00000008-ED3B-4C50-9973-63DB8220B7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D3B-4C50-9973-63DB8220B7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18341</c:v>
                </c:pt>
                <c:pt idx="3">
                  <c:v>18182</c:v>
                </c:pt>
                <c:pt idx="6">
                  <c:v>17367</c:v>
                </c:pt>
                <c:pt idx="9">
                  <c:v>16636</c:v>
                </c:pt>
                <c:pt idx="12">
                  <c:v>17390</c:v>
                </c:pt>
              </c:numCache>
            </c:numRef>
          </c:val>
          <c:extLst>
            <c:ext xmlns:c16="http://schemas.microsoft.com/office/drawing/2014/chart" uri="{C3380CC4-5D6E-409C-BE32-E72D297353CC}">
              <c16:uniqueId val="{0000000A-ED3B-4C50-9973-63DB8220B7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D3B-4C50-9973-63DB8220B7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6342</c:v>
                </c:pt>
                <c:pt idx="1">
                  <c:v>6790</c:v>
                </c:pt>
                <c:pt idx="2">
                  <c:v>7284</c:v>
                </c:pt>
              </c:numCache>
            </c:numRef>
          </c:val>
          <c:extLst>
            <c:ext xmlns:c16="http://schemas.microsoft.com/office/drawing/2014/chart" uri="{C3380CC4-5D6E-409C-BE32-E72D297353CC}">
              <c16:uniqueId val="{00000000-5BFB-4125-B957-326F4171CB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7833</c:v>
                </c:pt>
                <c:pt idx="1">
                  <c:v>7158</c:v>
                </c:pt>
                <c:pt idx="2">
                  <c:v>6605</c:v>
                </c:pt>
              </c:numCache>
            </c:numRef>
          </c:val>
          <c:extLst>
            <c:ext xmlns:c16="http://schemas.microsoft.com/office/drawing/2014/chart" uri="{C3380CC4-5D6E-409C-BE32-E72D297353CC}">
              <c16:uniqueId val="{00000001-5BFB-4125-B957-326F4171CB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4617</c:v>
                </c:pt>
                <c:pt idx="1">
                  <c:v>5001</c:v>
                </c:pt>
                <c:pt idx="2">
                  <c:v>6078</c:v>
                </c:pt>
              </c:numCache>
            </c:numRef>
          </c:val>
          <c:extLst>
            <c:ext xmlns:c16="http://schemas.microsoft.com/office/drawing/2014/chart" uri="{C3380CC4-5D6E-409C-BE32-E72D297353CC}">
              <c16:uniqueId val="{00000002-5BFB-4125-B957-326F4171CB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茨城県常陸太田市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）のうち、元利償還金が減となった理由は、平成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年度に借入した臨時財政対策債及び平成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年度に借入した合併特例事業債（上水道統合事業出資債）の償還が終了したことによる。</a:t>
          </a:r>
        </a:p>
        <a:p>
          <a:r>
            <a:rPr kumimoji="1" lang="ja-JP" altLang="en-US" sz="1400">
              <a:latin typeface="ＭＳ ゴシック" pitchFamily="49" charset="-128"/>
              <a:ea typeface="ＭＳ ゴシック" pitchFamily="49" charset="-128"/>
            </a:rPr>
            <a:t>　今後、大型ハード事業に伴う地方債発行が見込まれていることから、基金取り崩しや補助事業の活用により、借入と償還のバランスに配慮した地方債発行を徹底し、将来の公債費の縮減に努める。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基金残高が積立相当額を大きく上回っているため、積立不足算定額はマイナス算定となっている。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茨城県常陸太田市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）は、ほぼ横ばい傾向にある。</a:t>
          </a:r>
        </a:p>
        <a:p>
          <a:r>
            <a:rPr kumimoji="1" lang="ja-JP" altLang="en-US" sz="1400">
              <a:solidFill>
                <a:sysClr val="windowText" lastClr="000000"/>
              </a:solidFill>
              <a:latin typeface="ＭＳ ゴシック" pitchFamily="49" charset="-128"/>
              <a:ea typeface="ＭＳ ゴシック" pitchFamily="49" charset="-128"/>
            </a:rPr>
            <a:t>　これは、一般会計における地方債の借入抑制と将来の財源不足に備え、計画的に財政調整基金などの充当可能基金を積み立てていることによる。</a:t>
          </a:r>
        </a:p>
        <a:p>
          <a:r>
            <a:rPr kumimoji="1" lang="ja-JP" altLang="en-US" sz="1400">
              <a:solidFill>
                <a:sysClr val="windowText" lastClr="000000"/>
              </a:solidFill>
              <a:latin typeface="ＭＳ ゴシック" pitchFamily="49" charset="-128"/>
              <a:ea typeface="ＭＳ ゴシック" pitchFamily="49" charset="-128"/>
            </a:rPr>
            <a:t>　また、充当可能財源等（</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）については、過疎対策事業債の元利償還金、臨時財政対策債の元利償還金に充当するため、減債基金を取り崩したことなどにより残高が減少しているものである。</a:t>
          </a:r>
        </a:p>
        <a:p>
          <a:r>
            <a:rPr kumimoji="1" lang="ja-JP" altLang="en-US" sz="1400">
              <a:solidFill>
                <a:sysClr val="windowText" lastClr="000000"/>
              </a:solidFill>
              <a:latin typeface="ＭＳ ゴシック" pitchFamily="49" charset="-128"/>
              <a:ea typeface="ＭＳ ゴシック" pitchFamily="49" charset="-128"/>
            </a:rPr>
            <a:t>　今後、市道</a:t>
          </a:r>
          <a:r>
            <a:rPr kumimoji="1" lang="en-US" altLang="ja-JP" sz="1400">
              <a:solidFill>
                <a:sysClr val="windowText" lastClr="000000"/>
              </a:solidFill>
              <a:latin typeface="ＭＳ ゴシック" pitchFamily="49" charset="-128"/>
              <a:ea typeface="ＭＳ ゴシック" pitchFamily="49" charset="-128"/>
            </a:rPr>
            <a:t>0139</a:t>
          </a:r>
          <a:r>
            <a:rPr kumimoji="1" lang="ja-JP" altLang="en-US" sz="1400">
              <a:solidFill>
                <a:sysClr val="windowText" lastClr="000000"/>
              </a:solidFill>
              <a:latin typeface="ＭＳ ゴシック" pitchFamily="49" charset="-128"/>
              <a:ea typeface="ＭＳ ゴシック" pitchFamily="49" charset="-128"/>
            </a:rPr>
            <a:t>号線整備や新総合体育館整備などの大型ハード事業に伴う地方債発行が見込まれていることから、基金取り崩しや補助事業の活用により、借入と償還のバランスに配慮した地方債発行を徹底し、将来の公債費負担の縮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茨城県常陸太田市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19,967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となった理由は、地方特例交付金の増、固定資産税（償却資産）の増、地方交付税の再算定による追加交付があったことなどにより、財政調整基金の取り崩しを行わなかったことと、合併特例債を財源としてまちづくり振興基金に積立てたためであ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・今後は、少子高齢化による生産年齢人口の減少に伴う税収の減、市道</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0139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号線整備事業や新総合体育館整備事業などの大型ハード事業による工事請負費の増、公共施設の老朽化対策等に係る施設管理経費の増、高齢化に伴う社会保障給付費の増などが予想され、基金取り崩しによる財源確保が見込まれることから、適正な定員管理による人件費の抑制、公共施設等再配置計画に基づく施設の廃止、集約化による施設管理経費の削減、借入と償還のバランスに配慮した地方債発行を徹底し、将来負担の少ない財政運営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・まちづくり振興基金：市民の一体感の醸成及び地域の振興並びに都市施設の効率的な整備の促進を図る。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・地域福祉基金：地域における社会福祉の推進を図る。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・一般廃棄物処理施設整備基金：一般廃棄物処理施設の建替えに必要な財源を確保する。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・ふるさと常陸太田基金：夢のある個性豊かなまちづくりに資する事業を実施する。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・公共施設等総合管理基金：公共施設等の長期にわたる着実な維持管理及び適正な配置を推進する。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・まちづくり振興基金：合併特例債（ソフト）を財源として積立てしたことにより、前年度と比較して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・一般廃棄物処理施設整備基金：施設整備のために積立てしたことにより、前年度と比較して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・ふるさと常陸太田基金：寄付金額の増加により、前年度と比較して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・公共施設等総合管理基金：施設維持管理等のために積立てたしたことにより、前年度と比較して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・公共施設、インフラ等の長寿命化計画や維持補修、建替えによる多額の費用負担が見込まれる特定の財政支出に備えるため、計画的に基金の積立てを行い、適切に管理していく。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・地方特例交付金の増、固定資産税（償却資産）の増、地方交付税の再算定による追加交付があったことなどにより、財政調整基金の取り崩しを行わなかったため、前年度と比較して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・将来の財源不足に備え、計画的に積立てを行ってきたことにより、標準財政規模の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％程度を積立ておくことができている。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・今後は、少子高齢化による生産年齢人口の減少に伴う税収の減、市道</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0139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号線整備事業や新総合体育館整備事業などの大型ハード事業による工事請負費の増、公共施設の老朽化対策等に係る施設管理経費の増、高齢化に伴う社会保障給付費の増などが予想され、基金取り崩しによる財源確保が見込まれることから、将来的に財政調整基金の残高が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％程度を維持できるよう、維持可能な財政運営を進めていく。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・過疎対策事業債の元利償還金、臨時財政対策債元利償還金などの財源として取り崩したため、前年度と比較して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553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・地方債の償還予定を踏まえ、計画的に取り崩しを行うとともに、地方債償還のピークを迎える令和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年度に向け、基金残高を適正に管理していく。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茨城県常陸太田市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46,390
46,124
371.99
29,669,672
28,356,270
875,927
15,365,621
17,389,533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人口減少や全国平均を上回る高齢化率（令和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年度末現在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％）に加え、市内に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立地企業が少なく</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基準財政収入額が低いことから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財政力指数は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0.41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、県平均と比較して大きく下回っている。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土地区画整理事業を進めている東部地区への企業誘致、少子化</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人口減少対策に取り組み、財政基盤の強化に努める。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0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1270</xdr:rowOff>
    </xdr:from>
    <xdr:to>
      <xdr:col>15</xdr:col>
      <xdr:colOff>82550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1270</xdr:rowOff>
    </xdr:from>
    <xdr:to>
      <xdr:col>11</xdr:col>
      <xdr:colOff>31750</xdr:colOff>
      <xdr:row>42</xdr:row>
      <xdr:rowOff>1270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0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121920</xdr:rowOff>
    </xdr:from>
    <xdr:to>
      <xdr:col>11</xdr:col>
      <xdr:colOff>82550</xdr:colOff>
      <xdr:row>42</xdr:row>
      <xdr:rowOff>52070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62247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62247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会計年度任用職員の勤勉手当支給に伴う人件費の増、障害福祉サービスの利用者増に伴う扶助費の増などにより、経常経費に充当した一般財源等が増加したが、普通交付税、地方特例交付金など、経常一般財源等が増加したことにより、前年度から</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0.8</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ポイント改善した。</a:t>
          </a:r>
          <a:endParaRPr kumimoji="1" lang="en-US" altLang="ja-JP" sz="13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類似団体平均及び県平均を大きく上回っているため、今後も行政改革の推進により、事業実施内容の見直しを進めるとともに、公共施設等再配置計画に基づき、公共施設の集約化・複合化を図り、維持管理経費の削減を図り、健全な行財政運営に努める。</a:t>
          </a:r>
          <a:endParaRPr kumimoji="1" lang="en-US" altLang="ja-JP"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12519</xdr:rowOff>
    </xdr:from>
    <xdr:to>
      <xdr:col>23</xdr:col>
      <xdr:colOff>133350</xdr:colOff>
      <xdr:row>61</xdr:row>
      <xdr:rowOff>40096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70969"/>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40096</xdr:rowOff>
    </xdr:from>
    <xdr:to>
      <xdr:col>19</xdr:col>
      <xdr:colOff>133350</xdr:colOff>
      <xdr:row>61</xdr:row>
      <xdr:rowOff>50437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9854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116659</xdr:rowOff>
    </xdr:from>
    <xdr:to>
      <xdr:col>15</xdr:col>
      <xdr:colOff>82550</xdr:colOff>
      <xdr:row>61</xdr:row>
      <xdr:rowOff>50437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60759"/>
          <a:ext cx="889000" cy="44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116659</xdr:rowOff>
    </xdr:from>
    <xdr:to>
      <xdr:col>11</xdr:col>
      <xdr:colOff>31750</xdr:colOff>
      <xdr:row>60</xdr:row>
      <xdr:rowOff>90896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60759"/>
          <a:ext cx="889000" cy="3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133169</xdr:rowOff>
    </xdr:from>
    <xdr:to>
      <xdr:col>23</xdr:col>
      <xdr:colOff>184150</xdr:colOff>
      <xdr:row>61</xdr:row>
      <xdr:rowOff>63319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105246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92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160746</xdr:rowOff>
    </xdr:from>
    <xdr:to>
      <xdr:col>19</xdr:col>
      <xdr:colOff>184150</xdr:colOff>
      <xdr:row>61</xdr:row>
      <xdr:rowOff>90896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75673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34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171087</xdr:rowOff>
    </xdr:from>
    <xdr:to>
      <xdr:col>15</xdr:col>
      <xdr:colOff>133350</xdr:colOff>
      <xdr:row>61</xdr:row>
      <xdr:rowOff>101237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86014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65859</xdr:rowOff>
    </xdr:from>
    <xdr:to>
      <xdr:col>11</xdr:col>
      <xdr:colOff>82550</xdr:colOff>
      <xdr:row>58</xdr:row>
      <xdr:rowOff>167459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6186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40096</xdr:rowOff>
    </xdr:from>
    <xdr:to>
      <xdr:col>7</xdr:col>
      <xdr:colOff>31750</xdr:colOff>
      <xdr:row>60</xdr:row>
      <xdr:rowOff>141696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126473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人口一人当たりの決算額は前年度から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円の増、類似団体平均は下回っているが、県平均を大きく上回っている。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要因としては、会計年度任用職員の勤勉手当支給、保育所、給食センターなどの施設運営を直営で行っていること、消防事務を単独で行っているため、人件費や施設管理に係る運営管理経費が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今後も、民間で実施可能な部分については、指定管理者制度の導入や民間への施設管理運営を委託するなど、経常経費の削減を検討していく必要がある。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41796</xdr:rowOff>
    </xdr:from>
    <xdr:to>
      <xdr:col>23</xdr:col>
      <xdr:colOff>133350</xdr:colOff>
      <xdr:row>81</xdr:row>
      <xdr:rowOff>44241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9246"/>
          <a:ext cx="838200" cy="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29017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6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41796</xdr:rowOff>
    </xdr:from>
    <xdr:to>
      <xdr:col>19</xdr:col>
      <xdr:colOff>133350</xdr:colOff>
      <xdr:row>81</xdr:row>
      <xdr:rowOff>41962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29246"/>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38950</xdr:rowOff>
    </xdr:from>
    <xdr:to>
      <xdr:col>15</xdr:col>
      <xdr:colOff>82550</xdr:colOff>
      <xdr:row>81</xdr:row>
      <xdr:rowOff>41962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6400"/>
          <a:ext cx="889000" cy="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36035</xdr:rowOff>
    </xdr:from>
    <xdr:to>
      <xdr:col>11</xdr:col>
      <xdr:colOff>31750</xdr:colOff>
      <xdr:row>81</xdr:row>
      <xdr:rowOff>38950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3485"/>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164891</xdr:rowOff>
    </xdr:from>
    <xdr:to>
      <xdr:col>23</xdr:col>
      <xdr:colOff>184150</xdr:colOff>
      <xdr:row>81</xdr:row>
      <xdr:rowOff>95041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86168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162446</xdr:rowOff>
    </xdr:from>
    <xdr:to>
      <xdr:col>19</xdr:col>
      <xdr:colOff>184150</xdr:colOff>
      <xdr:row>81</xdr:row>
      <xdr:rowOff>92596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102773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7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162612</xdr:rowOff>
    </xdr:from>
    <xdr:to>
      <xdr:col>15</xdr:col>
      <xdr:colOff>133350</xdr:colOff>
      <xdr:row>81</xdr:row>
      <xdr:rowOff>92762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102939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159600</xdr:rowOff>
    </xdr:from>
    <xdr:to>
      <xdr:col>11</xdr:col>
      <xdr:colOff>82550</xdr:colOff>
      <xdr:row>81</xdr:row>
      <xdr:rowOff>89750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99927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156685</xdr:rowOff>
    </xdr:from>
    <xdr:to>
      <xdr:col>7</xdr:col>
      <xdr:colOff>31750</xdr:colOff>
      <xdr:row>81</xdr:row>
      <xdr:rowOff>86835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97012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ゴシック" panose="020B0609070205080204" pitchFamily="49" charset="-128"/>
              <a:ea typeface="ＭＳ ゴシック" panose="020B0609070205080204" pitchFamily="49" charset="-128"/>
            </a:rPr>
            <a:t>　</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類似団体平均と同程度であるが、全国市平均を下回っている。</a:t>
          </a: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今後も市の財政状況、社会情勢の変化や人事院勧告等の動向を注視しながら、給与水準の適正化に努める。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85</xdr:row>
      <xdr:rowOff>48986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363700"/>
          <a:ext cx="8382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363700"/>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66221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100693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類似団体平均と同程度であるが、県平均を大きく上回っている。</a:t>
          </a: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要因としては、行政区域が県内一広く、支所出張所を有していること、保育所、給食センター、消防事務を単独で行っていることなどが挙げられ、行政サービス提供方法の差異によるものと考える。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339</xdr:rowOff>
    </xdr:from>
    <xdr:to>
      <xdr:col>81</xdr:col>
      <xdr:colOff>44450</xdr:colOff>
      <xdr:row>61</xdr:row>
      <xdr:rowOff>5969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58789"/>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158919</xdr:rowOff>
    </xdr:from>
    <xdr:to>
      <xdr:col>77</xdr:col>
      <xdr:colOff>44450</xdr:colOff>
      <xdr:row>61</xdr:row>
      <xdr:rowOff>339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45919"/>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138006</xdr:rowOff>
    </xdr:from>
    <xdr:to>
      <xdr:col>72</xdr:col>
      <xdr:colOff>203200</xdr:colOff>
      <xdr:row>60</xdr:row>
      <xdr:rowOff>158919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25006"/>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120311</xdr:rowOff>
    </xdr:from>
    <xdr:to>
      <xdr:col>68</xdr:col>
      <xdr:colOff>152400</xdr:colOff>
      <xdr:row>60</xdr:row>
      <xdr:rowOff>138006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07311"/>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126619</xdr:rowOff>
    </xdr:from>
    <xdr:to>
      <xdr:col>81</xdr:col>
      <xdr:colOff>95250</xdr:colOff>
      <xdr:row>61</xdr:row>
      <xdr:rowOff>56769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143146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5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120989</xdr:rowOff>
    </xdr:from>
    <xdr:to>
      <xdr:col>77</xdr:col>
      <xdr:colOff>95250</xdr:colOff>
      <xdr:row>61</xdr:row>
      <xdr:rowOff>51139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0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61316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76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108119</xdr:rowOff>
    </xdr:from>
    <xdr:to>
      <xdr:col>73</xdr:col>
      <xdr:colOff>44450</xdr:colOff>
      <xdr:row>61</xdr:row>
      <xdr:rowOff>38269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9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48446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6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87206</xdr:rowOff>
    </xdr:from>
    <xdr:to>
      <xdr:col>68</xdr:col>
      <xdr:colOff>203200</xdr:colOff>
      <xdr:row>61</xdr:row>
      <xdr:rowOff>17356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27533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5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前年度と比較すると</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0.2</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ポイント上昇したものの、将来負担を鑑み、借入を抑制していることにより、類似団体平均と比較すると</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4.3</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ポイント下回っている。</a:t>
          </a: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今後、市道</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0139</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号線整備や新総合体育館整備などの大型ハード事業が本格化することから、補助事業や基金、有利な地方債を活用することにより、借入と償還のバランスを配慮した地方債発行を徹底し、将来の公債費の縮減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96943</xdr:rowOff>
    </xdr:from>
    <xdr:to>
      <xdr:col>81</xdr:col>
      <xdr:colOff>44450</xdr:colOff>
      <xdr:row>36</xdr:row>
      <xdr:rowOff>100965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26914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84878</xdr:rowOff>
    </xdr:from>
    <xdr:to>
      <xdr:col>77</xdr:col>
      <xdr:colOff>44450</xdr:colOff>
      <xdr:row>36</xdr:row>
      <xdr:rowOff>96943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5707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64770</xdr:rowOff>
    </xdr:from>
    <xdr:to>
      <xdr:col>72</xdr:col>
      <xdr:colOff>203200</xdr:colOff>
      <xdr:row>36</xdr:row>
      <xdr:rowOff>84878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3697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48683</xdr:rowOff>
    </xdr:from>
    <xdr:to>
      <xdr:col>68</xdr:col>
      <xdr:colOff>152400</xdr:colOff>
      <xdr:row>36</xdr:row>
      <xdr:rowOff>64770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2208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50165</xdr:rowOff>
    </xdr:from>
    <xdr:to>
      <xdr:col>81</xdr:col>
      <xdr:colOff>95250</xdr:colOff>
      <xdr:row>36</xdr:row>
      <xdr:rowOff>151765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66692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6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46143</xdr:rowOff>
    </xdr:from>
    <xdr:to>
      <xdr:col>77</xdr:col>
      <xdr:colOff>95250</xdr:colOff>
      <xdr:row>36</xdr:row>
      <xdr:rowOff>147743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157920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598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34078</xdr:rowOff>
    </xdr:from>
    <xdr:to>
      <xdr:col>73</xdr:col>
      <xdr:colOff>44450</xdr:colOff>
      <xdr:row>36</xdr:row>
      <xdr:rowOff>135678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145855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59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13970</xdr:rowOff>
    </xdr:from>
    <xdr:to>
      <xdr:col>68</xdr:col>
      <xdr:colOff>203200</xdr:colOff>
      <xdr:row>36</xdr:row>
      <xdr:rowOff>115570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125747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169333</xdr:rowOff>
    </xdr:from>
    <xdr:to>
      <xdr:col>64</xdr:col>
      <xdr:colOff>152400</xdr:colOff>
      <xdr:row>36</xdr:row>
      <xdr:rowOff>99483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109660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平成</a:t>
          </a:r>
          <a:r>
            <a:rPr kumimoji="1" lang="en-US" altLang="ja-JP" sz="1300">
              <a:latin typeface="ＭＳ ゴシック" panose="020B0609070205080204" pitchFamily="49" charset="-128"/>
              <a:ea typeface="ＭＳ ゴシック" panose="020B0609070205080204" pitchFamily="49" charset="-128"/>
            </a:rPr>
            <a:t>25</a:t>
          </a:r>
          <a:r>
            <a:rPr kumimoji="1" lang="ja-JP" altLang="en-US" sz="1300">
              <a:latin typeface="ＭＳ ゴシック" panose="020B0609070205080204" pitchFamily="49" charset="-128"/>
              <a:ea typeface="ＭＳ ゴシック" panose="020B0609070205080204" pitchFamily="49" charset="-128"/>
            </a:rPr>
            <a:t>年度からは将来負担比率はマイナス算定となっている。</a:t>
          </a:r>
        </a:p>
        <a:p>
          <a:r>
            <a:rPr kumimoji="1" lang="ja-JP" altLang="en-US" sz="1300">
              <a:latin typeface="ＭＳ ゴシック" panose="020B0609070205080204" pitchFamily="49" charset="-128"/>
              <a:ea typeface="ＭＳ ゴシック" panose="020B0609070205080204" pitchFamily="49" charset="-128"/>
            </a:rPr>
            <a:t>　主な要因としては将来の財源不足に備え、財政調整基金などの充当可能基金を積み立てていることが挙げられる。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人事院勧告による人件費の増、社会保障制度に基づく扶助費の増、大型ハード事業に伴う地方債発行額の増などにより、義務的経費の増加が見込まれるが、東部地区への企業誘致や少子化・人口減少対策による税収など経常的収入の確保、及び将来の財源不足に備えた充当可能基金の適切な管理を徹底し、財政の健全化を図る。</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茨城県常陸太田市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46,390
46,124
371.99
29,669,672
28,356,270
875,927
15,365,621
17,389,533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会計年度任用職員の勤勉手当支給などにより、前年度と比較して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類似団体平均より高い水準にある理由は、市の面積が広大であり、支所出張所を有していること、保育所、給食センター、消防事務を単独で行っていることが主な要因であると考える。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今後も適正な定員管理の継続や会計年度任用職員の人数を精査するなど、経常的経費の縮減に努める。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168148</xdr:rowOff>
    </xdr:from>
    <xdr:to>
      <xdr:col>24</xdr:col>
      <xdr:colOff>25400</xdr:colOff>
      <xdr:row>39</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832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159004</xdr:rowOff>
    </xdr:from>
    <xdr:to>
      <xdr:col>19</xdr:col>
      <xdr:colOff>187325</xdr:colOff>
      <xdr:row>38</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741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85852</xdr:rowOff>
    </xdr:from>
    <xdr:to>
      <xdr:col>15</xdr:col>
      <xdr:colOff>98425</xdr:colOff>
      <xdr:row>38</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009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85852</xdr:rowOff>
    </xdr:from>
    <xdr:to>
      <xdr:col>11</xdr:col>
      <xdr:colOff>9525</xdr:colOff>
      <xdr:row>38</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009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149352</xdr:rowOff>
    </xdr:from>
    <xdr:to>
      <xdr:col>24</xdr:col>
      <xdr:colOff>76200</xdr:colOff>
      <xdr:row>39</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121429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117348</xdr:rowOff>
    </xdr:from>
    <xdr:to>
      <xdr:col>20</xdr:col>
      <xdr:colOff>38100</xdr:colOff>
      <xdr:row>39</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32275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1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108204</xdr:rowOff>
    </xdr:from>
    <xdr:to>
      <xdr:col>15</xdr:col>
      <xdr:colOff>149225</xdr:colOff>
      <xdr:row>39</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23131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35052</xdr:rowOff>
    </xdr:from>
    <xdr:to>
      <xdr:col>11</xdr:col>
      <xdr:colOff>60325</xdr:colOff>
      <xdr:row>38</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121429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103632</xdr:rowOff>
    </xdr:from>
    <xdr:to>
      <xdr:col>6</xdr:col>
      <xdr:colOff>171450</xdr:colOff>
      <xdr:row>39</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18559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主な理由としては、子育て世帯生活支援特別給付金や新型コロナウイルスワクチン接種に係る委託料の減によるものである。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また、類似団体平均と比較して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ポイント上回っている要因は、市町村合併により保有することになった多くの公共施設において、維持管理経費及び老朽化に伴う修繕が必要になったことが挙げられる</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60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5080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75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159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17</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77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125730</xdr:rowOff>
    </xdr:from>
    <xdr:to>
      <xdr:col>78</xdr:col>
      <xdr:colOff>120650</xdr:colOff>
      <xdr:row>18</xdr:row>
      <xdr:rowOff>55880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40657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2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前年度と比較して</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0.2</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ポイントの増であるが、類似団体平均とほぼ同じ水準である。増となった主な要因は、障害福祉サービスの利用者増に伴う自立支援給付費の増が挙げられる。</a:t>
          </a: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例年、扶助費が増加傾向にあることから、継続事業の見直し、健康寿命の延伸、貧困の連鎖等を防ぐ取り組みにより、社会保障給付費の抑制に努める。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34472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5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129722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94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64407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83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127199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ゴシック" panose="020B0609070205080204" pitchFamily="49" charset="-128"/>
              <a:ea typeface="ＭＳ ゴシック" panose="020B0609070205080204" pitchFamily="49" charset="-128"/>
            </a:rPr>
            <a:t>　</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類似団体平均と比較して</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4.1</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ポイント上回っている。</a:t>
          </a: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要因として、企業債元利償還金等として支出している公営企業会計への出資金が挙げられる。</a:t>
          </a: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公営企業会計の経営基盤の強化や、財政マネジメントの向上等に取り組み、普通会計の負担額を減らしていくよう努める。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6350</xdr:rowOff>
    </xdr:from>
    <xdr:to>
      <xdr:col>82</xdr:col>
      <xdr:colOff>107950</xdr:colOff>
      <xdr:row>61</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464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69850</xdr:rowOff>
    </xdr:from>
    <xdr:to>
      <xdr:col>78</xdr:col>
      <xdr:colOff>69850</xdr:colOff>
      <xdr:row>62</xdr:row>
      <xdr:rowOff>25400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528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38100</xdr:rowOff>
    </xdr:from>
    <xdr:to>
      <xdr:col>73</xdr:col>
      <xdr:colOff>180975</xdr:colOff>
      <xdr:row>62</xdr:row>
      <xdr:rowOff>25400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3251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38100</xdr:rowOff>
    </xdr:from>
    <xdr:to>
      <xdr:col>69</xdr:col>
      <xdr:colOff>92075</xdr:colOff>
      <xdr:row>61</xdr:row>
      <xdr:rowOff>82550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25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127000</xdr:rowOff>
    </xdr:from>
    <xdr:to>
      <xdr:col>82</xdr:col>
      <xdr:colOff>158750</xdr:colOff>
      <xdr:row>61</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99077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19050</xdr:rowOff>
    </xdr:from>
    <xdr:to>
      <xdr:col>78</xdr:col>
      <xdr:colOff>120650</xdr:colOff>
      <xdr:row>61</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146050</xdr:rowOff>
    </xdr:from>
    <xdr:to>
      <xdr:col>74</xdr:col>
      <xdr:colOff>31750</xdr:colOff>
      <xdr:row>62</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60977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6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158750</xdr:rowOff>
    </xdr:from>
    <xdr:to>
      <xdr:col>69</xdr:col>
      <xdr:colOff>142875</xdr:colOff>
      <xdr:row>60</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31750</xdr:rowOff>
    </xdr:from>
    <xdr:to>
      <xdr:col>65</xdr:col>
      <xdr:colOff>53975</xdr:colOff>
      <xdr:row>61</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118127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ゴシック" panose="020B0609070205080204" pitchFamily="49" charset="-128"/>
              <a:ea typeface="ＭＳ ゴシック" panose="020B0609070205080204" pitchFamily="49" charset="-128"/>
            </a:rPr>
            <a:t>　</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類似団体平均と比較して</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4.5</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ポイント下回っているが、下水道施設・簡易水道施設の維持管理経費等として支出している公営企業会計への補助金が大きな割合を占めていることから、公営企業会計の経営基盤の強化や、財政マネジメントの向上等に取り組み、普通会計の負担額を減らしていくよう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124714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071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110998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35</xdr:row>
      <xdr:rowOff>110998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0143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35</xdr:row>
      <xdr:rowOff>165862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901436"/>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前年度と比較して</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ポイントの減となっているが、今後、市道</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0139</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号線整備や新総合体育館整備などの大型ハード事業が本格化することから、補助事業や基金、有利な地方債を活用することにより、借入と償還のバランスに配慮し、将来の公債費縮減に努める。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85090</xdr:rowOff>
    </xdr:from>
    <xdr:to>
      <xdr:col>24</xdr:col>
      <xdr:colOff>25400</xdr:colOff>
      <xdr:row>74</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723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107950</xdr:rowOff>
    </xdr:from>
    <xdr:to>
      <xdr:col>19</xdr:col>
      <xdr:colOff>187325</xdr:colOff>
      <xdr:row>74</xdr:row>
      <xdr:rowOff>109855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952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81280</xdr:rowOff>
    </xdr:from>
    <xdr:to>
      <xdr:col>15</xdr:col>
      <xdr:colOff>98425</xdr:colOff>
      <xdr:row>74</xdr:row>
      <xdr:rowOff>109855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685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81280</xdr:rowOff>
    </xdr:from>
    <xdr:to>
      <xdr:col>11</xdr:col>
      <xdr:colOff>9525</xdr:colOff>
      <xdr:row>74</xdr:row>
      <xdr:rowOff>96520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68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34290</xdr:rowOff>
    </xdr:from>
    <xdr:to>
      <xdr:col>24</xdr:col>
      <xdr:colOff>76200</xdr:colOff>
      <xdr:row>74</xdr:row>
      <xdr:rowOff>135890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114317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3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57150</xdr:rowOff>
    </xdr:from>
    <xdr:to>
      <xdr:col>20</xdr:col>
      <xdr:colOff>38100</xdr:colOff>
      <xdr:row>74</xdr:row>
      <xdr:rowOff>158750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168927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1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59055</xdr:rowOff>
    </xdr:from>
    <xdr:to>
      <xdr:col>15</xdr:col>
      <xdr:colOff>149225</xdr:colOff>
      <xdr:row>74</xdr:row>
      <xdr:rowOff>160655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170832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30480</xdr:rowOff>
    </xdr:from>
    <xdr:to>
      <xdr:col>11</xdr:col>
      <xdr:colOff>60325</xdr:colOff>
      <xdr:row>74</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142257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45720</xdr:rowOff>
    </xdr:from>
    <xdr:to>
      <xdr:col>6</xdr:col>
      <xdr:colOff>171450</xdr:colOff>
      <xdr:row>74</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経常収支比率に占める公債費以外の経費は、人件費及び物件費が高い割合を占めており、類似団体平均と比較して</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7.1</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ポイント上回っている。引き続き、適正な定員管理の継続、会計年度任用職員は人数・勤務時間・勤務日数を精査するなど、人件費の抑制に努める。</a:t>
          </a: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また、公共施設等再配置計画に基づき、廃止・解体を進め、施設維持管理に係る経費の抑制に努める。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19558</xdr:rowOff>
    </xdr:from>
    <xdr:to>
      <xdr:col>82</xdr:col>
      <xdr:colOff>107950</xdr:colOff>
      <xdr:row>79</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641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19558</xdr:rowOff>
    </xdr:from>
    <xdr:to>
      <xdr:col>78</xdr:col>
      <xdr:colOff>69850</xdr:colOff>
      <xdr:row>79</xdr:row>
      <xdr:rowOff>28702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64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79</xdr:row>
      <xdr:rowOff>28702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47472"/>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78</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47472"/>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158496</xdr:rowOff>
    </xdr:from>
    <xdr:to>
      <xdr:col>82</xdr:col>
      <xdr:colOff>158750</xdr:colOff>
      <xdr:row>79</xdr:row>
      <xdr:rowOff>88646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130573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149352</xdr:rowOff>
    </xdr:from>
    <xdr:to>
      <xdr:col>74</xdr:col>
      <xdr:colOff>31750</xdr:colOff>
      <xdr:row>79</xdr:row>
      <xdr:rowOff>79502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64279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52849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茨城県常陸太田市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24930</xdr:rowOff>
    </xdr:from>
    <xdr:to>
      <xdr:col>29</xdr:col>
      <xdr:colOff>127000</xdr:colOff>
      <xdr:row>18</xdr:row>
      <xdr:rowOff>91700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58655"/>
          <a:ext cx="647700" cy="66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91700</xdr:rowOff>
    </xdr:from>
    <xdr:to>
      <xdr:col>26</xdr:col>
      <xdr:colOff>50800</xdr:colOff>
      <xdr:row>18</xdr:row>
      <xdr:rowOff>112522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25425"/>
          <a:ext cx="698500" cy="20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112522</xdr:rowOff>
    </xdr:from>
    <xdr:to>
      <xdr:col>22</xdr:col>
      <xdr:colOff>114300</xdr:colOff>
      <xdr:row>18</xdr:row>
      <xdr:rowOff>137687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46247"/>
          <a:ext cx="698500" cy="25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137687</xdr:rowOff>
    </xdr:from>
    <xdr:to>
      <xdr:col>18</xdr:col>
      <xdr:colOff>177800</xdr:colOff>
      <xdr:row>18</xdr:row>
      <xdr:rowOff>164424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71412"/>
          <a:ext cx="698500" cy="26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145580</xdr:rowOff>
    </xdr:from>
    <xdr:to>
      <xdr:col>29</xdr:col>
      <xdr:colOff>177800</xdr:colOff>
      <xdr:row>18</xdr:row>
      <xdr:rowOff>75730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07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117657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7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40900</xdr:rowOff>
    </xdr:from>
    <xdr:to>
      <xdr:col>26</xdr:col>
      <xdr:colOff>101600</xdr:colOff>
      <xdr:row>18</xdr:row>
      <xdr:rowOff>142501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7462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127277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6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61722</xdr:rowOff>
    </xdr:from>
    <xdr:to>
      <xdr:col>22</xdr:col>
      <xdr:colOff>165100</xdr:colOff>
      <xdr:row>18</xdr:row>
      <xdr:rowOff>163322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9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148099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8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86887</xdr:rowOff>
    </xdr:from>
    <xdr:to>
      <xdr:col>19</xdr:col>
      <xdr:colOff>38100</xdr:colOff>
      <xdr:row>19</xdr:row>
      <xdr:rowOff>17037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20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113624</xdr:rowOff>
    </xdr:from>
    <xdr:to>
      <xdr:col>15</xdr:col>
      <xdr:colOff>101600</xdr:colOff>
      <xdr:row>19</xdr:row>
      <xdr:rowOff>43774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47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28551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33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98598</xdr:rowOff>
    </xdr:from>
    <xdr:to>
      <xdr:col>29</xdr:col>
      <xdr:colOff>127000</xdr:colOff>
      <xdr:row>38</xdr:row>
      <xdr:rowOff>102988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66198"/>
          <a:ext cx="647700" cy="4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98598</xdr:rowOff>
    </xdr:from>
    <xdr:to>
      <xdr:col>26</xdr:col>
      <xdr:colOff>50800</xdr:colOff>
      <xdr:row>38</xdr:row>
      <xdr:rowOff>103402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66198"/>
          <a:ext cx="698500" cy="4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103402</xdr:rowOff>
    </xdr:from>
    <xdr:to>
      <xdr:col>22</xdr:col>
      <xdr:colOff>114300</xdr:colOff>
      <xdr:row>38</xdr:row>
      <xdr:rowOff>109431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71002"/>
          <a:ext cx="698500" cy="6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109431</xdr:rowOff>
    </xdr:from>
    <xdr:to>
      <xdr:col>18</xdr:col>
      <xdr:colOff>177800</xdr:colOff>
      <xdr:row>38</xdr:row>
      <xdr:rowOff>117187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77031"/>
          <a:ext cx="698500" cy="7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52188</xdr:rowOff>
    </xdr:from>
    <xdr:to>
      <xdr:col>29</xdr:col>
      <xdr:colOff>177800</xdr:colOff>
      <xdr:row>38</xdr:row>
      <xdr:rowOff>153788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19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2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47798</xdr:rowOff>
    </xdr:from>
    <xdr:to>
      <xdr:col>26</xdr:col>
      <xdr:colOff>101600</xdr:colOff>
      <xdr:row>38</xdr:row>
      <xdr:rowOff>149398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515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134175</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601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52602</xdr:rowOff>
    </xdr:from>
    <xdr:to>
      <xdr:col>22</xdr:col>
      <xdr:colOff>165100</xdr:colOff>
      <xdr:row>38</xdr:row>
      <xdr:rowOff>154202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520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138979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60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58631</xdr:rowOff>
    </xdr:from>
    <xdr:to>
      <xdr:col>19</xdr:col>
      <xdr:colOff>38100</xdr:colOff>
      <xdr:row>38</xdr:row>
      <xdr:rowOff>160231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26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145008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61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66387</xdr:rowOff>
    </xdr:from>
    <xdr:to>
      <xdr:col>15</xdr:col>
      <xdr:colOff>101600</xdr:colOff>
      <xdr:row>38</xdr:row>
      <xdr:rowOff>167987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33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152764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620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茨城県常陸太田市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46,390
46,124
371.99
29,669,672
28,356,270
875,927
15,365,621
17,389,533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37124</xdr:rowOff>
    </xdr:from>
    <xdr:to>
      <xdr:col>24</xdr:col>
      <xdr:colOff>63500</xdr:colOff>
      <xdr:row>36</xdr:row>
      <xdr:rowOff>118440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9324"/>
          <a:ext cx="838200" cy="8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118440</xdr:rowOff>
    </xdr:from>
    <xdr:to>
      <xdr:col>19</xdr:col>
      <xdr:colOff>177800</xdr:colOff>
      <xdr:row>36</xdr:row>
      <xdr:rowOff>141986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90640"/>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141986</xdr:rowOff>
    </xdr:from>
    <xdr:to>
      <xdr:col>15</xdr:col>
      <xdr:colOff>50800</xdr:colOff>
      <xdr:row>37</xdr:row>
      <xdr:rowOff>765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14186"/>
          <a:ext cx="889000" cy="3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765</xdr:rowOff>
    </xdr:from>
    <xdr:to>
      <xdr:col>10</xdr:col>
      <xdr:colOff>114300</xdr:colOff>
      <xdr:row>37</xdr:row>
      <xdr:rowOff>29744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4415"/>
          <a:ext cx="889000" cy="2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157774</xdr:rowOff>
    </xdr:from>
    <xdr:to>
      <xdr:col>24</xdr:col>
      <xdr:colOff>114300</xdr:colOff>
      <xdr:row>36</xdr:row>
      <xdr:rowOff>87924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136201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3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67640</xdr:rowOff>
    </xdr:from>
    <xdr:to>
      <xdr:col>20</xdr:col>
      <xdr:colOff>38100</xdr:colOff>
      <xdr:row>36</xdr:row>
      <xdr:rowOff>169240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160367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91186</xdr:rowOff>
    </xdr:from>
    <xdr:to>
      <xdr:col>15</xdr:col>
      <xdr:colOff>101600</xdr:colOff>
      <xdr:row>37</xdr:row>
      <xdr:rowOff>21336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12463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5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121415</xdr:rowOff>
    </xdr:from>
    <xdr:to>
      <xdr:col>10</xdr:col>
      <xdr:colOff>165100</xdr:colOff>
      <xdr:row>37</xdr:row>
      <xdr:rowOff>51565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42692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38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150394</xdr:rowOff>
    </xdr:from>
    <xdr:to>
      <xdr:col>6</xdr:col>
      <xdr:colOff>38100</xdr:colOff>
      <xdr:row>37</xdr:row>
      <xdr:rowOff>80544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71671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1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119369</xdr:rowOff>
    </xdr:from>
    <xdr:to>
      <xdr:col>24</xdr:col>
      <xdr:colOff>63500</xdr:colOff>
      <xdr:row>58</xdr:row>
      <xdr:rowOff>120568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3469"/>
          <a:ext cx="838200" cy="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120512</xdr:rowOff>
    </xdr:from>
    <xdr:to>
      <xdr:col>19</xdr:col>
      <xdr:colOff>177800</xdr:colOff>
      <xdr:row>58</xdr:row>
      <xdr:rowOff>120568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4612"/>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120512</xdr:rowOff>
    </xdr:from>
    <xdr:to>
      <xdr:col>15</xdr:col>
      <xdr:colOff>50800</xdr:colOff>
      <xdr:row>58</xdr:row>
      <xdr:rowOff>122162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4612"/>
          <a:ext cx="8890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122162</xdr:rowOff>
    </xdr:from>
    <xdr:to>
      <xdr:col>10</xdr:col>
      <xdr:colOff>114300</xdr:colOff>
      <xdr:row>58</xdr:row>
      <xdr:rowOff>124182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6262"/>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68569</xdr:rowOff>
    </xdr:from>
    <xdr:to>
      <xdr:col>24</xdr:col>
      <xdr:colOff>114300</xdr:colOff>
      <xdr:row>58</xdr:row>
      <xdr:rowOff>170169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69768</xdr:rowOff>
    </xdr:from>
    <xdr:to>
      <xdr:col>20</xdr:col>
      <xdr:colOff>38100</xdr:colOff>
      <xdr:row>58</xdr:row>
      <xdr:rowOff>171368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162495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69712</xdr:rowOff>
    </xdr:from>
    <xdr:to>
      <xdr:col>15</xdr:col>
      <xdr:colOff>101600</xdr:colOff>
      <xdr:row>58</xdr:row>
      <xdr:rowOff>171312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162439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71362</xdr:rowOff>
    </xdr:from>
    <xdr:to>
      <xdr:col>10</xdr:col>
      <xdr:colOff>165100</xdr:colOff>
      <xdr:row>59</xdr:row>
      <xdr:rowOff>1512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164089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73382</xdr:rowOff>
    </xdr:from>
    <xdr:to>
      <xdr:col>6</xdr:col>
      <xdr:colOff>38100</xdr:colOff>
      <xdr:row>59</xdr:row>
      <xdr:rowOff>3532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166109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22783</xdr:rowOff>
    </xdr:from>
    <xdr:to>
      <xdr:col>24</xdr:col>
      <xdr:colOff>63500</xdr:colOff>
      <xdr:row>78</xdr:row>
      <xdr:rowOff>45326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95883"/>
          <a:ext cx="838200" cy="2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157657</xdr:rowOff>
    </xdr:from>
    <xdr:to>
      <xdr:col>19</xdr:col>
      <xdr:colOff>177800</xdr:colOff>
      <xdr:row>78</xdr:row>
      <xdr:rowOff>22783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5930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157657</xdr:rowOff>
    </xdr:from>
    <xdr:to>
      <xdr:col>15</xdr:col>
      <xdr:colOff>50800</xdr:colOff>
      <xdr:row>78</xdr:row>
      <xdr:rowOff>19190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59307"/>
          <a:ext cx="8890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19190</xdr:rowOff>
    </xdr:from>
    <xdr:to>
      <xdr:col>10</xdr:col>
      <xdr:colOff>114300</xdr:colOff>
      <xdr:row>78</xdr:row>
      <xdr:rowOff>21501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92290"/>
          <a:ext cx="889000" cy="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165976</xdr:rowOff>
    </xdr:from>
    <xdr:to>
      <xdr:col>24</xdr:col>
      <xdr:colOff>114300</xdr:colOff>
      <xdr:row>78</xdr:row>
      <xdr:rowOff>96126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6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17403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1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143433</xdr:rowOff>
    </xdr:from>
    <xdr:to>
      <xdr:col>20</xdr:col>
      <xdr:colOff>38100</xdr:colOff>
      <xdr:row>78</xdr:row>
      <xdr:rowOff>73583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90110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2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106857</xdr:rowOff>
    </xdr:from>
    <xdr:to>
      <xdr:col>15</xdr:col>
      <xdr:colOff>101600</xdr:colOff>
      <xdr:row>78</xdr:row>
      <xdr:rowOff>37007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53534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139840</xdr:rowOff>
    </xdr:from>
    <xdr:to>
      <xdr:col>10</xdr:col>
      <xdr:colOff>165100</xdr:colOff>
      <xdr:row>78</xdr:row>
      <xdr:rowOff>69990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86517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1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142151</xdr:rowOff>
    </xdr:from>
    <xdr:to>
      <xdr:col>6</xdr:col>
      <xdr:colOff>38100</xdr:colOff>
      <xdr:row>78</xdr:row>
      <xdr:rowOff>72301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88828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58089</xdr:rowOff>
    </xdr:from>
    <xdr:to>
      <xdr:col>24</xdr:col>
      <xdr:colOff>63500</xdr:colOff>
      <xdr:row>97</xdr:row>
      <xdr:rowOff>71806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887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71806</xdr:rowOff>
    </xdr:from>
    <xdr:to>
      <xdr:col>19</xdr:col>
      <xdr:colOff>177800</xdr:colOff>
      <xdr:row>97</xdr:row>
      <xdr:rowOff>116353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02456"/>
          <a:ext cx="889000" cy="4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43407</xdr:rowOff>
    </xdr:from>
    <xdr:to>
      <xdr:col>15</xdr:col>
      <xdr:colOff>50800</xdr:colOff>
      <xdr:row>97</xdr:row>
      <xdr:rowOff>116353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74057"/>
          <a:ext cx="889000" cy="7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43407</xdr:rowOff>
    </xdr:from>
    <xdr:to>
      <xdr:col>10</xdr:col>
      <xdr:colOff>114300</xdr:colOff>
      <xdr:row>98</xdr:row>
      <xdr:rowOff>31459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74057"/>
          <a:ext cx="889000" cy="15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xdr:rowOff>
    </xdr:from>
    <xdr:to>
      <xdr:col>24</xdr:col>
      <xdr:colOff>114300</xdr:colOff>
      <xdr:row>97</xdr:row>
      <xdr:rowOff>108889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3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93666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5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21006</xdr:rowOff>
    </xdr:from>
    <xdr:to>
      <xdr:col>20</xdr:col>
      <xdr:colOff>38100</xdr:colOff>
      <xdr:row>97</xdr:row>
      <xdr:rowOff>122606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113733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4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65553</xdr:rowOff>
    </xdr:from>
    <xdr:to>
      <xdr:col>15</xdr:col>
      <xdr:colOff>101600</xdr:colOff>
      <xdr:row>97</xdr:row>
      <xdr:rowOff>167153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158280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164057</xdr:rowOff>
    </xdr:from>
    <xdr:to>
      <xdr:col>10</xdr:col>
      <xdr:colOff>165100</xdr:colOff>
      <xdr:row>97</xdr:row>
      <xdr:rowOff>94207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2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85334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1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152109</xdr:rowOff>
    </xdr:from>
    <xdr:to>
      <xdr:col>6</xdr:col>
      <xdr:colOff>38100</xdr:colOff>
      <xdr:row>98</xdr:row>
      <xdr:rowOff>82259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8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73386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7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51581</xdr:rowOff>
    </xdr:from>
    <xdr:to>
      <xdr:col>55</xdr:col>
      <xdr:colOff>0</xdr:colOff>
      <xdr:row>38</xdr:row>
      <xdr:rowOff>101694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66681"/>
          <a:ext cx="838200" cy="5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74605</xdr:rowOff>
    </xdr:from>
    <xdr:to>
      <xdr:col>50</xdr:col>
      <xdr:colOff>114300</xdr:colOff>
      <xdr:row>38</xdr:row>
      <xdr:rowOff>101694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89705"/>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74605</xdr:rowOff>
    </xdr:from>
    <xdr:to>
      <xdr:col>45</xdr:col>
      <xdr:colOff>177800</xdr:colOff>
      <xdr:row>38</xdr:row>
      <xdr:rowOff>98840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89705"/>
          <a:ext cx="889000" cy="2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88229</xdr:rowOff>
    </xdr:from>
    <xdr:to>
      <xdr:col>41</xdr:col>
      <xdr:colOff>50800</xdr:colOff>
      <xdr:row>38</xdr:row>
      <xdr:rowOff>98840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60429"/>
          <a:ext cx="889000" cy="35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781</xdr:rowOff>
    </xdr:from>
    <xdr:to>
      <xdr:col>55</xdr:col>
      <xdr:colOff>50800</xdr:colOff>
      <xdr:row>38</xdr:row>
      <xdr:rowOff>102381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150658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9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50894</xdr:rowOff>
    </xdr:from>
    <xdr:to>
      <xdr:col>50</xdr:col>
      <xdr:colOff>165100</xdr:colOff>
      <xdr:row>38</xdr:row>
      <xdr:rowOff>152494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6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143621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23805</xdr:rowOff>
    </xdr:from>
    <xdr:to>
      <xdr:col>46</xdr:col>
      <xdr:colOff>38100</xdr:colOff>
      <xdr:row>38</xdr:row>
      <xdr:rowOff>125405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3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116532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3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48040</xdr:rowOff>
    </xdr:from>
    <xdr:to>
      <xdr:col>41</xdr:col>
      <xdr:colOff>101600</xdr:colOff>
      <xdr:row>38</xdr:row>
      <xdr:rowOff>149640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140767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5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37429</xdr:rowOff>
    </xdr:from>
    <xdr:to>
      <xdr:col>36</xdr:col>
      <xdr:colOff>165100</xdr:colOff>
      <xdr:row>36</xdr:row>
      <xdr:rowOff>139029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0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130156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0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109077</xdr:rowOff>
    </xdr:from>
    <xdr:to>
      <xdr:col>55</xdr:col>
      <xdr:colOff>0</xdr:colOff>
      <xdr:row>57</xdr:row>
      <xdr:rowOff>46436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10277"/>
          <a:ext cx="838200" cy="10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32235</xdr:rowOff>
    </xdr:from>
    <xdr:to>
      <xdr:col>50</xdr:col>
      <xdr:colOff>114300</xdr:colOff>
      <xdr:row>57</xdr:row>
      <xdr:rowOff>46436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04885"/>
          <a:ext cx="889000" cy="1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21134</xdr:rowOff>
    </xdr:from>
    <xdr:to>
      <xdr:col>45</xdr:col>
      <xdr:colOff>177800</xdr:colOff>
      <xdr:row>57</xdr:row>
      <xdr:rowOff>32235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93784"/>
          <a:ext cx="889000" cy="1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66800</xdr:rowOff>
    </xdr:from>
    <xdr:to>
      <xdr:col>41</xdr:col>
      <xdr:colOff>50800</xdr:colOff>
      <xdr:row>57</xdr:row>
      <xdr:rowOff>21134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68000"/>
          <a:ext cx="889000" cy="12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58277</xdr:rowOff>
    </xdr:from>
    <xdr:to>
      <xdr:col>55</xdr:col>
      <xdr:colOff>50800</xdr:colOff>
      <xdr:row>56</xdr:row>
      <xdr:rowOff>159877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5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36704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3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167086</xdr:rowOff>
    </xdr:from>
    <xdr:to>
      <xdr:col>50</xdr:col>
      <xdr:colOff>165100</xdr:colOff>
      <xdr:row>57</xdr:row>
      <xdr:rowOff>97236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88363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152885</xdr:rowOff>
    </xdr:from>
    <xdr:to>
      <xdr:col>46</xdr:col>
      <xdr:colOff>38100</xdr:colOff>
      <xdr:row>57</xdr:row>
      <xdr:rowOff>83035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74162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4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141784</xdr:rowOff>
    </xdr:from>
    <xdr:to>
      <xdr:col>41</xdr:col>
      <xdr:colOff>101600</xdr:colOff>
      <xdr:row>57</xdr:row>
      <xdr:rowOff>71934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63061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3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16000</xdr:rowOff>
    </xdr:from>
    <xdr:to>
      <xdr:col>36</xdr:col>
      <xdr:colOff>165100</xdr:colOff>
      <xdr:row>56</xdr:row>
      <xdr:rowOff>117600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108727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0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159567</xdr:rowOff>
    </xdr:from>
    <xdr:to>
      <xdr:col>55</xdr:col>
      <xdr:colOff>0</xdr:colOff>
      <xdr:row>77</xdr:row>
      <xdr:rowOff>44123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018317"/>
          <a:ext cx="838200" cy="22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26239</xdr:rowOff>
    </xdr:from>
    <xdr:to>
      <xdr:col>50</xdr:col>
      <xdr:colOff>114300</xdr:colOff>
      <xdr:row>77</xdr:row>
      <xdr:rowOff>44123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27889"/>
          <a:ext cx="8890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25040</xdr:rowOff>
    </xdr:from>
    <xdr:to>
      <xdr:col>45</xdr:col>
      <xdr:colOff>177800</xdr:colOff>
      <xdr:row>77</xdr:row>
      <xdr:rowOff>26239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26690"/>
          <a:ext cx="889000" cy="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25040</xdr:rowOff>
    </xdr:from>
    <xdr:to>
      <xdr:col>41</xdr:col>
      <xdr:colOff>50800</xdr:colOff>
      <xdr:row>77</xdr:row>
      <xdr:rowOff>56752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26690"/>
          <a:ext cx="889000" cy="3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108766</xdr:rowOff>
    </xdr:from>
    <xdr:to>
      <xdr:col>55</xdr:col>
      <xdr:colOff>50800</xdr:colOff>
      <xdr:row>76</xdr:row>
      <xdr:rowOff>38915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9675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131643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81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164773</xdr:rowOff>
    </xdr:from>
    <xdr:to>
      <xdr:col>50</xdr:col>
      <xdr:colOff>165100</xdr:colOff>
      <xdr:row>77</xdr:row>
      <xdr:rowOff>94923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111451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146889</xdr:rowOff>
    </xdr:from>
    <xdr:to>
      <xdr:col>46</xdr:col>
      <xdr:colOff>38100</xdr:colOff>
      <xdr:row>77</xdr:row>
      <xdr:rowOff>77039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7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93565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5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145690</xdr:rowOff>
    </xdr:from>
    <xdr:to>
      <xdr:col>41</xdr:col>
      <xdr:colOff>101600</xdr:colOff>
      <xdr:row>77</xdr:row>
      <xdr:rowOff>75840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7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92368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5952</xdr:rowOff>
    </xdr:from>
    <xdr:to>
      <xdr:col>36</xdr:col>
      <xdr:colOff>165100</xdr:colOff>
      <xdr:row>77</xdr:row>
      <xdr:rowOff>107552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0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124079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8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67937</xdr:rowOff>
    </xdr:from>
    <xdr:to>
      <xdr:col>55</xdr:col>
      <xdr:colOff>0</xdr:colOff>
      <xdr:row>97</xdr:row>
      <xdr:rowOff>89653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98587"/>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89653</xdr:rowOff>
    </xdr:from>
    <xdr:to>
      <xdr:col>50</xdr:col>
      <xdr:colOff>114300</xdr:colOff>
      <xdr:row>97</xdr:row>
      <xdr:rowOff>122177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20303"/>
          <a:ext cx="889000" cy="3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80361</xdr:rowOff>
    </xdr:from>
    <xdr:to>
      <xdr:col>45</xdr:col>
      <xdr:colOff>177800</xdr:colOff>
      <xdr:row>97</xdr:row>
      <xdr:rowOff>122177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11011"/>
          <a:ext cx="889000" cy="4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76744</xdr:rowOff>
    </xdr:from>
    <xdr:to>
      <xdr:col>41</xdr:col>
      <xdr:colOff>50800</xdr:colOff>
      <xdr:row>97</xdr:row>
      <xdr:rowOff>80361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35944"/>
          <a:ext cx="889000" cy="17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17137</xdr:rowOff>
    </xdr:from>
    <xdr:to>
      <xdr:col>55</xdr:col>
      <xdr:colOff>50800</xdr:colOff>
      <xdr:row>97</xdr:row>
      <xdr:rowOff>118737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4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103514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38853</xdr:rowOff>
    </xdr:from>
    <xdr:to>
      <xdr:col>50</xdr:col>
      <xdr:colOff>165100</xdr:colOff>
      <xdr:row>97</xdr:row>
      <xdr:rowOff>140453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6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131580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6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71377</xdr:rowOff>
    </xdr:from>
    <xdr:to>
      <xdr:col>46</xdr:col>
      <xdr:colOff>38100</xdr:colOff>
      <xdr:row>98</xdr:row>
      <xdr:rowOff>1527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164104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9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29561</xdr:rowOff>
    </xdr:from>
    <xdr:to>
      <xdr:col>41</xdr:col>
      <xdr:colOff>101600</xdr:colOff>
      <xdr:row>97</xdr:row>
      <xdr:rowOff>131161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122288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5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25944</xdr:rowOff>
    </xdr:from>
    <xdr:to>
      <xdr:col>36</xdr:col>
      <xdr:colOff>165100</xdr:colOff>
      <xdr:row>96</xdr:row>
      <xdr:rowOff>127544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8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144071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96730</xdr:rowOff>
    </xdr:from>
    <xdr:to>
      <xdr:col>85</xdr:col>
      <xdr:colOff>127000</xdr:colOff>
      <xdr:row>39</xdr:row>
      <xdr:rowOff>98856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3280"/>
          <a:ext cx="8382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96730</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83280"/>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93790</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0340"/>
          <a:ext cx="8890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62786</xdr:rowOff>
    </xdr:from>
    <xdr:to>
      <xdr:col>71</xdr:col>
      <xdr:colOff>177800</xdr:colOff>
      <xdr:row>39</xdr:row>
      <xdr:rowOff>93790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49336"/>
          <a:ext cx="889000" cy="3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48056</xdr:rowOff>
    </xdr:from>
    <xdr:to>
      <xdr:col>85</xdr:col>
      <xdr:colOff>177800</xdr:colOff>
      <xdr:row>39</xdr:row>
      <xdr:rowOff>149656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45930</xdr:rowOff>
    </xdr:from>
    <xdr:to>
      <xdr:col>81</xdr:col>
      <xdr:colOff>101600</xdr:colOff>
      <xdr:row>39</xdr:row>
      <xdr:rowOff>147530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138657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5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42990</xdr:rowOff>
    </xdr:from>
    <xdr:to>
      <xdr:col>72</xdr:col>
      <xdr:colOff>38100</xdr:colOff>
      <xdr:row>39</xdr:row>
      <xdr:rowOff>144590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135717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11986</xdr:rowOff>
    </xdr:from>
    <xdr:to>
      <xdr:col>67</xdr:col>
      <xdr:colOff>101600</xdr:colOff>
      <xdr:row>39</xdr:row>
      <xdr:rowOff>113586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9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130113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7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26150</xdr:rowOff>
    </xdr:from>
    <xdr:to>
      <xdr:col>85</xdr:col>
      <xdr:colOff>127000</xdr:colOff>
      <xdr:row>78</xdr:row>
      <xdr:rowOff>30849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99250"/>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26025</xdr:rowOff>
    </xdr:from>
    <xdr:to>
      <xdr:col>81</xdr:col>
      <xdr:colOff>50800</xdr:colOff>
      <xdr:row>78</xdr:row>
      <xdr:rowOff>26150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99125"/>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26025</xdr:rowOff>
    </xdr:from>
    <xdr:to>
      <xdr:col>76</xdr:col>
      <xdr:colOff>114300</xdr:colOff>
      <xdr:row>78</xdr:row>
      <xdr:rowOff>35305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99125"/>
          <a:ext cx="889000" cy="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35305</xdr:rowOff>
    </xdr:from>
    <xdr:to>
      <xdr:col>71</xdr:col>
      <xdr:colOff>177800</xdr:colOff>
      <xdr:row>78</xdr:row>
      <xdr:rowOff>36864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08405"/>
          <a:ext cx="8890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151499</xdr:rowOff>
    </xdr:from>
    <xdr:to>
      <xdr:col>85</xdr:col>
      <xdr:colOff>177800</xdr:colOff>
      <xdr:row>78</xdr:row>
      <xdr:rowOff>81649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66426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146800</xdr:rowOff>
    </xdr:from>
    <xdr:to>
      <xdr:col>81</xdr:col>
      <xdr:colOff>101600</xdr:colOff>
      <xdr:row>78</xdr:row>
      <xdr:rowOff>76950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68077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4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146675</xdr:rowOff>
    </xdr:from>
    <xdr:to>
      <xdr:col>76</xdr:col>
      <xdr:colOff>165100</xdr:colOff>
      <xdr:row>78</xdr:row>
      <xdr:rowOff>76825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67952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4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155955</xdr:rowOff>
    </xdr:from>
    <xdr:to>
      <xdr:col>72</xdr:col>
      <xdr:colOff>38100</xdr:colOff>
      <xdr:row>78</xdr:row>
      <xdr:rowOff>86105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77232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5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157514</xdr:rowOff>
    </xdr:from>
    <xdr:to>
      <xdr:col>67</xdr:col>
      <xdr:colOff>101600</xdr:colOff>
      <xdr:row>78</xdr:row>
      <xdr:rowOff>87664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5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78791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5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126960</xdr:rowOff>
    </xdr:from>
    <xdr:to>
      <xdr:col>85</xdr:col>
      <xdr:colOff>127000</xdr:colOff>
      <xdr:row>98</xdr:row>
      <xdr:rowOff>169833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29060"/>
          <a:ext cx="838200" cy="4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169833</xdr:rowOff>
    </xdr:from>
    <xdr:to>
      <xdr:col>81</xdr:col>
      <xdr:colOff>50800</xdr:colOff>
      <xdr:row>99</xdr:row>
      <xdr:rowOff>6705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71933"/>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166529</xdr:rowOff>
    </xdr:from>
    <xdr:to>
      <xdr:col>76</xdr:col>
      <xdr:colOff>114300</xdr:colOff>
      <xdr:row>99</xdr:row>
      <xdr:rowOff>6705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68629"/>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166529</xdr:rowOff>
    </xdr:from>
    <xdr:to>
      <xdr:col>71</xdr:col>
      <xdr:colOff>177800</xdr:colOff>
      <xdr:row>99</xdr:row>
      <xdr:rowOff>20382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8629"/>
          <a:ext cx="889000" cy="2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76160</xdr:rowOff>
    </xdr:from>
    <xdr:to>
      <xdr:col>85</xdr:col>
      <xdr:colOff>177800</xdr:colOff>
      <xdr:row>99</xdr:row>
      <xdr:rowOff>6310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7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35537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6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119033</xdr:rowOff>
    </xdr:from>
    <xdr:to>
      <xdr:col>81</xdr:col>
      <xdr:colOff>101600</xdr:colOff>
      <xdr:row>99</xdr:row>
      <xdr:rowOff>49183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2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40310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127355</xdr:rowOff>
    </xdr:from>
    <xdr:to>
      <xdr:col>76</xdr:col>
      <xdr:colOff>165100</xdr:colOff>
      <xdr:row>99</xdr:row>
      <xdr:rowOff>57505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48632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2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115729</xdr:rowOff>
    </xdr:from>
    <xdr:to>
      <xdr:col>72</xdr:col>
      <xdr:colOff>38100</xdr:colOff>
      <xdr:row>99</xdr:row>
      <xdr:rowOff>45879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37006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1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141032</xdr:rowOff>
    </xdr:from>
    <xdr:to>
      <xdr:col>67</xdr:col>
      <xdr:colOff>101600</xdr:colOff>
      <xdr:row>99</xdr:row>
      <xdr:rowOff>71182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62309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136238</xdr:rowOff>
    </xdr:from>
    <xdr:to>
      <xdr:col>116</xdr:col>
      <xdr:colOff>63500</xdr:colOff>
      <xdr:row>37</xdr:row>
      <xdr:rowOff>156649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479888"/>
          <a:ext cx="8382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136238</xdr:rowOff>
    </xdr:from>
    <xdr:to>
      <xdr:col>111</xdr:col>
      <xdr:colOff>177800</xdr:colOff>
      <xdr:row>38</xdr:row>
      <xdr:rowOff>10378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479888"/>
          <a:ext cx="889000" cy="4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140745</xdr:rowOff>
    </xdr:from>
    <xdr:to>
      <xdr:col>107</xdr:col>
      <xdr:colOff>50800</xdr:colOff>
      <xdr:row>38</xdr:row>
      <xdr:rowOff>10378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484395"/>
          <a:ext cx="889000" cy="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140745</xdr:rowOff>
    </xdr:from>
    <xdr:to>
      <xdr:col>102</xdr:col>
      <xdr:colOff>114300</xdr:colOff>
      <xdr:row>38</xdr:row>
      <xdr:rowOff>18771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484395"/>
          <a:ext cx="889000" cy="4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105849</xdr:rowOff>
    </xdr:from>
    <xdr:to>
      <xdr:col>116</xdr:col>
      <xdr:colOff>114300</xdr:colOff>
      <xdr:row>38</xdr:row>
      <xdr:rowOff>35999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128726</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0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85438</xdr:rowOff>
    </xdr:from>
    <xdr:to>
      <xdr:col>112</xdr:col>
      <xdr:colOff>38100</xdr:colOff>
      <xdr:row>38</xdr:row>
      <xdr:rowOff>15588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2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32115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20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131028</xdr:rowOff>
    </xdr:from>
    <xdr:to>
      <xdr:col>107</xdr:col>
      <xdr:colOff>101600</xdr:colOff>
      <xdr:row>38</xdr:row>
      <xdr:rowOff>61178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7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77705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24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89945</xdr:rowOff>
    </xdr:from>
    <xdr:to>
      <xdr:col>102</xdr:col>
      <xdr:colOff>165100</xdr:colOff>
      <xdr:row>38</xdr:row>
      <xdr:rowOff>20095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3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36622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20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139421</xdr:rowOff>
    </xdr:from>
    <xdr:to>
      <xdr:col>98</xdr:col>
      <xdr:colOff>38100</xdr:colOff>
      <xdr:row>38</xdr:row>
      <xdr:rowOff>69571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86098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25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38446</xdr:rowOff>
    </xdr:from>
    <xdr:to>
      <xdr:col>116</xdr:col>
      <xdr:colOff>63500</xdr:colOff>
      <xdr:row>59</xdr:row>
      <xdr:rowOff>43215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3996"/>
          <a:ext cx="8382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38446</xdr:rowOff>
    </xdr:from>
    <xdr:to>
      <xdr:col>111</xdr:col>
      <xdr:colOff>177800</xdr:colOff>
      <xdr:row>59</xdr:row>
      <xdr:rowOff>43086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3996"/>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42994</xdr:rowOff>
    </xdr:from>
    <xdr:to>
      <xdr:col>107</xdr:col>
      <xdr:colOff>50800</xdr:colOff>
      <xdr:row>59</xdr:row>
      <xdr:rowOff>43086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854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42606</xdr:rowOff>
    </xdr:from>
    <xdr:to>
      <xdr:col>102</xdr:col>
      <xdr:colOff>114300</xdr:colOff>
      <xdr:row>59</xdr:row>
      <xdr:rowOff>42994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8156"/>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163865</xdr:rowOff>
    </xdr:from>
    <xdr:to>
      <xdr:col>116</xdr:col>
      <xdr:colOff>114300</xdr:colOff>
      <xdr:row>59</xdr:row>
      <xdr:rowOff>94015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159096</xdr:rowOff>
    </xdr:from>
    <xdr:to>
      <xdr:col>112</xdr:col>
      <xdr:colOff>38100</xdr:colOff>
      <xdr:row>59</xdr:row>
      <xdr:rowOff>89246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80373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5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163736</xdr:rowOff>
    </xdr:from>
    <xdr:to>
      <xdr:col>107</xdr:col>
      <xdr:colOff>101600</xdr:colOff>
      <xdr:row>59</xdr:row>
      <xdr:rowOff>93886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85013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163644</xdr:rowOff>
    </xdr:from>
    <xdr:to>
      <xdr:col>102</xdr:col>
      <xdr:colOff>165100</xdr:colOff>
      <xdr:row>59</xdr:row>
      <xdr:rowOff>93794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84921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00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163256</xdr:rowOff>
    </xdr:from>
    <xdr:to>
      <xdr:col>98</xdr:col>
      <xdr:colOff>38100</xdr:colOff>
      <xdr:row>59</xdr:row>
      <xdr:rowOff>93406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84533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0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142215</xdr:rowOff>
    </xdr:from>
    <xdr:to>
      <xdr:col>116</xdr:col>
      <xdr:colOff>63500</xdr:colOff>
      <xdr:row>75</xdr:row>
      <xdr:rowOff>167132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00965"/>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167132</xdr:rowOff>
    </xdr:from>
    <xdr:to>
      <xdr:col>111</xdr:col>
      <xdr:colOff>177800</xdr:colOff>
      <xdr:row>76</xdr:row>
      <xdr:rowOff>24981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25882"/>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24981</xdr:rowOff>
    </xdr:from>
    <xdr:to>
      <xdr:col>107</xdr:col>
      <xdr:colOff>50800</xdr:colOff>
      <xdr:row>76</xdr:row>
      <xdr:rowOff>66072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55181"/>
          <a:ext cx="889000" cy="4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66072</xdr:rowOff>
    </xdr:from>
    <xdr:to>
      <xdr:col>102</xdr:col>
      <xdr:colOff>114300</xdr:colOff>
      <xdr:row>76</xdr:row>
      <xdr:rowOff>85541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96272"/>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91415</xdr:rowOff>
    </xdr:from>
    <xdr:to>
      <xdr:col>116</xdr:col>
      <xdr:colOff>114300</xdr:colOff>
      <xdr:row>76</xdr:row>
      <xdr:rowOff>21565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69842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2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116332</xdr:rowOff>
    </xdr:from>
    <xdr:to>
      <xdr:col>112</xdr:col>
      <xdr:colOff>38100</xdr:colOff>
      <xdr:row>76</xdr:row>
      <xdr:rowOff>46481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750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37609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6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145631</xdr:rowOff>
    </xdr:from>
    <xdr:to>
      <xdr:col>107</xdr:col>
      <xdr:colOff>101600</xdr:colOff>
      <xdr:row>76</xdr:row>
      <xdr:rowOff>75781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66908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9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15272</xdr:rowOff>
    </xdr:from>
    <xdr:to>
      <xdr:col>102</xdr:col>
      <xdr:colOff>165100</xdr:colOff>
      <xdr:row>76</xdr:row>
      <xdr:rowOff>116872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107999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34741</xdr:rowOff>
    </xdr:from>
    <xdr:to>
      <xdr:col>98</xdr:col>
      <xdr:colOff>38100</xdr:colOff>
      <xdr:row>76</xdr:row>
      <xdr:rowOff>136341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6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127468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5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歳出決算総額は、住民一人当たり</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611,258</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円で前年度と比較して</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71,742</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円高くなっている。</a:t>
          </a: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物件費及び維持補修費は、老朽化した公共施設の維持管理経費及び修繕費が経常的な経費として市財政の負担となることから、今後も公共施設等の集約化・複合化を進めることにより、施設の維持管理経費の縮減に努める。</a:t>
          </a: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普通建設事業費（うち新規整備）は、令和</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年度から市道</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0139</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号線整備工事において橋りょう下部工事が始まったことなどにより前年度比　</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+1,049</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百万円、住民一人あたり</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57,425</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円（前年度比　</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+20,895</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円）となっている。</a:t>
          </a:r>
          <a:endParaRPr kumimoji="1" lang="en-US" altLang="ja-JP" sz="13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今後は、市道</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0139</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号線整備工事に加え、新総合体育館整備工事も本格化することから、補助事業や基金、有利な地方債を有効に活用し、将来負担の少ない財政運営に努める。</a:t>
          </a:r>
          <a:endParaRPr kumimoji="1" lang="en-US" altLang="ja-JP"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茨城県常陸太田市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46,390
46,124
371.99
29,669,672
28,356,270
875,927
15,365,621
17,389,533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43879</xdr:rowOff>
    </xdr:from>
    <xdr:to>
      <xdr:col>24</xdr:col>
      <xdr:colOff>63500</xdr:colOff>
      <xdr:row>39</xdr:row>
      <xdr:rowOff>59690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730429"/>
          <a:ext cx="8382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38544</xdr:rowOff>
    </xdr:from>
    <xdr:to>
      <xdr:col>19</xdr:col>
      <xdr:colOff>177800</xdr:colOff>
      <xdr:row>39</xdr:row>
      <xdr:rowOff>43879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725094"/>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18161</xdr:rowOff>
    </xdr:from>
    <xdr:to>
      <xdr:col>15</xdr:col>
      <xdr:colOff>50800</xdr:colOff>
      <xdr:row>39</xdr:row>
      <xdr:rowOff>38544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704711"/>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18161</xdr:rowOff>
    </xdr:from>
    <xdr:to>
      <xdr:col>10</xdr:col>
      <xdr:colOff>114300</xdr:colOff>
      <xdr:row>39</xdr:row>
      <xdr:rowOff>49403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04711"/>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8890</xdr:rowOff>
    </xdr:from>
    <xdr:to>
      <xdr:col>24</xdr:col>
      <xdr:colOff>114300</xdr:colOff>
      <xdr:row>39</xdr:row>
      <xdr:rowOff>110490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95267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164529</xdr:rowOff>
    </xdr:from>
    <xdr:to>
      <xdr:col>20</xdr:col>
      <xdr:colOff>38100</xdr:colOff>
      <xdr:row>39</xdr:row>
      <xdr:rowOff>94679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85806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7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159194</xdr:rowOff>
    </xdr:from>
    <xdr:to>
      <xdr:col>15</xdr:col>
      <xdr:colOff>101600</xdr:colOff>
      <xdr:row>39</xdr:row>
      <xdr:rowOff>89344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80471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6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138811</xdr:rowOff>
    </xdr:from>
    <xdr:to>
      <xdr:col>10</xdr:col>
      <xdr:colOff>165100</xdr:colOff>
      <xdr:row>39</xdr:row>
      <xdr:rowOff>68961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60088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4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170053</xdr:rowOff>
    </xdr:from>
    <xdr:to>
      <xdr:col>6</xdr:col>
      <xdr:colOff>38100</xdr:colOff>
      <xdr:row>39</xdr:row>
      <xdr:rowOff>100203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8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91330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7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65408</xdr:rowOff>
    </xdr:from>
    <xdr:to>
      <xdr:col>24</xdr:col>
      <xdr:colOff>63500</xdr:colOff>
      <xdr:row>58</xdr:row>
      <xdr:rowOff>109122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09508"/>
          <a:ext cx="838200" cy="4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109122</xdr:rowOff>
    </xdr:from>
    <xdr:to>
      <xdr:col>19</xdr:col>
      <xdr:colOff>177800</xdr:colOff>
      <xdr:row>58</xdr:row>
      <xdr:rowOff>118153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53222"/>
          <a:ext cx="889000" cy="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118153</xdr:rowOff>
    </xdr:from>
    <xdr:to>
      <xdr:col>15</xdr:col>
      <xdr:colOff>50800</xdr:colOff>
      <xdr:row>58</xdr:row>
      <xdr:rowOff>118176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62253"/>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6383</xdr:rowOff>
    </xdr:from>
    <xdr:to>
      <xdr:col>10</xdr:col>
      <xdr:colOff>114300</xdr:colOff>
      <xdr:row>58</xdr:row>
      <xdr:rowOff>118176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50483"/>
          <a:ext cx="889000" cy="11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14608</xdr:rowOff>
    </xdr:from>
    <xdr:to>
      <xdr:col>24</xdr:col>
      <xdr:colOff>114300</xdr:colOff>
      <xdr:row>58</xdr:row>
      <xdr:rowOff>116208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58322</xdr:rowOff>
    </xdr:from>
    <xdr:to>
      <xdr:col>20</xdr:col>
      <xdr:colOff>38100</xdr:colOff>
      <xdr:row>58</xdr:row>
      <xdr:rowOff>159922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151049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67353</xdr:rowOff>
    </xdr:from>
    <xdr:to>
      <xdr:col>15</xdr:col>
      <xdr:colOff>101600</xdr:colOff>
      <xdr:row>58</xdr:row>
      <xdr:rowOff>168953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160080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67376</xdr:rowOff>
    </xdr:from>
    <xdr:to>
      <xdr:col>10</xdr:col>
      <xdr:colOff>165100</xdr:colOff>
      <xdr:row>58</xdr:row>
      <xdr:rowOff>168976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160103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127033</xdr:rowOff>
    </xdr:from>
    <xdr:to>
      <xdr:col>6</xdr:col>
      <xdr:colOff>38100</xdr:colOff>
      <xdr:row>58</xdr:row>
      <xdr:rowOff>57183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48310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9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168748</xdr:rowOff>
    </xdr:from>
    <xdr:to>
      <xdr:col>24</xdr:col>
      <xdr:colOff>63500</xdr:colOff>
      <xdr:row>78</xdr:row>
      <xdr:rowOff>20763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70398"/>
          <a:ext cx="838200" cy="2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20763</xdr:rowOff>
    </xdr:from>
    <xdr:to>
      <xdr:col>19</xdr:col>
      <xdr:colOff>177800</xdr:colOff>
      <xdr:row>78</xdr:row>
      <xdr:rowOff>54468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93863"/>
          <a:ext cx="889000" cy="3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39018</xdr:rowOff>
    </xdr:from>
    <xdr:to>
      <xdr:col>15</xdr:col>
      <xdr:colOff>50800</xdr:colOff>
      <xdr:row>78</xdr:row>
      <xdr:rowOff>54468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12118"/>
          <a:ext cx="889000" cy="1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39018</xdr:rowOff>
    </xdr:from>
    <xdr:to>
      <xdr:col>10</xdr:col>
      <xdr:colOff>114300</xdr:colOff>
      <xdr:row>78</xdr:row>
      <xdr:rowOff>113840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12118"/>
          <a:ext cx="889000" cy="7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117948</xdr:rowOff>
    </xdr:from>
    <xdr:to>
      <xdr:col>24</xdr:col>
      <xdr:colOff>114300</xdr:colOff>
      <xdr:row>78</xdr:row>
      <xdr:rowOff>48098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1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32875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3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141413</xdr:rowOff>
    </xdr:from>
    <xdr:to>
      <xdr:col>20</xdr:col>
      <xdr:colOff>38100</xdr:colOff>
      <xdr:row>78</xdr:row>
      <xdr:rowOff>71563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62690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3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3668</xdr:rowOff>
    </xdr:from>
    <xdr:to>
      <xdr:col>15</xdr:col>
      <xdr:colOff>101600</xdr:colOff>
      <xdr:row>78</xdr:row>
      <xdr:rowOff>105268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7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96395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6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159668</xdr:rowOff>
    </xdr:from>
    <xdr:to>
      <xdr:col>10</xdr:col>
      <xdr:colOff>165100</xdr:colOff>
      <xdr:row>78</xdr:row>
      <xdr:rowOff>89818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6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80945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5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63040</xdr:rowOff>
    </xdr:from>
    <xdr:to>
      <xdr:col>6</xdr:col>
      <xdr:colOff>38100</xdr:colOff>
      <xdr:row>78</xdr:row>
      <xdr:rowOff>164640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155767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2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85587</xdr:rowOff>
    </xdr:from>
    <xdr:to>
      <xdr:col>24</xdr:col>
      <xdr:colOff>63500</xdr:colOff>
      <xdr:row>99</xdr:row>
      <xdr:rowOff>85714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9137"/>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83841</xdr:rowOff>
    </xdr:from>
    <xdr:to>
      <xdr:col>19</xdr:col>
      <xdr:colOff>177800</xdr:colOff>
      <xdr:row>99</xdr:row>
      <xdr:rowOff>85587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7391"/>
          <a:ext cx="889000" cy="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83841</xdr:rowOff>
    </xdr:from>
    <xdr:to>
      <xdr:col>15</xdr:col>
      <xdr:colOff>50800</xdr:colOff>
      <xdr:row>99</xdr:row>
      <xdr:rowOff>85213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739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79515</xdr:rowOff>
    </xdr:from>
    <xdr:to>
      <xdr:col>10</xdr:col>
      <xdr:colOff>114300</xdr:colOff>
      <xdr:row>99</xdr:row>
      <xdr:rowOff>85213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7053065"/>
          <a:ext cx="889000" cy="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34914</xdr:rowOff>
    </xdr:from>
    <xdr:to>
      <xdr:col>24</xdr:col>
      <xdr:colOff>114300</xdr:colOff>
      <xdr:row>99</xdr:row>
      <xdr:rowOff>136514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34787</xdr:rowOff>
    </xdr:from>
    <xdr:to>
      <xdr:col>20</xdr:col>
      <xdr:colOff>38100</xdr:colOff>
      <xdr:row>99</xdr:row>
      <xdr:rowOff>136387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127514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10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33041</xdr:rowOff>
    </xdr:from>
    <xdr:to>
      <xdr:col>15</xdr:col>
      <xdr:colOff>101600</xdr:colOff>
      <xdr:row>99</xdr:row>
      <xdr:rowOff>134641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125768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34413</xdr:rowOff>
    </xdr:from>
    <xdr:to>
      <xdr:col>10</xdr:col>
      <xdr:colOff>165100</xdr:colOff>
      <xdr:row>99</xdr:row>
      <xdr:rowOff>136013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127140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28715</xdr:rowOff>
    </xdr:from>
    <xdr:to>
      <xdr:col>6</xdr:col>
      <xdr:colOff>38100</xdr:colOff>
      <xdr:row>99</xdr:row>
      <xdr:rowOff>130315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146842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148517</xdr:rowOff>
    </xdr:from>
    <xdr:to>
      <xdr:col>55</xdr:col>
      <xdr:colOff>0</xdr:colOff>
      <xdr:row>38</xdr:row>
      <xdr:rowOff>163213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6361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163213</xdr:rowOff>
    </xdr:from>
    <xdr:to>
      <xdr:col>50</xdr:col>
      <xdr:colOff>114300</xdr:colOff>
      <xdr:row>38</xdr:row>
      <xdr:rowOff>167459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78313"/>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167459</xdr:rowOff>
    </xdr:from>
    <xdr:to>
      <xdr:col>45</xdr:col>
      <xdr:colOff>177800</xdr:colOff>
      <xdr:row>39</xdr:row>
      <xdr:rowOff>10704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8255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907</xdr:rowOff>
    </xdr:from>
    <xdr:to>
      <xdr:col>41</xdr:col>
      <xdr:colOff>50800</xdr:colOff>
      <xdr:row>39</xdr:row>
      <xdr:rowOff>10704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874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97717</xdr:rowOff>
    </xdr:from>
    <xdr:to>
      <xdr:col>55</xdr:col>
      <xdr:colOff>50800</xdr:colOff>
      <xdr:row>39</xdr:row>
      <xdr:rowOff>27867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12644</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27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112413</xdr:rowOff>
    </xdr:from>
    <xdr:to>
      <xdr:col>50</xdr:col>
      <xdr:colOff>165100</xdr:colOff>
      <xdr:row>39</xdr:row>
      <xdr:rowOff>42563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2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33690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2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116659</xdr:rowOff>
    </xdr:from>
    <xdr:to>
      <xdr:col>46</xdr:col>
      <xdr:colOff>38100</xdr:colOff>
      <xdr:row>39</xdr:row>
      <xdr:rowOff>46809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3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37936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2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131354</xdr:rowOff>
    </xdr:from>
    <xdr:to>
      <xdr:col>41</xdr:col>
      <xdr:colOff>101600</xdr:colOff>
      <xdr:row>39</xdr:row>
      <xdr:rowOff>61504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52631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39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121557</xdr:rowOff>
    </xdr:from>
    <xdr:to>
      <xdr:col>36</xdr:col>
      <xdr:colOff>165100</xdr:colOff>
      <xdr:row>39</xdr:row>
      <xdr:rowOff>51707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42834</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29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2502</xdr:rowOff>
    </xdr:from>
    <xdr:to>
      <xdr:col>55</xdr:col>
      <xdr:colOff>0</xdr:colOff>
      <xdr:row>58</xdr:row>
      <xdr:rowOff>17882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946602"/>
          <a:ext cx="8382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2502</xdr:rowOff>
    </xdr:from>
    <xdr:to>
      <xdr:col>50</xdr:col>
      <xdr:colOff>114300</xdr:colOff>
      <xdr:row>58</xdr:row>
      <xdr:rowOff>22619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946602"/>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12611</xdr:rowOff>
    </xdr:from>
    <xdr:to>
      <xdr:col>45</xdr:col>
      <xdr:colOff>177800</xdr:colOff>
      <xdr:row>58</xdr:row>
      <xdr:rowOff>22619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956711"/>
          <a:ext cx="889000" cy="1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70244</xdr:rowOff>
    </xdr:from>
    <xdr:to>
      <xdr:col>41</xdr:col>
      <xdr:colOff>50800</xdr:colOff>
      <xdr:row>58</xdr:row>
      <xdr:rowOff>12611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42894"/>
          <a:ext cx="889000" cy="1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138532</xdr:rowOff>
    </xdr:from>
    <xdr:to>
      <xdr:col>55</xdr:col>
      <xdr:colOff>50800</xdr:colOff>
      <xdr:row>58</xdr:row>
      <xdr:rowOff>68682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1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53459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2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123152</xdr:rowOff>
    </xdr:from>
    <xdr:to>
      <xdr:col>50</xdr:col>
      <xdr:colOff>165100</xdr:colOff>
      <xdr:row>58</xdr:row>
      <xdr:rowOff>53302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9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44429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143269</xdr:rowOff>
    </xdr:from>
    <xdr:to>
      <xdr:col>46</xdr:col>
      <xdr:colOff>38100</xdr:colOff>
      <xdr:row>58</xdr:row>
      <xdr:rowOff>73419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64546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100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133261</xdr:rowOff>
    </xdr:from>
    <xdr:to>
      <xdr:col>41</xdr:col>
      <xdr:colOff>101600</xdr:colOff>
      <xdr:row>58</xdr:row>
      <xdr:rowOff>63411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0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54538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9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19444</xdr:rowOff>
    </xdr:from>
    <xdr:to>
      <xdr:col>36</xdr:col>
      <xdr:colOff>165100</xdr:colOff>
      <xdr:row>57</xdr:row>
      <xdr:rowOff>121044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9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112171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8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34517</xdr:rowOff>
    </xdr:from>
    <xdr:to>
      <xdr:col>55</xdr:col>
      <xdr:colOff>0</xdr:colOff>
      <xdr:row>78</xdr:row>
      <xdr:rowOff>70993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07617"/>
          <a:ext cx="838200" cy="3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42249</xdr:rowOff>
    </xdr:from>
    <xdr:to>
      <xdr:col>50</xdr:col>
      <xdr:colOff>114300</xdr:colOff>
      <xdr:row>78</xdr:row>
      <xdr:rowOff>70993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15349"/>
          <a:ext cx="889000" cy="2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42249</xdr:rowOff>
    </xdr:from>
    <xdr:to>
      <xdr:col>45</xdr:col>
      <xdr:colOff>177800</xdr:colOff>
      <xdr:row>78</xdr:row>
      <xdr:rowOff>87122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15349"/>
          <a:ext cx="889000" cy="4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84246</xdr:rowOff>
    </xdr:from>
    <xdr:to>
      <xdr:col>41</xdr:col>
      <xdr:colOff>50800</xdr:colOff>
      <xdr:row>78</xdr:row>
      <xdr:rowOff>87122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57346"/>
          <a:ext cx="8890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155167</xdr:rowOff>
    </xdr:from>
    <xdr:to>
      <xdr:col>55</xdr:col>
      <xdr:colOff>50800</xdr:colOff>
      <xdr:row>78</xdr:row>
      <xdr:rowOff>85317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20193</xdr:rowOff>
    </xdr:from>
    <xdr:to>
      <xdr:col>50</xdr:col>
      <xdr:colOff>165100</xdr:colOff>
      <xdr:row>78</xdr:row>
      <xdr:rowOff>121793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9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112920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8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162899</xdr:rowOff>
    </xdr:from>
    <xdr:to>
      <xdr:col>46</xdr:col>
      <xdr:colOff>38100</xdr:colOff>
      <xdr:row>78</xdr:row>
      <xdr:rowOff>93049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84176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36322</xdr:rowOff>
    </xdr:from>
    <xdr:to>
      <xdr:col>41</xdr:col>
      <xdr:colOff>101600</xdr:colOff>
      <xdr:row>78</xdr:row>
      <xdr:rowOff>137922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129049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33446</xdr:rowOff>
    </xdr:from>
    <xdr:to>
      <xdr:col>36</xdr:col>
      <xdr:colOff>165100</xdr:colOff>
      <xdr:row>78</xdr:row>
      <xdr:rowOff>135046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126173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9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147785</xdr:rowOff>
    </xdr:from>
    <xdr:to>
      <xdr:col>55</xdr:col>
      <xdr:colOff>0</xdr:colOff>
      <xdr:row>96</xdr:row>
      <xdr:rowOff>60483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35535"/>
          <a:ext cx="838200" cy="8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151358</xdr:rowOff>
    </xdr:from>
    <xdr:to>
      <xdr:col>50</xdr:col>
      <xdr:colOff>114300</xdr:colOff>
      <xdr:row>96</xdr:row>
      <xdr:rowOff>60483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39108"/>
          <a:ext cx="889000" cy="8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124292</xdr:rowOff>
    </xdr:from>
    <xdr:to>
      <xdr:col>45</xdr:col>
      <xdr:colOff>177800</xdr:colOff>
      <xdr:row>95</xdr:row>
      <xdr:rowOff>151358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12042"/>
          <a:ext cx="8890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124292</xdr:rowOff>
    </xdr:from>
    <xdr:to>
      <xdr:col>41</xdr:col>
      <xdr:colOff>50800</xdr:colOff>
      <xdr:row>96</xdr:row>
      <xdr:rowOff>9703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12042"/>
          <a:ext cx="889000" cy="5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96985</xdr:rowOff>
    </xdr:from>
    <xdr:to>
      <xdr:col>55</xdr:col>
      <xdr:colOff>50800</xdr:colOff>
      <xdr:row>96</xdr:row>
      <xdr:rowOff>27135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8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119862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9683</xdr:rowOff>
    </xdr:from>
    <xdr:to>
      <xdr:col>50</xdr:col>
      <xdr:colOff>165100</xdr:colOff>
      <xdr:row>96</xdr:row>
      <xdr:rowOff>111283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6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127810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4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100558</xdr:rowOff>
    </xdr:from>
    <xdr:to>
      <xdr:col>46</xdr:col>
      <xdr:colOff>38100</xdr:colOff>
      <xdr:row>96</xdr:row>
      <xdr:rowOff>30708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47235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73492</xdr:rowOff>
    </xdr:from>
    <xdr:to>
      <xdr:col>41</xdr:col>
      <xdr:colOff>101600</xdr:colOff>
      <xdr:row>96</xdr:row>
      <xdr:rowOff>3642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20169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3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130353</xdr:rowOff>
    </xdr:from>
    <xdr:to>
      <xdr:col>36</xdr:col>
      <xdr:colOff>165100</xdr:colOff>
      <xdr:row>96</xdr:row>
      <xdr:rowOff>60503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1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77030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9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1740</xdr:rowOff>
    </xdr:from>
    <xdr:to>
      <xdr:col>85</xdr:col>
      <xdr:colOff>127000</xdr:colOff>
      <xdr:row>37</xdr:row>
      <xdr:rowOff>45788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45390"/>
          <a:ext cx="838200" cy="4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45788</xdr:rowOff>
    </xdr:from>
    <xdr:to>
      <xdr:col>81</xdr:col>
      <xdr:colOff>50800</xdr:colOff>
      <xdr:row>37</xdr:row>
      <xdr:rowOff>59075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89438"/>
          <a:ext cx="889000" cy="1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59075</xdr:rowOff>
    </xdr:from>
    <xdr:to>
      <xdr:col>76</xdr:col>
      <xdr:colOff>114300</xdr:colOff>
      <xdr:row>37</xdr:row>
      <xdr:rowOff>147344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02725"/>
          <a:ext cx="889000" cy="8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147344</xdr:rowOff>
    </xdr:from>
    <xdr:to>
      <xdr:col>71</xdr:col>
      <xdr:colOff>177800</xdr:colOff>
      <xdr:row>38</xdr:row>
      <xdr:rowOff>9655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90994"/>
          <a:ext cx="889000" cy="3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122390</xdr:rowOff>
    </xdr:from>
    <xdr:to>
      <xdr:col>85</xdr:col>
      <xdr:colOff>177800</xdr:colOff>
      <xdr:row>37</xdr:row>
      <xdr:rowOff>52540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9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145267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4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166438</xdr:rowOff>
    </xdr:from>
    <xdr:to>
      <xdr:col>81</xdr:col>
      <xdr:colOff>101600</xdr:colOff>
      <xdr:row>37</xdr:row>
      <xdr:rowOff>96588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113115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1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8275</xdr:rowOff>
    </xdr:from>
    <xdr:to>
      <xdr:col>76</xdr:col>
      <xdr:colOff>165100</xdr:colOff>
      <xdr:row>37</xdr:row>
      <xdr:rowOff>109875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5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126402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2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96544</xdr:rowOff>
    </xdr:from>
    <xdr:to>
      <xdr:col>72</xdr:col>
      <xdr:colOff>38100</xdr:colOff>
      <xdr:row>38</xdr:row>
      <xdr:rowOff>26694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4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17821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3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130305</xdr:rowOff>
    </xdr:from>
    <xdr:to>
      <xdr:col>67</xdr:col>
      <xdr:colOff>101600</xdr:colOff>
      <xdr:row>38</xdr:row>
      <xdr:rowOff>60455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51582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6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38834</xdr:rowOff>
    </xdr:from>
    <xdr:to>
      <xdr:col>85</xdr:col>
      <xdr:colOff>127000</xdr:colOff>
      <xdr:row>56</xdr:row>
      <xdr:rowOff>133162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40034"/>
          <a:ext cx="838200" cy="9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133162</xdr:rowOff>
    </xdr:from>
    <xdr:to>
      <xdr:col>81</xdr:col>
      <xdr:colOff>50800</xdr:colOff>
      <xdr:row>56</xdr:row>
      <xdr:rowOff>161151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34362"/>
          <a:ext cx="889000" cy="2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98034</xdr:rowOff>
    </xdr:from>
    <xdr:to>
      <xdr:col>76</xdr:col>
      <xdr:colOff>114300</xdr:colOff>
      <xdr:row>56</xdr:row>
      <xdr:rowOff>161151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99234"/>
          <a:ext cx="889000" cy="6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58547</xdr:rowOff>
    </xdr:from>
    <xdr:to>
      <xdr:col>71</xdr:col>
      <xdr:colOff>177800</xdr:colOff>
      <xdr:row>56</xdr:row>
      <xdr:rowOff>98034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59747"/>
          <a:ext cx="889000" cy="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159484</xdr:rowOff>
    </xdr:from>
    <xdr:to>
      <xdr:col>85</xdr:col>
      <xdr:colOff>177800</xdr:colOff>
      <xdr:row>56</xdr:row>
      <xdr:rowOff>89634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8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137911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6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82362</xdr:rowOff>
    </xdr:from>
    <xdr:to>
      <xdr:col>81</xdr:col>
      <xdr:colOff>101600</xdr:colOff>
      <xdr:row>57</xdr:row>
      <xdr:rowOff>12512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8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3639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110351</xdr:rowOff>
    </xdr:from>
    <xdr:to>
      <xdr:col>76</xdr:col>
      <xdr:colOff>165100</xdr:colOff>
      <xdr:row>57</xdr:row>
      <xdr:rowOff>40501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31628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47234</xdr:rowOff>
    </xdr:from>
    <xdr:to>
      <xdr:col>72</xdr:col>
      <xdr:colOff>38100</xdr:colOff>
      <xdr:row>56</xdr:row>
      <xdr:rowOff>148834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4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139961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7747</xdr:rowOff>
    </xdr:from>
    <xdr:to>
      <xdr:col>67</xdr:col>
      <xdr:colOff>101600</xdr:colOff>
      <xdr:row>56</xdr:row>
      <xdr:rowOff>109347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100474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0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96729</xdr:rowOff>
    </xdr:from>
    <xdr:to>
      <xdr:col>85</xdr:col>
      <xdr:colOff>127000</xdr:colOff>
      <xdr:row>79</xdr:row>
      <xdr:rowOff>98856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1279"/>
          <a:ext cx="8382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96729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41279"/>
          <a:ext cx="889000" cy="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93791</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38341"/>
          <a:ext cx="8890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62785</xdr:rowOff>
    </xdr:from>
    <xdr:to>
      <xdr:col>71</xdr:col>
      <xdr:colOff>177800</xdr:colOff>
      <xdr:row>79</xdr:row>
      <xdr:rowOff>93791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07335"/>
          <a:ext cx="889000" cy="3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48056</xdr:rowOff>
    </xdr:from>
    <xdr:to>
      <xdr:col>85</xdr:col>
      <xdr:colOff>177800</xdr:colOff>
      <xdr:row>79</xdr:row>
      <xdr:rowOff>149656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45929</xdr:rowOff>
    </xdr:from>
    <xdr:to>
      <xdr:col>81</xdr:col>
      <xdr:colOff>101600</xdr:colOff>
      <xdr:row>79</xdr:row>
      <xdr:rowOff>147529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138656</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3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42991</xdr:rowOff>
    </xdr:from>
    <xdr:to>
      <xdr:col>72</xdr:col>
      <xdr:colOff>38100</xdr:colOff>
      <xdr:row>79</xdr:row>
      <xdr:rowOff>144591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135718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8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11985</xdr:rowOff>
    </xdr:from>
    <xdr:to>
      <xdr:col>67</xdr:col>
      <xdr:colOff>101600</xdr:colOff>
      <xdr:row>79</xdr:row>
      <xdr:rowOff>113585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130112</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33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26150</xdr:rowOff>
    </xdr:from>
    <xdr:to>
      <xdr:col>85</xdr:col>
      <xdr:colOff>127000</xdr:colOff>
      <xdr:row>98</xdr:row>
      <xdr:rowOff>30849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828250"/>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26025</xdr:rowOff>
    </xdr:from>
    <xdr:to>
      <xdr:col>81</xdr:col>
      <xdr:colOff>50800</xdr:colOff>
      <xdr:row>98</xdr:row>
      <xdr:rowOff>26150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828125"/>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26025</xdr:rowOff>
    </xdr:from>
    <xdr:to>
      <xdr:col>76</xdr:col>
      <xdr:colOff>114300</xdr:colOff>
      <xdr:row>98</xdr:row>
      <xdr:rowOff>35305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28125"/>
          <a:ext cx="889000" cy="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35305</xdr:rowOff>
    </xdr:from>
    <xdr:to>
      <xdr:col>71</xdr:col>
      <xdr:colOff>177800</xdr:colOff>
      <xdr:row>98</xdr:row>
      <xdr:rowOff>36864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37405"/>
          <a:ext cx="8890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151499</xdr:rowOff>
    </xdr:from>
    <xdr:to>
      <xdr:col>85</xdr:col>
      <xdr:colOff>177800</xdr:colOff>
      <xdr:row>98</xdr:row>
      <xdr:rowOff>81649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66426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146800</xdr:rowOff>
    </xdr:from>
    <xdr:to>
      <xdr:col>81</xdr:col>
      <xdr:colOff>101600</xdr:colOff>
      <xdr:row>98</xdr:row>
      <xdr:rowOff>76950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68077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7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146675</xdr:rowOff>
    </xdr:from>
    <xdr:to>
      <xdr:col>76</xdr:col>
      <xdr:colOff>165100</xdr:colOff>
      <xdr:row>98</xdr:row>
      <xdr:rowOff>76825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7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67952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7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155955</xdr:rowOff>
    </xdr:from>
    <xdr:to>
      <xdr:col>72</xdr:col>
      <xdr:colOff>38100</xdr:colOff>
      <xdr:row>98</xdr:row>
      <xdr:rowOff>86105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77232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7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157514</xdr:rowOff>
    </xdr:from>
    <xdr:to>
      <xdr:col>67</xdr:col>
      <xdr:colOff>101600</xdr:colOff>
      <xdr:row>98</xdr:row>
      <xdr:rowOff>87664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8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78791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8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住民一人当たりのコストが大きく増加した項目は総務費（前年度比　</a:t>
          </a:r>
          <a:r>
            <a:rPr kumimoji="1" lang="en-US" altLang="ja-JP" sz="1300">
              <a:latin typeface="ＭＳ ゴシック" panose="020B0609070205080204" pitchFamily="49" charset="-128"/>
              <a:ea typeface="ＭＳ ゴシック" panose="020B0609070205080204" pitchFamily="49" charset="-128"/>
            </a:rPr>
            <a:t>+34,421</a:t>
          </a:r>
          <a:r>
            <a:rPr kumimoji="1" lang="ja-JP" altLang="en-US" sz="1300">
              <a:latin typeface="ＭＳ ゴシック" panose="020B0609070205080204" pitchFamily="49" charset="-128"/>
              <a:ea typeface="ＭＳ ゴシック" panose="020B0609070205080204" pitchFamily="49" charset="-128"/>
            </a:rPr>
            <a:t>円）、土木費（前年度比　</a:t>
          </a:r>
          <a:r>
            <a:rPr kumimoji="1" lang="en-US" altLang="ja-JP" sz="1300">
              <a:latin typeface="ＭＳ ゴシック" panose="020B0609070205080204" pitchFamily="49" charset="-128"/>
              <a:ea typeface="ＭＳ ゴシック" panose="020B0609070205080204" pitchFamily="49" charset="-128"/>
            </a:rPr>
            <a:t>+11,043</a:t>
          </a:r>
          <a:r>
            <a:rPr kumimoji="1" lang="ja-JP" altLang="en-US" sz="1300">
              <a:latin typeface="ＭＳ ゴシック" panose="020B0609070205080204" pitchFamily="49" charset="-128"/>
              <a:ea typeface="ＭＳ ゴシック" panose="020B0609070205080204" pitchFamily="49" charset="-128"/>
            </a:rPr>
            <a:t>円）、教育費（前年度比　</a:t>
          </a:r>
          <a:r>
            <a:rPr kumimoji="1" lang="en-US" altLang="ja-JP" sz="1300">
              <a:latin typeface="ＭＳ ゴシック" panose="020B0609070205080204" pitchFamily="49" charset="-128"/>
              <a:ea typeface="ＭＳ ゴシック" panose="020B0609070205080204" pitchFamily="49" charset="-128"/>
            </a:rPr>
            <a:t>+12,379</a:t>
          </a:r>
          <a:r>
            <a:rPr kumimoji="1" lang="ja-JP" altLang="en-US" sz="1300">
              <a:latin typeface="ＭＳ ゴシック" panose="020B0609070205080204" pitchFamily="49" charset="-128"/>
              <a:ea typeface="ＭＳ ゴシック" panose="020B0609070205080204" pitchFamily="49" charset="-128"/>
            </a:rPr>
            <a:t>円）である。</a:t>
          </a:r>
        </a:p>
        <a:p>
          <a:r>
            <a:rPr kumimoji="1" lang="ja-JP" altLang="en-US" sz="1300">
              <a:latin typeface="ＭＳ ゴシック" panose="020B0609070205080204" pitchFamily="49" charset="-128"/>
              <a:ea typeface="ＭＳ ゴシック" panose="020B0609070205080204" pitchFamily="49" charset="-128"/>
            </a:rPr>
            <a:t>　増加した要因として、総務費は、国が物価高対策として実施した定額減税制度で、所得税及び住民税が減税額に達しなかった方に現金給付する定額減税調整給付金の増（前年度比　</a:t>
          </a:r>
          <a:r>
            <a:rPr kumimoji="1" lang="en-US" altLang="ja-JP" sz="1300">
              <a:latin typeface="ＭＳ ゴシック" panose="020B0609070205080204" pitchFamily="49" charset="-128"/>
              <a:ea typeface="ＭＳ ゴシック" panose="020B0609070205080204" pitchFamily="49" charset="-128"/>
            </a:rPr>
            <a:t>+348</a:t>
          </a:r>
          <a:r>
            <a:rPr kumimoji="1" lang="ja-JP" altLang="en-US" sz="1300">
              <a:latin typeface="ＭＳ ゴシック" panose="020B0609070205080204" pitchFamily="49" charset="-128"/>
              <a:ea typeface="ＭＳ ゴシック" panose="020B0609070205080204" pitchFamily="49" charset="-128"/>
            </a:rPr>
            <a:t>百万円）、新市建設計画に基づく地域の振興に資するため、合併特例債を財源としてまちづくり振興基金への積立金の増（前年度比　</a:t>
          </a:r>
          <a:r>
            <a:rPr kumimoji="1" lang="en-US" altLang="ja-JP" sz="1300">
              <a:latin typeface="ＭＳ ゴシック" panose="020B0609070205080204" pitchFamily="49" charset="-128"/>
              <a:ea typeface="ＭＳ ゴシック" panose="020B0609070205080204" pitchFamily="49" charset="-128"/>
            </a:rPr>
            <a:t>+866</a:t>
          </a:r>
          <a:r>
            <a:rPr kumimoji="1" lang="ja-JP" altLang="en-US" sz="1300">
              <a:latin typeface="ＭＳ ゴシック" panose="020B0609070205080204" pitchFamily="49" charset="-128"/>
              <a:ea typeface="ＭＳ ゴシック" panose="020B0609070205080204" pitchFamily="49" charset="-128"/>
            </a:rPr>
            <a:t>百万円）、土木費は、市民生活の安全確保や利便性向上、物流の効率化を図るため、計画的に進めている市道</a:t>
          </a:r>
          <a:r>
            <a:rPr kumimoji="1" lang="en-US" altLang="ja-JP" sz="1300">
              <a:latin typeface="ＭＳ ゴシック" panose="020B0609070205080204" pitchFamily="49" charset="-128"/>
              <a:ea typeface="ＭＳ ゴシック" panose="020B0609070205080204" pitchFamily="49" charset="-128"/>
            </a:rPr>
            <a:t>0139</a:t>
          </a:r>
          <a:r>
            <a:rPr kumimoji="1" lang="ja-JP" altLang="en-US" sz="1300">
              <a:latin typeface="ＭＳ ゴシック" panose="020B0609070205080204" pitchFamily="49" charset="-128"/>
              <a:ea typeface="ＭＳ ゴシック" panose="020B0609070205080204" pitchFamily="49" charset="-128"/>
            </a:rPr>
            <a:t>号線整備工事が本格化したことに伴う委託料の増（前年度比　</a:t>
          </a:r>
          <a:r>
            <a:rPr kumimoji="1" lang="en-US" altLang="ja-JP" sz="1300">
              <a:latin typeface="ＭＳ ゴシック" panose="020B0609070205080204" pitchFamily="49" charset="-128"/>
              <a:ea typeface="ＭＳ ゴシック" panose="020B0609070205080204" pitchFamily="49" charset="-128"/>
            </a:rPr>
            <a:t>+625</a:t>
          </a:r>
          <a:r>
            <a:rPr kumimoji="1" lang="ja-JP" altLang="en-US" sz="1300">
              <a:latin typeface="ＭＳ ゴシック" panose="020B0609070205080204" pitchFamily="49" charset="-128"/>
              <a:ea typeface="ＭＳ ゴシック" panose="020B0609070205080204" pitchFamily="49" charset="-128"/>
            </a:rPr>
            <a:t>百万円）、教育費は、山吹運動公園野球場の利用者が安全安心に施設を利用できるよう防球ネットの高さを</a:t>
          </a:r>
          <a:r>
            <a:rPr kumimoji="1" lang="en-US" altLang="ja-JP" sz="1300">
              <a:latin typeface="ＭＳ ゴシック" panose="020B0609070205080204" pitchFamily="49" charset="-128"/>
              <a:ea typeface="ＭＳ ゴシック" panose="020B0609070205080204" pitchFamily="49" charset="-128"/>
            </a:rPr>
            <a:t>13m</a:t>
          </a:r>
          <a:r>
            <a:rPr kumimoji="1" lang="ja-JP" altLang="en-US" sz="1300">
              <a:latin typeface="ＭＳ ゴシック" panose="020B0609070205080204" pitchFamily="49" charset="-128"/>
              <a:ea typeface="ＭＳ ゴシック" panose="020B0609070205080204" pitchFamily="49" charset="-128"/>
            </a:rPr>
            <a:t>から最大</a:t>
          </a:r>
          <a:r>
            <a:rPr kumimoji="1" lang="en-US" altLang="ja-JP" sz="1300">
              <a:latin typeface="ＭＳ ゴシック" panose="020B0609070205080204" pitchFamily="49" charset="-128"/>
              <a:ea typeface="ＭＳ ゴシック" panose="020B0609070205080204" pitchFamily="49" charset="-128"/>
            </a:rPr>
            <a:t>33.73m</a:t>
          </a:r>
          <a:r>
            <a:rPr kumimoji="1" lang="ja-JP" altLang="en-US" sz="1300">
              <a:latin typeface="ＭＳ ゴシック" panose="020B0609070205080204" pitchFamily="49" charset="-128"/>
              <a:ea typeface="ＭＳ ゴシック" panose="020B0609070205080204" pitchFamily="49" charset="-128"/>
            </a:rPr>
            <a:t>にするため、防球ネット整備工事費の増（前年度比　</a:t>
          </a:r>
          <a:r>
            <a:rPr kumimoji="1" lang="en-US" altLang="ja-JP" sz="1300">
              <a:latin typeface="ＭＳ ゴシック" panose="020B0609070205080204" pitchFamily="49" charset="-128"/>
              <a:ea typeface="ＭＳ ゴシック" panose="020B0609070205080204" pitchFamily="49" charset="-128"/>
            </a:rPr>
            <a:t>+306</a:t>
          </a:r>
          <a:r>
            <a:rPr kumimoji="1" lang="ja-JP" altLang="en-US" sz="1300">
              <a:latin typeface="ＭＳ ゴシック" panose="020B0609070205080204" pitchFamily="49" charset="-128"/>
              <a:ea typeface="ＭＳ ゴシック" panose="020B0609070205080204" pitchFamily="49" charset="-128"/>
            </a:rPr>
            <a:t>百万円）、市民が健康づくりやスポーツを気軽に楽しめる場として町田運動公園を整備するための工事費の増（前年度比　</a:t>
          </a:r>
          <a:r>
            <a:rPr kumimoji="1" lang="en-US" altLang="ja-JP" sz="1300">
              <a:latin typeface="ＭＳ ゴシック" panose="020B0609070205080204" pitchFamily="49" charset="-128"/>
              <a:ea typeface="ＭＳ ゴシック" panose="020B0609070205080204" pitchFamily="49" charset="-128"/>
            </a:rPr>
            <a:t>+290</a:t>
          </a:r>
          <a:r>
            <a:rPr kumimoji="1" lang="ja-JP" altLang="en-US" sz="1300">
              <a:latin typeface="ＭＳ ゴシック" panose="020B0609070205080204" pitchFamily="49" charset="-128"/>
              <a:ea typeface="ＭＳ ゴシック" panose="020B0609070205080204" pitchFamily="49" charset="-128"/>
            </a:rPr>
            <a:t>百万円）によるものである。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茨城県常陸太田市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anose="020B0609070205080204" pitchFamily="49" charset="-128"/>
              <a:ea typeface="ＭＳ ゴシック" panose="020B0609070205080204" pitchFamily="49" charset="-128"/>
            </a:rPr>
            <a:t>　財政調整基金残高は、適切な財源の確保と歳出の精査により取崩しを回避しており、前年度と比較して</a:t>
          </a:r>
          <a:r>
            <a:rPr kumimoji="1" lang="en-US" altLang="ja-JP" sz="1300">
              <a:latin typeface="ＭＳ ゴシック" panose="020B0609070205080204" pitchFamily="49" charset="-128"/>
              <a:ea typeface="ＭＳ ゴシック" panose="020B0609070205080204" pitchFamily="49" charset="-128"/>
            </a:rPr>
            <a:t>2.61</a:t>
          </a:r>
          <a:r>
            <a:rPr kumimoji="1" lang="ja-JP" altLang="en-US" sz="1300">
              <a:latin typeface="ＭＳ ゴシック" panose="020B0609070205080204" pitchFamily="49" charset="-128"/>
              <a:ea typeface="ＭＳ ゴシック" panose="020B0609070205080204" pitchFamily="49" charset="-128"/>
            </a:rPr>
            <a:t>ポイント増加している。</a:t>
          </a:r>
        </a:p>
        <a:p>
          <a:r>
            <a:rPr kumimoji="1" lang="ja-JP" altLang="en-US" sz="1300">
              <a:latin typeface="ＭＳ ゴシック" panose="020B0609070205080204" pitchFamily="49" charset="-128"/>
              <a:ea typeface="ＭＳ ゴシック" panose="020B0609070205080204" pitchFamily="49" charset="-128"/>
            </a:rPr>
            <a:t>　</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実質収支額は</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0.79</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ポイント減少、実質単年度収支は財政調整基金の取崩しがなかったため、</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0.5</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ポイント増加している。</a:t>
          </a:r>
        </a:p>
        <a:p>
          <a:r>
            <a:rPr kumimoji="1" lang="ja-JP" altLang="en-US" sz="1300">
              <a:latin typeface="ＭＳ ゴシック" panose="020B0609070205080204" pitchFamily="49" charset="-128"/>
              <a:ea typeface="ＭＳ ゴシック" panose="020B0609070205080204" pitchFamily="49" charset="-128"/>
            </a:rPr>
            <a:t>　今後も行政改革の推進により、事業実施内容の見直しを進めるとともに、公共施設等再配置計画に基づき、公共施設の集約化・複合化を図り、維持管理経費の削減を図り、健全な行財政運営に努める。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茨城県常陸太田市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全会計において黒字決算となっている。</a:t>
          </a:r>
        </a:p>
        <a:p>
          <a:r>
            <a:rPr kumimoji="1" lang="ja-JP" altLang="en-US" sz="1400">
              <a:latin typeface="ＭＳ ゴシック" pitchFamily="49" charset="-128"/>
              <a:ea typeface="ＭＳ ゴシック" pitchFamily="49" charset="-128"/>
            </a:rPr>
            <a:t>　公営企業会計においては、大型ハード事業に備え、事業規模を縮小・見直ししたことから黒字額が増加している。</a:t>
          </a:r>
        </a:p>
        <a:p>
          <a:r>
            <a:rPr kumimoji="1" lang="ja-JP" altLang="en-US" sz="1400">
              <a:latin typeface="ＭＳ ゴシック" pitchFamily="49" charset="-128"/>
              <a:ea typeface="ＭＳ ゴシック" pitchFamily="49" charset="-128"/>
            </a:rPr>
            <a:t>　引き続き、一般会計から各会計への繰出金の抑制に努めるとともに、行財政改革を推進し、健全な財政運営に努める。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CT7" sqref="CT7:DA7"/>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29669672</v>
      </c>
      <c r="BO4" s="449"/>
      <c r="BP4" s="449"/>
      <c r="BQ4" s="449"/>
      <c r="BR4" s="449"/>
      <c r="BS4" s="449"/>
      <c r="BT4" s="449"/>
      <c r="BU4" s="450"/>
      <c r="BV4" s="448">
        <v>26863926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5.7</v>
      </c>
      <c r="CU4" s="589"/>
      <c r="CV4" s="589"/>
      <c r="CW4" s="589"/>
      <c r="CX4" s="589"/>
      <c r="CY4" s="589"/>
      <c r="CZ4" s="589"/>
      <c r="DA4" s="590"/>
      <c r="DB4" s="588">
        <v>6.5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28356270</v>
      </c>
      <c r="BO5" s="420"/>
      <c r="BP5" s="420"/>
      <c r="BQ5" s="420"/>
      <c r="BR5" s="420"/>
      <c r="BS5" s="420"/>
      <c r="BT5" s="420"/>
      <c r="BU5" s="421"/>
      <c r="BV5" s="419">
        <v>25539598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95.6</v>
      </c>
      <c r="CU5" s="417"/>
      <c r="CV5" s="417"/>
      <c r="CW5" s="417"/>
      <c r="CX5" s="417"/>
      <c r="CY5" s="417"/>
      <c r="CZ5" s="417"/>
      <c r="DA5" s="418"/>
      <c r="DB5" s="416">
        <v>96.4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1313402</v>
      </c>
      <c r="BO6" s="420"/>
      <c r="BP6" s="420"/>
      <c r="BQ6" s="420"/>
      <c r="BR6" s="420"/>
      <c r="BS6" s="420"/>
      <c r="BT6" s="420"/>
      <c r="BU6" s="421"/>
      <c r="BV6" s="419">
        <v>1324328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95.8</v>
      </c>
      <c r="CU6" s="563"/>
      <c r="CV6" s="563"/>
      <c r="CW6" s="563"/>
      <c r="CX6" s="563"/>
      <c r="CY6" s="563"/>
      <c r="CZ6" s="563"/>
      <c r="DA6" s="564"/>
      <c r="DB6" s="562">
        <v>97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437475</v>
      </c>
      <c r="BO7" s="420"/>
      <c r="BP7" s="420"/>
      <c r="BQ7" s="420"/>
      <c r="BR7" s="420"/>
      <c r="BS7" s="420"/>
      <c r="BT7" s="420"/>
      <c r="BU7" s="421"/>
      <c r="BV7" s="419">
        <v>341195</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15365621</v>
      </c>
      <c r="CU7" s="420"/>
      <c r="CV7" s="420"/>
      <c r="CW7" s="420"/>
      <c r="CX7" s="420"/>
      <c r="CY7" s="420"/>
      <c r="CZ7" s="420"/>
      <c r="DA7" s="421"/>
      <c r="DB7" s="419">
        <v>15157492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875927</v>
      </c>
      <c r="BO8" s="420"/>
      <c r="BP8" s="420"/>
      <c r="BQ8" s="420"/>
      <c r="BR8" s="420"/>
      <c r="BS8" s="420"/>
      <c r="BT8" s="420"/>
      <c r="BU8" s="421"/>
      <c r="BV8" s="419">
        <v>983133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0.41</v>
      </c>
      <c r="CU8" s="523"/>
      <c r="CV8" s="523"/>
      <c r="CW8" s="523"/>
      <c r="CX8" s="523"/>
      <c r="CY8" s="523"/>
      <c r="CZ8" s="523"/>
      <c r="DA8" s="524"/>
      <c r="DB8" s="522">
        <v>0.4</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48602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-107206</v>
      </c>
      <c r="BO9" s="420"/>
      <c r="BP9" s="420"/>
      <c r="BQ9" s="420"/>
      <c r="BR9" s="420"/>
      <c r="BS9" s="420"/>
      <c r="BT9" s="420"/>
      <c r="BU9" s="421"/>
      <c r="BV9" s="419">
        <v>-140999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10.7</v>
      </c>
      <c r="CU9" s="417"/>
      <c r="CV9" s="417"/>
      <c r="CW9" s="417"/>
      <c r="CX9" s="417"/>
      <c r="CY9" s="417"/>
      <c r="CZ9" s="417"/>
      <c r="DA9" s="418"/>
      <c r="DB9" s="416">
        <v>11.5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52294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101</v>
      </c>
      <c r="AV10" s="478"/>
      <c r="AW10" s="478"/>
      <c r="AX10" s="478"/>
      <c r="AY10" s="433" t="s">
        <v>115</v>
      </c>
      <c r="AZ10" s="434"/>
      <c r="BA10" s="434"/>
      <c r="BB10" s="434"/>
      <c r="BC10" s="434"/>
      <c r="BD10" s="434"/>
      <c r="BE10" s="434"/>
      <c r="BF10" s="434"/>
      <c r="BG10" s="434"/>
      <c r="BH10" s="434"/>
      <c r="BI10" s="434"/>
      <c r="BJ10" s="434"/>
      <c r="BK10" s="434"/>
      <c r="BL10" s="434"/>
      <c r="BM10" s="435"/>
      <c r="BN10" s="419">
        <v>494088</v>
      </c>
      <c r="BO10" s="420"/>
      <c r="BP10" s="420"/>
      <c r="BQ10" s="420"/>
      <c r="BR10" s="420"/>
      <c r="BS10" s="420"/>
      <c r="BT10" s="420"/>
      <c r="BU10" s="421"/>
      <c r="BV10" s="419">
        <v>563639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101</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46390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115823</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46124</v>
      </c>
      <c r="S13" s="507"/>
      <c r="T13" s="507"/>
      <c r="U13" s="507"/>
      <c r="V13" s="508"/>
      <c r="W13" s="509" t="s">
        <v>131</v>
      </c>
      <c r="X13" s="405"/>
      <c r="Y13" s="405"/>
      <c r="Z13" s="405"/>
      <c r="AA13" s="405"/>
      <c r="AB13" s="406"/>
      <c r="AC13" s="372">
        <v>1806</v>
      </c>
      <c r="AD13" s="373"/>
      <c r="AE13" s="373"/>
      <c r="AF13" s="373"/>
      <c r="AG13" s="374"/>
      <c r="AH13" s="372">
        <v>2083</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386882</v>
      </c>
      <c r="BO13" s="420"/>
      <c r="BP13" s="420"/>
      <c r="BQ13" s="420"/>
      <c r="BR13" s="420"/>
      <c r="BS13" s="420"/>
      <c r="BT13" s="420"/>
      <c r="BU13" s="421"/>
      <c r="BV13" s="419">
        <v>306817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4.5999999999999996</v>
      </c>
      <c r="CU13" s="417"/>
      <c r="CV13" s="417"/>
      <c r="CW13" s="417"/>
      <c r="CX13" s="417"/>
      <c r="CY13" s="417"/>
      <c r="CZ13" s="417"/>
      <c r="DA13" s="418"/>
      <c r="DB13" s="416">
        <v>4.4000000000000004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47338</v>
      </c>
      <c r="S14" s="507"/>
      <c r="T14" s="507"/>
      <c r="U14" s="507"/>
      <c r="V14" s="508"/>
      <c r="W14" s="510"/>
      <c r="X14" s="408"/>
      <c r="Y14" s="408"/>
      <c r="Z14" s="408"/>
      <c r="AA14" s="408"/>
      <c r="AB14" s="409"/>
      <c r="AC14" s="499">
        <v>7.9</v>
      </c>
      <c r="AD14" s="500"/>
      <c r="AE14" s="500"/>
      <c r="AF14" s="500"/>
      <c r="AG14" s="501"/>
      <c r="AH14" s="499">
        <v>8.6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47093</v>
      </c>
      <c r="S15" s="507"/>
      <c r="T15" s="507"/>
      <c r="U15" s="507"/>
      <c r="V15" s="508"/>
      <c r="W15" s="509" t="s">
        <v>137</v>
      </c>
      <c r="X15" s="405"/>
      <c r="Y15" s="405"/>
      <c r="Z15" s="405"/>
      <c r="AA15" s="405"/>
      <c r="AB15" s="406"/>
      <c r="AC15" s="372">
        <v>6215</v>
      </c>
      <c r="AD15" s="373"/>
      <c r="AE15" s="373"/>
      <c r="AF15" s="373"/>
      <c r="AG15" s="374"/>
      <c r="AH15" s="372">
        <v>6838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5737209</v>
      </c>
      <c r="BO15" s="449"/>
      <c r="BP15" s="449"/>
      <c r="BQ15" s="449"/>
      <c r="BR15" s="449"/>
      <c r="BS15" s="449"/>
      <c r="BT15" s="449"/>
      <c r="BU15" s="450"/>
      <c r="BV15" s="448">
        <v>5601754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27.2</v>
      </c>
      <c r="AD16" s="500"/>
      <c r="AE16" s="500"/>
      <c r="AF16" s="500"/>
      <c r="AG16" s="501"/>
      <c r="AH16" s="499">
        <v>28.3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13919905</v>
      </c>
      <c r="BO16" s="420"/>
      <c r="BP16" s="420"/>
      <c r="BQ16" s="420"/>
      <c r="BR16" s="420"/>
      <c r="BS16" s="420"/>
      <c r="BT16" s="420"/>
      <c r="BU16" s="421"/>
      <c r="BV16" s="419">
        <v>13709862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14868</v>
      </c>
      <c r="AD17" s="373"/>
      <c r="AE17" s="373"/>
      <c r="AF17" s="373"/>
      <c r="AG17" s="374"/>
      <c r="AH17" s="372">
        <v>15212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7134335</v>
      </c>
      <c r="BO17" s="420"/>
      <c r="BP17" s="420"/>
      <c r="BQ17" s="420"/>
      <c r="BR17" s="420"/>
      <c r="BS17" s="420"/>
      <c r="BT17" s="420"/>
      <c r="BU17" s="421"/>
      <c r="BV17" s="419">
        <v>6961423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371.99</v>
      </c>
      <c r="M18" s="472"/>
      <c r="N18" s="472"/>
      <c r="O18" s="472"/>
      <c r="P18" s="472"/>
      <c r="Q18" s="472"/>
      <c r="R18" s="473"/>
      <c r="S18" s="473"/>
      <c r="T18" s="473"/>
      <c r="U18" s="473"/>
      <c r="V18" s="474"/>
      <c r="W18" s="490"/>
      <c r="X18" s="491"/>
      <c r="Y18" s="491"/>
      <c r="Z18" s="491"/>
      <c r="AA18" s="491"/>
      <c r="AB18" s="515"/>
      <c r="AC18" s="389">
        <v>65</v>
      </c>
      <c r="AD18" s="390"/>
      <c r="AE18" s="390"/>
      <c r="AF18" s="390"/>
      <c r="AG18" s="475"/>
      <c r="AH18" s="389">
        <v>63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14933560</v>
      </c>
      <c r="BO18" s="420"/>
      <c r="BP18" s="420"/>
      <c r="BQ18" s="420"/>
      <c r="BR18" s="420"/>
      <c r="BS18" s="420"/>
      <c r="BT18" s="420"/>
      <c r="BU18" s="421"/>
      <c r="BV18" s="419">
        <v>14738064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131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20059351</v>
      </c>
      <c r="BO19" s="420"/>
      <c r="BP19" s="420"/>
      <c r="BQ19" s="420"/>
      <c r="BR19" s="420"/>
      <c r="BS19" s="420"/>
      <c r="BT19" s="420"/>
      <c r="BU19" s="421"/>
      <c r="BV19" s="419">
        <v>19859967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19243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17389533</v>
      </c>
      <c r="BO22" s="449"/>
      <c r="BP22" s="449"/>
      <c r="BQ22" s="449"/>
      <c r="BR22" s="449"/>
      <c r="BS22" s="449"/>
      <c r="BT22" s="449"/>
      <c r="BU22" s="450"/>
      <c r="BV22" s="448">
        <v>16635873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15803328</v>
      </c>
      <c r="BO23" s="420"/>
      <c r="BP23" s="420"/>
      <c r="BQ23" s="420"/>
      <c r="BR23" s="420"/>
      <c r="BS23" s="420"/>
      <c r="BT23" s="420"/>
      <c r="BU23" s="421"/>
      <c r="BV23" s="419">
        <v>15420643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8850</v>
      </c>
      <c r="R24" s="373"/>
      <c r="S24" s="373"/>
      <c r="T24" s="373"/>
      <c r="U24" s="373"/>
      <c r="V24" s="374"/>
      <c r="W24" s="462"/>
      <c r="X24" s="399"/>
      <c r="Y24" s="400"/>
      <c r="Z24" s="375" t="s">
        <v>162</v>
      </c>
      <c r="AA24" s="376"/>
      <c r="AB24" s="376"/>
      <c r="AC24" s="376"/>
      <c r="AD24" s="376"/>
      <c r="AE24" s="376"/>
      <c r="AF24" s="376"/>
      <c r="AG24" s="377"/>
      <c r="AH24" s="372">
        <v>496</v>
      </c>
      <c r="AI24" s="373"/>
      <c r="AJ24" s="373"/>
      <c r="AK24" s="373"/>
      <c r="AL24" s="374"/>
      <c r="AM24" s="372">
        <v>1633328</v>
      </c>
      <c r="AN24" s="373"/>
      <c r="AO24" s="373"/>
      <c r="AP24" s="373"/>
      <c r="AQ24" s="373"/>
      <c r="AR24" s="374"/>
      <c r="AS24" s="372">
        <v>3293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12244679</v>
      </c>
      <c r="BO24" s="420"/>
      <c r="BP24" s="420"/>
      <c r="BQ24" s="420"/>
      <c r="BR24" s="420"/>
      <c r="BS24" s="420"/>
      <c r="BT24" s="420"/>
      <c r="BU24" s="421"/>
      <c r="BV24" s="419">
        <v>10922274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7050</v>
      </c>
      <c r="R25" s="373"/>
      <c r="S25" s="373"/>
      <c r="T25" s="373"/>
      <c r="U25" s="373"/>
      <c r="V25" s="374"/>
      <c r="W25" s="462"/>
      <c r="X25" s="399"/>
      <c r="Y25" s="400"/>
      <c r="Z25" s="375" t="s">
        <v>165</v>
      </c>
      <c r="AA25" s="376"/>
      <c r="AB25" s="376"/>
      <c r="AC25" s="376"/>
      <c r="AD25" s="376"/>
      <c r="AE25" s="376"/>
      <c r="AF25" s="376"/>
      <c r="AG25" s="377"/>
      <c r="AH25" s="372">
        <v>91</v>
      </c>
      <c r="AI25" s="373"/>
      <c r="AJ25" s="373"/>
      <c r="AK25" s="373"/>
      <c r="AL25" s="374"/>
      <c r="AM25" s="372">
        <v>324051</v>
      </c>
      <c r="AN25" s="373"/>
      <c r="AO25" s="373"/>
      <c r="AP25" s="373"/>
      <c r="AQ25" s="373"/>
      <c r="AR25" s="374"/>
      <c r="AS25" s="372">
        <v>3561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6933990</v>
      </c>
      <c r="BO25" s="449"/>
      <c r="BP25" s="449"/>
      <c r="BQ25" s="449"/>
      <c r="BR25" s="449"/>
      <c r="BS25" s="449"/>
      <c r="BT25" s="449"/>
      <c r="BU25" s="450"/>
      <c r="BV25" s="448">
        <v>2961068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6650</v>
      </c>
      <c r="R26" s="373"/>
      <c r="S26" s="373"/>
      <c r="T26" s="373"/>
      <c r="U26" s="373"/>
      <c r="V26" s="374"/>
      <c r="W26" s="462"/>
      <c r="X26" s="399"/>
      <c r="Y26" s="400"/>
      <c r="Z26" s="375" t="s">
        <v>168</v>
      </c>
      <c r="AA26" s="430"/>
      <c r="AB26" s="430"/>
      <c r="AC26" s="430"/>
      <c r="AD26" s="430"/>
      <c r="AE26" s="430"/>
      <c r="AF26" s="430"/>
      <c r="AG26" s="431"/>
      <c r="AH26" s="372">
        <v>26</v>
      </c>
      <c r="AI26" s="373"/>
      <c r="AJ26" s="373"/>
      <c r="AK26" s="373"/>
      <c r="AL26" s="374"/>
      <c r="AM26" s="372">
        <v>78988</v>
      </c>
      <c r="AN26" s="373"/>
      <c r="AO26" s="373"/>
      <c r="AP26" s="373"/>
      <c r="AQ26" s="373"/>
      <c r="AR26" s="374"/>
      <c r="AS26" s="372">
        <v>3038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4600</v>
      </c>
      <c r="R27" s="373"/>
      <c r="S27" s="373"/>
      <c r="T27" s="373"/>
      <c r="U27" s="373"/>
      <c r="V27" s="374"/>
      <c r="W27" s="462"/>
      <c r="X27" s="399"/>
      <c r="Y27" s="400"/>
      <c r="Z27" s="375" t="s">
        <v>171</v>
      </c>
      <c r="AA27" s="376"/>
      <c r="AB27" s="376"/>
      <c r="AC27" s="376"/>
      <c r="AD27" s="376"/>
      <c r="AE27" s="376"/>
      <c r="AF27" s="376"/>
      <c r="AG27" s="377"/>
      <c r="AH27" s="372">
        <v>9</v>
      </c>
      <c r="AI27" s="373"/>
      <c r="AJ27" s="373"/>
      <c r="AK27" s="373"/>
      <c r="AL27" s="374"/>
      <c r="AM27" s="372">
        <v>32289</v>
      </c>
      <c r="AN27" s="373"/>
      <c r="AO27" s="373"/>
      <c r="AP27" s="373"/>
      <c r="AQ27" s="373"/>
      <c r="AR27" s="374"/>
      <c r="AS27" s="372">
        <v>3588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4150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7284097</v>
      </c>
      <c r="BO28" s="449"/>
      <c r="BP28" s="449"/>
      <c r="BQ28" s="449"/>
      <c r="BR28" s="449"/>
      <c r="BS28" s="449"/>
      <c r="BT28" s="449"/>
      <c r="BU28" s="450"/>
      <c r="BV28" s="448">
        <v>6790009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15</v>
      </c>
      <c r="M29" s="373"/>
      <c r="N29" s="373"/>
      <c r="O29" s="373"/>
      <c r="P29" s="374"/>
      <c r="Q29" s="372">
        <v>3950</v>
      </c>
      <c r="R29" s="373"/>
      <c r="S29" s="373"/>
      <c r="T29" s="373"/>
      <c r="U29" s="373"/>
      <c r="V29" s="374"/>
      <c r="W29" s="463"/>
      <c r="X29" s="464"/>
      <c r="Y29" s="465"/>
      <c r="Z29" s="375" t="s">
        <v>177</v>
      </c>
      <c r="AA29" s="376"/>
      <c r="AB29" s="376"/>
      <c r="AC29" s="376"/>
      <c r="AD29" s="376"/>
      <c r="AE29" s="376"/>
      <c r="AF29" s="376"/>
      <c r="AG29" s="377"/>
      <c r="AH29" s="372">
        <v>505</v>
      </c>
      <c r="AI29" s="373"/>
      <c r="AJ29" s="373"/>
      <c r="AK29" s="373"/>
      <c r="AL29" s="374"/>
      <c r="AM29" s="372">
        <v>1665617</v>
      </c>
      <c r="AN29" s="373"/>
      <c r="AO29" s="373"/>
      <c r="AP29" s="373"/>
      <c r="AQ29" s="373"/>
      <c r="AR29" s="374"/>
      <c r="AS29" s="372">
        <v>3298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6605140</v>
      </c>
      <c r="BO29" s="420"/>
      <c r="BP29" s="420"/>
      <c r="BQ29" s="420"/>
      <c r="BR29" s="420"/>
      <c r="BS29" s="420"/>
      <c r="BT29" s="420"/>
      <c r="BU29" s="421"/>
      <c r="BV29" s="419">
        <v>7157722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6077766</v>
      </c>
      <c r="BO30" s="454"/>
      <c r="BP30" s="454"/>
      <c r="BQ30" s="454"/>
      <c r="BR30" s="454"/>
      <c r="BS30" s="454"/>
      <c r="BT30" s="454"/>
      <c r="BU30" s="455"/>
      <c r="BV30" s="453">
        <v>5000550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茨城県市町村総合事務組合（一般会計）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水府振興公社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工業用水道事業会計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茨城県市町村総合事務組合（県民交通災害共済事業特別会計）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里美ふるさと振興公社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簡易水道事業会計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茨城租税債権管理機構</v>
      </c>
      <c r="BZ36" s="368"/>
      <c r="CA36" s="368"/>
      <c r="CB36" s="368"/>
      <c r="CC36" s="368"/>
      <c r="CD36" s="368"/>
      <c r="CE36" s="368"/>
      <c r="CF36" s="368"/>
      <c r="CG36" s="368"/>
      <c r="CH36" s="368"/>
      <c r="CI36" s="368"/>
      <c r="CJ36" s="368"/>
      <c r="CK36" s="368"/>
      <c r="CL36" s="368"/>
      <c r="CM36" s="368"/>
      <c r="CN36" s="169"/>
      <c r="CO36" s="367">
        <f t="shared" si="3"/>
        <v>16</v>
      </c>
      <c r="CP36" s="367"/>
      <c r="CQ36" s="368" t="str">
        <f>IF('各会計、関係団体の財政状況及び健全化判断比率'!BS9="","",'各会計、関係団体の財政状況及び健全化判断比率'!BS9)</f>
        <v>常陸太田産業振興株式会社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8</v>
      </c>
      <c r="AN37" s="367"/>
      <c r="AO37" s="368" t="str">
        <f>IF('各会計、関係団体の財政状況及び健全化判断比率'!B34="","",'各会計、関係団体の財政状況及び健全化判断比率'!B34)</f>
        <v>下水道事業等会計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茨城県後期高齢者医療広域連合（一般会計）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茨城県後期高齢者医療広域連合（後期高齢者特別会計）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vTUZGeymEuLji3SIl0MnHbmulxqSo3YH9jcz021DCgZfkECxNzesNS59hgq9UHliPlPv8V6DT79LphIdUPCc8g==" saltValue="vAw+LSwgV/vSgFboWQSnO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7"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5" t="s">
        <v>531</v>
      </c>
      <c r="D34" s="1155"/>
      <c r="E34" s="1156"/>
      <c r="F34" s="32">
        <v>5.22</v>
      </c>
      <c r="G34" s="33">
        <v>9.15</v>
      </c>
      <c r="H34" s="33">
        <v>13.16</v>
      </c>
      <c r="I34" s="33">
        <v>15.85</v>
      </c>
      <c r="J34" s="34">
        <v>18.03</v>
      </c>
      <c r="K34" s="22"/>
      <c r="L34" s="22"/>
      <c r="M34" s="22"/>
      <c r="N34" s="22"/>
      <c r="O34" s="22"/>
      <c r="P34" s="22"/>
    </row>
    <row r="35" spans="1:16" ht="39" customHeight="1" x14ac:dyDescent="0.15">
      <c r="A35" s="22"/>
      <c r="B35" s="35"/>
      <c r="C35" s="1149" t="s">
        <v>532</v>
      </c>
      <c r="D35" s="1150"/>
      <c r="E35" s="1151"/>
      <c r="F35" s="36">
        <v>13.23</v>
      </c>
      <c r="G35" s="37">
        <v>12.67</v>
      </c>
      <c r="H35" s="37">
        <v>13.47</v>
      </c>
      <c r="I35" s="37">
        <v>13.21</v>
      </c>
      <c r="J35" s="38">
        <v>12.93</v>
      </c>
      <c r="K35" s="22"/>
      <c r="L35" s="22"/>
      <c r="M35" s="22"/>
      <c r="N35" s="22"/>
      <c r="O35" s="22"/>
      <c r="P35" s="22"/>
    </row>
    <row r="36" spans="1:16" ht="39" customHeight="1" x14ac:dyDescent="0.15">
      <c r="A36" s="22"/>
      <c r="B36" s="35"/>
      <c r="C36" s="1149" t="s">
        <v>533</v>
      </c>
      <c r="D36" s="1150"/>
      <c r="E36" s="1151"/>
      <c r="F36" s="36">
        <v>8.68</v>
      </c>
      <c r="G36" s="37">
        <v>9.77</v>
      </c>
      <c r="H36" s="37">
        <v>7.41</v>
      </c>
      <c r="I36" s="37">
        <v>6.48</v>
      </c>
      <c r="J36" s="38">
        <v>5.7</v>
      </c>
      <c r="K36" s="22"/>
      <c r="L36" s="22"/>
      <c r="M36" s="22"/>
      <c r="N36" s="22"/>
      <c r="O36" s="22"/>
      <c r="P36" s="22"/>
    </row>
    <row r="37" spans="1:16" ht="39" customHeight="1" x14ac:dyDescent="0.15">
      <c r="A37" s="22"/>
      <c r="B37" s="35"/>
      <c r="C37" s="1149" t="s">
        <v>534</v>
      </c>
      <c r="D37" s="1150"/>
      <c r="E37" s="1151"/>
      <c r="F37" s="36">
        <v>1</v>
      </c>
      <c r="G37" s="37">
        <v>1.61</v>
      </c>
      <c r="H37" s="37">
        <v>2.19</v>
      </c>
      <c r="I37" s="37">
        <v>2.2999999999999998</v>
      </c>
      <c r="J37" s="38">
        <v>2.31</v>
      </c>
      <c r="K37" s="22"/>
      <c r="L37" s="22"/>
      <c r="M37" s="22"/>
      <c r="N37" s="22"/>
      <c r="O37" s="22"/>
      <c r="P37" s="22"/>
    </row>
    <row r="38" spans="1:16" ht="39" customHeight="1" x14ac:dyDescent="0.15">
      <c r="A38" s="22"/>
      <c r="B38" s="35"/>
      <c r="C38" s="1149" t="s">
        <v>535</v>
      </c>
      <c r="D38" s="1150"/>
      <c r="E38" s="1151"/>
      <c r="F38" s="36">
        <v>1.08</v>
      </c>
      <c r="G38" s="37">
        <v>1.35</v>
      </c>
      <c r="H38" s="37">
        <v>1.38</v>
      </c>
      <c r="I38" s="37">
        <v>0.72</v>
      </c>
      <c r="J38" s="38">
        <v>1.27</v>
      </c>
      <c r="K38" s="22"/>
      <c r="L38" s="22"/>
      <c r="M38" s="22"/>
      <c r="N38" s="22"/>
      <c r="O38" s="22"/>
      <c r="P38" s="22"/>
    </row>
    <row r="39" spans="1:16" ht="39" customHeight="1" x14ac:dyDescent="0.15">
      <c r="A39" s="22"/>
      <c r="B39" s="35"/>
      <c r="C39" s="1149" t="s">
        <v>536</v>
      </c>
      <c r="D39" s="1150"/>
      <c r="E39" s="1151"/>
      <c r="F39" s="36">
        <v>1.31</v>
      </c>
      <c r="G39" s="37">
        <v>1.37</v>
      </c>
      <c r="H39" s="37">
        <v>1.23</v>
      </c>
      <c r="I39" s="37">
        <v>0.97</v>
      </c>
      <c r="J39" s="38">
        <v>1.01</v>
      </c>
      <c r="K39" s="22"/>
      <c r="L39" s="22"/>
      <c r="M39" s="22"/>
      <c r="N39" s="22"/>
      <c r="O39" s="22"/>
      <c r="P39" s="22"/>
    </row>
    <row r="40" spans="1:16" ht="39" customHeight="1" x14ac:dyDescent="0.15">
      <c r="A40" s="22"/>
      <c r="B40" s="35"/>
      <c r="C40" s="1149" t="s">
        <v>537</v>
      </c>
      <c r="D40" s="1150"/>
      <c r="E40" s="1151"/>
      <c r="F40" s="36">
        <v>0.74</v>
      </c>
      <c r="G40" s="37">
        <v>0.76</v>
      </c>
      <c r="H40" s="37">
        <v>0.82</v>
      </c>
      <c r="I40" s="37">
        <v>0.84</v>
      </c>
      <c r="J40" s="38">
        <v>0.91</v>
      </c>
      <c r="K40" s="22"/>
      <c r="L40" s="22"/>
      <c r="M40" s="22"/>
      <c r="N40" s="22"/>
      <c r="O40" s="22"/>
      <c r="P40" s="22"/>
    </row>
    <row r="41" spans="1:16" ht="39" customHeight="1" x14ac:dyDescent="0.15">
      <c r="A41" s="22"/>
      <c r="B41" s="35"/>
      <c r="C41" s="1149" t="s">
        <v>538</v>
      </c>
      <c r="D41" s="1150"/>
      <c r="E41" s="1151"/>
      <c r="F41" s="36">
        <v>0</v>
      </c>
      <c r="G41" s="37">
        <v>0.01</v>
      </c>
      <c r="H41" s="37">
        <v>0.01</v>
      </c>
      <c r="I41" s="37">
        <v>0.02</v>
      </c>
      <c r="J41" s="38">
        <v>0.02</v>
      </c>
      <c r="K41" s="22"/>
      <c r="L41" s="22"/>
      <c r="M41" s="22"/>
      <c r="N41" s="22"/>
      <c r="O41" s="22"/>
      <c r="P41" s="22"/>
    </row>
    <row r="42" spans="1:16" ht="39" customHeight="1" x14ac:dyDescent="0.15">
      <c r="A42" s="22"/>
      <c r="B42" s="39"/>
      <c r="C42" s="1149" t="s">
        <v>539</v>
      </c>
      <c r="D42" s="1150"/>
      <c r="E42" s="1151"/>
      <c r="F42" s="36" t="s">
        <v>488</v>
      </c>
      <c r="G42" s="37" t="s">
        <v>488</v>
      </c>
      <c r="H42" s="37" t="s">
        <v>488</v>
      </c>
      <c r="I42" s="37" t="s">
        <v>488</v>
      </c>
      <c r="J42" s="38" t="s">
        <v>488</v>
      </c>
      <c r="K42" s="22"/>
      <c r="L42" s="22"/>
      <c r="M42" s="22"/>
      <c r="N42" s="22"/>
      <c r="O42" s="22"/>
      <c r="P42" s="22"/>
    </row>
    <row r="43" spans="1:16" ht="39" customHeight="1" thickBot="1" x14ac:dyDescent="0.2">
      <c r="A43" s="22"/>
      <c r="B43" s="40"/>
      <c r="C43" s="1152" t="s">
        <v>540</v>
      </c>
      <c r="D43" s="1153"/>
      <c r="E43" s="1154"/>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zCgvoPKT4z93dupgbF8QN7iGqpd4fC2FoYd2+tVix2Ud9wAjKvjNoZxr5ginlK13C2PcghpYsiyKYc3BtPHRg==" saltValue="1S2jp27BI3ZDnIOIWOJn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70" zoomScaleNormal="70" zoomScaleSheetLayoutView="55" workbookViewId="0">
      <selection activeCell="M64" sqref="M6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0" t="s">
        <v>9</v>
      </c>
      <c r="C45" s="1181"/>
      <c r="D45" s="58"/>
      <c r="E45" s="1186" t="s">
        <v>10</v>
      </c>
      <c r="F45" s="1186"/>
      <c r="G45" s="1186"/>
      <c r="H45" s="1186"/>
      <c r="I45" s="1186"/>
      <c r="J45" s="1187"/>
      <c r="K45" s="59">
        <v>2162</v>
      </c>
      <c r="L45" s="60">
        <v>2248</v>
      </c>
      <c r="M45" s="60">
        <v>2398</v>
      </c>
      <c r="N45" s="60">
        <v>2351</v>
      </c>
      <c r="O45" s="61">
        <v>2209</v>
      </c>
      <c r="P45" s="48"/>
      <c r="Q45" s="48"/>
      <c r="R45" s="48"/>
      <c r="S45" s="48"/>
      <c r="T45" s="48"/>
      <c r="U45" s="48"/>
    </row>
    <row r="46" spans="1:21" ht="30.75" customHeight="1" x14ac:dyDescent="0.15">
      <c r="A46" s="48"/>
      <c r="B46" s="1182"/>
      <c r="C46" s="1183"/>
      <c r="D46" s="62"/>
      <c r="E46" s="1159" t="s">
        <v>11</v>
      </c>
      <c r="F46" s="1159"/>
      <c r="G46" s="1159"/>
      <c r="H46" s="1159"/>
      <c r="I46" s="1159"/>
      <c r="J46" s="1160"/>
      <c r="K46" s="63" t="s">
        <v>488</v>
      </c>
      <c r="L46" s="64" t="s">
        <v>488</v>
      </c>
      <c r="M46" s="64" t="s">
        <v>488</v>
      </c>
      <c r="N46" s="64" t="s">
        <v>488</v>
      </c>
      <c r="O46" s="65" t="s">
        <v>488</v>
      </c>
      <c r="P46" s="48"/>
      <c r="Q46" s="48"/>
      <c r="R46" s="48"/>
      <c r="S46" s="48"/>
      <c r="T46" s="48"/>
      <c r="U46" s="48"/>
    </row>
    <row r="47" spans="1:21" ht="30.75" customHeight="1" x14ac:dyDescent="0.15">
      <c r="A47" s="48"/>
      <c r="B47" s="1182"/>
      <c r="C47" s="1183"/>
      <c r="D47" s="62"/>
      <c r="E47" s="1159" t="s">
        <v>12</v>
      </c>
      <c r="F47" s="1159"/>
      <c r="G47" s="1159"/>
      <c r="H47" s="1159"/>
      <c r="I47" s="1159"/>
      <c r="J47" s="1160"/>
      <c r="K47" s="63" t="s">
        <v>488</v>
      </c>
      <c r="L47" s="64" t="s">
        <v>488</v>
      </c>
      <c r="M47" s="64" t="s">
        <v>488</v>
      </c>
      <c r="N47" s="64" t="s">
        <v>488</v>
      </c>
      <c r="O47" s="65" t="s">
        <v>488</v>
      </c>
      <c r="P47" s="48"/>
      <c r="Q47" s="48"/>
      <c r="R47" s="48"/>
      <c r="S47" s="48"/>
      <c r="T47" s="48"/>
      <c r="U47" s="48"/>
    </row>
    <row r="48" spans="1:21" ht="30.75" customHeight="1" x14ac:dyDescent="0.15">
      <c r="A48" s="48"/>
      <c r="B48" s="1182"/>
      <c r="C48" s="1183"/>
      <c r="D48" s="62"/>
      <c r="E48" s="1159" t="s">
        <v>13</v>
      </c>
      <c r="F48" s="1159"/>
      <c r="G48" s="1159"/>
      <c r="H48" s="1159"/>
      <c r="I48" s="1159"/>
      <c r="J48" s="1160"/>
      <c r="K48" s="63">
        <v>778</v>
      </c>
      <c r="L48" s="64">
        <v>693</v>
      </c>
      <c r="M48" s="64">
        <v>716</v>
      </c>
      <c r="N48" s="64">
        <v>700</v>
      </c>
      <c r="O48" s="65">
        <v>660</v>
      </c>
      <c r="P48" s="48"/>
      <c r="Q48" s="48"/>
      <c r="R48" s="48"/>
      <c r="S48" s="48"/>
      <c r="T48" s="48"/>
      <c r="U48" s="48"/>
    </row>
    <row r="49" spans="1:21" ht="30.75" customHeight="1" x14ac:dyDescent="0.15">
      <c r="A49" s="48"/>
      <c r="B49" s="1182"/>
      <c r="C49" s="1183"/>
      <c r="D49" s="62"/>
      <c r="E49" s="1159" t="s">
        <v>14</v>
      </c>
      <c r="F49" s="1159"/>
      <c r="G49" s="1159"/>
      <c r="H49" s="1159"/>
      <c r="I49" s="1159"/>
      <c r="J49" s="1160"/>
      <c r="K49" s="63" t="s">
        <v>488</v>
      </c>
      <c r="L49" s="64" t="s">
        <v>488</v>
      </c>
      <c r="M49" s="64" t="s">
        <v>488</v>
      </c>
      <c r="N49" s="64" t="s">
        <v>488</v>
      </c>
      <c r="O49" s="65" t="s">
        <v>488</v>
      </c>
      <c r="P49" s="48"/>
      <c r="Q49" s="48"/>
      <c r="R49" s="48"/>
      <c r="S49" s="48"/>
      <c r="T49" s="48"/>
      <c r="U49" s="48"/>
    </row>
    <row r="50" spans="1:21" ht="30.75" customHeight="1" x14ac:dyDescent="0.15">
      <c r="A50" s="48"/>
      <c r="B50" s="1182"/>
      <c r="C50" s="1183"/>
      <c r="D50" s="62"/>
      <c r="E50" s="1159" t="s">
        <v>15</v>
      </c>
      <c r="F50" s="1159"/>
      <c r="G50" s="1159"/>
      <c r="H50" s="1159"/>
      <c r="I50" s="1159"/>
      <c r="J50" s="1160"/>
      <c r="K50" s="63" t="s">
        <v>488</v>
      </c>
      <c r="L50" s="64" t="s">
        <v>488</v>
      </c>
      <c r="M50" s="64" t="s">
        <v>488</v>
      </c>
      <c r="N50" s="64" t="s">
        <v>488</v>
      </c>
      <c r="O50" s="65" t="s">
        <v>488</v>
      </c>
      <c r="P50" s="48"/>
      <c r="Q50" s="48"/>
      <c r="R50" s="48"/>
      <c r="S50" s="48"/>
      <c r="T50" s="48"/>
      <c r="U50" s="48"/>
    </row>
    <row r="51" spans="1:21" ht="30.75" customHeight="1" x14ac:dyDescent="0.15">
      <c r="A51" s="48"/>
      <c r="B51" s="1184"/>
      <c r="C51" s="1185"/>
      <c r="D51" s="66"/>
      <c r="E51" s="1159" t="s">
        <v>16</v>
      </c>
      <c r="F51" s="1159"/>
      <c r="G51" s="1159"/>
      <c r="H51" s="1159"/>
      <c r="I51" s="1159"/>
      <c r="J51" s="1160"/>
      <c r="K51" s="63">
        <v>0</v>
      </c>
      <c r="L51" s="64">
        <v>0</v>
      </c>
      <c r="M51" s="64" t="s">
        <v>488</v>
      </c>
      <c r="N51" s="64">
        <v>0</v>
      </c>
      <c r="O51" s="65" t="s">
        <v>488</v>
      </c>
      <c r="P51" s="48"/>
      <c r="Q51" s="48"/>
      <c r="R51" s="48"/>
      <c r="S51" s="48"/>
      <c r="T51" s="48"/>
      <c r="U51" s="48"/>
    </row>
    <row r="52" spans="1:21" ht="30.75" customHeight="1" x14ac:dyDescent="0.15">
      <c r="A52" s="48"/>
      <c r="B52" s="1157" t="s">
        <v>17</v>
      </c>
      <c r="C52" s="1158"/>
      <c r="D52" s="66"/>
      <c r="E52" s="1159" t="s">
        <v>18</v>
      </c>
      <c r="F52" s="1159"/>
      <c r="G52" s="1159"/>
      <c r="H52" s="1159"/>
      <c r="I52" s="1159"/>
      <c r="J52" s="1160"/>
      <c r="K52" s="63">
        <v>2536</v>
      </c>
      <c r="L52" s="64">
        <v>2429</v>
      </c>
      <c r="M52" s="64">
        <v>2524</v>
      </c>
      <c r="N52" s="64">
        <v>2402</v>
      </c>
      <c r="O52" s="65">
        <v>2295</v>
      </c>
      <c r="P52" s="48"/>
      <c r="Q52" s="48"/>
      <c r="R52" s="48"/>
      <c r="S52" s="48"/>
      <c r="T52" s="48"/>
      <c r="U52" s="48"/>
    </row>
    <row r="53" spans="1:21" ht="30.75" customHeight="1" thickBot="1" x14ac:dyDescent="0.2">
      <c r="A53" s="48"/>
      <c r="B53" s="1161" t="s">
        <v>19</v>
      </c>
      <c r="C53" s="1162"/>
      <c r="D53" s="67"/>
      <c r="E53" s="1163" t="s">
        <v>20</v>
      </c>
      <c r="F53" s="1163"/>
      <c r="G53" s="1163"/>
      <c r="H53" s="1163"/>
      <c r="I53" s="1163"/>
      <c r="J53" s="1164"/>
      <c r="K53" s="68">
        <v>404</v>
      </c>
      <c r="L53" s="69">
        <v>512</v>
      </c>
      <c r="M53" s="69">
        <v>590</v>
      </c>
      <c r="N53" s="69">
        <v>649</v>
      </c>
      <c r="O53" s="70">
        <v>574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5" t="s">
        <v>24</v>
      </c>
      <c r="C58" s="1166"/>
      <c r="D58" s="1171" t="s">
        <v>25</v>
      </c>
      <c r="E58" s="1172"/>
      <c r="F58" s="1172"/>
      <c r="G58" s="1172"/>
      <c r="H58" s="1172"/>
      <c r="I58" s="1172"/>
      <c r="J58" s="1173"/>
      <c r="K58" s="83" t="s">
        <v>549</v>
      </c>
      <c r="L58" s="84" t="s">
        <v>549</v>
      </c>
      <c r="M58" s="84" t="s">
        <v>549</v>
      </c>
      <c r="N58" s="84" t="s">
        <v>549</v>
      </c>
      <c r="O58" s="85" t="s">
        <v>549</v>
      </c>
    </row>
    <row r="59" spans="1:21" ht="31.5" customHeight="1" x14ac:dyDescent="0.15">
      <c r="B59" s="1167"/>
      <c r="C59" s="1168"/>
      <c r="D59" s="1174" t="s">
        <v>26</v>
      </c>
      <c r="E59" s="1175"/>
      <c r="F59" s="1175"/>
      <c r="G59" s="1175"/>
      <c r="H59" s="1175"/>
      <c r="I59" s="1175"/>
      <c r="J59" s="1176"/>
      <c r="K59" s="86" t="s">
        <v>549</v>
      </c>
      <c r="L59" s="87" t="s">
        <v>549</v>
      </c>
      <c r="M59" s="87" t="s">
        <v>549</v>
      </c>
      <c r="N59" s="87" t="s">
        <v>549</v>
      </c>
      <c r="O59" s="88" t="s">
        <v>549</v>
      </c>
    </row>
    <row r="60" spans="1:21" ht="31.5" customHeight="1" thickBot="1" x14ac:dyDescent="0.2">
      <c r="B60" s="1169"/>
      <c r="C60" s="1170"/>
      <c r="D60" s="1177" t="s">
        <v>27</v>
      </c>
      <c r="E60" s="1178"/>
      <c r="F60" s="1178"/>
      <c r="G60" s="1178"/>
      <c r="H60" s="1178"/>
      <c r="I60" s="1178"/>
      <c r="J60" s="1179"/>
      <c r="K60" s="89" t="s">
        <v>549</v>
      </c>
      <c r="L60" s="90" t="s">
        <v>549</v>
      </c>
      <c r="M60" s="90" t="s">
        <v>549</v>
      </c>
      <c r="N60" s="90" t="s">
        <v>549</v>
      </c>
      <c r="O60" s="91" t="s">
        <v>549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yUOz8tssYHipSmXEOaaDu20m3pit4p+5aaVHT+4te8xLPCdNZpHpAQqwvjZMBOEmvhXEeLwT7k7AVrJKZLg==" saltValue="sbMlyWqSwyb8g+Xp5xCc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9" zoomScale="70" zoomScaleNormal="70" zoomScaleSheetLayoutView="100" workbookViewId="0">
      <selection activeCell="B50" sqref="B50:C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s="96" customFormat="1"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00" t="s">
        <v>30</v>
      </c>
      <c r="C41" s="1201"/>
      <c r="D41" s="105"/>
      <c r="E41" s="1202" t="s">
        <v>31</v>
      </c>
      <c r="F41" s="1202"/>
      <c r="G41" s="1202"/>
      <c r="H41" s="1203"/>
      <c r="I41" s="343">
        <v>18341</v>
      </c>
      <c r="J41" s="344">
        <v>18182</v>
      </c>
      <c r="K41" s="344">
        <v>17367</v>
      </c>
      <c r="L41" s="344">
        <v>16636</v>
      </c>
      <c r="M41" s="345">
        <v>17390</v>
      </c>
    </row>
    <row r="42" spans="2:13" ht="27.75" customHeight="1" x14ac:dyDescent="0.15">
      <c r="B42" s="1190"/>
      <c r="C42" s="1191"/>
      <c r="D42" s="106"/>
      <c r="E42" s="1194" t="s">
        <v>32</v>
      </c>
      <c r="F42" s="1194"/>
      <c r="G42" s="1194"/>
      <c r="H42" s="1195"/>
      <c r="I42" s="346" t="s">
        <v>488</v>
      </c>
      <c r="J42" s="347" t="s">
        <v>488</v>
      </c>
      <c r="K42" s="347" t="s">
        <v>488</v>
      </c>
      <c r="L42" s="347" t="s">
        <v>488</v>
      </c>
      <c r="M42" s="348" t="s">
        <v>488</v>
      </c>
    </row>
    <row r="43" spans="2:13" ht="27.75" customHeight="1" x14ac:dyDescent="0.15">
      <c r="B43" s="1190"/>
      <c r="C43" s="1191"/>
      <c r="D43" s="106"/>
      <c r="E43" s="1194" t="s">
        <v>33</v>
      </c>
      <c r="F43" s="1194"/>
      <c r="G43" s="1194"/>
      <c r="H43" s="1195"/>
      <c r="I43" s="346">
        <v>8125</v>
      </c>
      <c r="J43" s="347">
        <v>7856</v>
      </c>
      <c r="K43" s="347">
        <v>7501</v>
      </c>
      <c r="L43" s="347">
        <v>7146</v>
      </c>
      <c r="M43" s="348">
        <v>6746</v>
      </c>
    </row>
    <row r="44" spans="2:13" ht="27.75" customHeight="1" x14ac:dyDescent="0.15">
      <c r="B44" s="1190"/>
      <c r="C44" s="1191"/>
      <c r="D44" s="106"/>
      <c r="E44" s="1194" t="s">
        <v>34</v>
      </c>
      <c r="F44" s="1194"/>
      <c r="G44" s="1194"/>
      <c r="H44" s="1195"/>
      <c r="I44" s="346" t="s">
        <v>488</v>
      </c>
      <c r="J44" s="347" t="s">
        <v>488</v>
      </c>
      <c r="K44" s="347" t="s">
        <v>488</v>
      </c>
      <c r="L44" s="347" t="s">
        <v>488</v>
      </c>
      <c r="M44" s="348" t="s">
        <v>488</v>
      </c>
    </row>
    <row r="45" spans="2:13" ht="27.75" customHeight="1" x14ac:dyDescent="0.15">
      <c r="B45" s="1190"/>
      <c r="C45" s="1191"/>
      <c r="D45" s="106"/>
      <c r="E45" s="1194" t="s">
        <v>35</v>
      </c>
      <c r="F45" s="1194"/>
      <c r="G45" s="1194"/>
      <c r="H45" s="1195"/>
      <c r="I45" s="346">
        <v>5854</v>
      </c>
      <c r="J45" s="347">
        <v>5810</v>
      </c>
      <c r="K45" s="347">
        <v>5735</v>
      </c>
      <c r="L45" s="347">
        <v>5795</v>
      </c>
      <c r="M45" s="348">
        <v>5854</v>
      </c>
    </row>
    <row r="46" spans="2:13" ht="27.75" customHeight="1" x14ac:dyDescent="0.15">
      <c r="B46" s="1190"/>
      <c r="C46" s="1191"/>
      <c r="D46" s="107"/>
      <c r="E46" s="1194" t="s">
        <v>36</v>
      </c>
      <c r="F46" s="1194"/>
      <c r="G46" s="1194"/>
      <c r="H46" s="1195"/>
      <c r="I46" s="346" t="s">
        <v>488</v>
      </c>
      <c r="J46" s="347" t="s">
        <v>488</v>
      </c>
      <c r="K46" s="347" t="s">
        <v>488</v>
      </c>
      <c r="L46" s="347" t="s">
        <v>488</v>
      </c>
      <c r="M46" s="348" t="s">
        <v>488</v>
      </c>
    </row>
    <row r="47" spans="2:13" ht="27.75" customHeight="1" x14ac:dyDescent="0.15">
      <c r="B47" s="1190"/>
      <c r="C47" s="1191"/>
      <c r="D47" s="108"/>
      <c r="E47" s="1204" t="s">
        <v>37</v>
      </c>
      <c r="F47" s="1205"/>
      <c r="G47" s="1205"/>
      <c r="H47" s="1206"/>
      <c r="I47" s="346" t="s">
        <v>488</v>
      </c>
      <c r="J47" s="347" t="s">
        <v>488</v>
      </c>
      <c r="K47" s="347" t="s">
        <v>488</v>
      </c>
      <c r="L47" s="347" t="s">
        <v>488</v>
      </c>
      <c r="M47" s="348" t="s">
        <v>488</v>
      </c>
    </row>
    <row r="48" spans="2:13" ht="27.75" customHeight="1" x14ac:dyDescent="0.15">
      <c r="B48" s="1190"/>
      <c r="C48" s="1191"/>
      <c r="D48" s="106"/>
      <c r="E48" s="1194" t="s">
        <v>38</v>
      </c>
      <c r="F48" s="1194"/>
      <c r="G48" s="1194"/>
      <c r="H48" s="1195"/>
      <c r="I48" s="346" t="s">
        <v>488</v>
      </c>
      <c r="J48" s="347" t="s">
        <v>488</v>
      </c>
      <c r="K48" s="347" t="s">
        <v>488</v>
      </c>
      <c r="L48" s="347" t="s">
        <v>488</v>
      </c>
      <c r="M48" s="348" t="s">
        <v>488</v>
      </c>
    </row>
    <row r="49" spans="2:13" ht="27.75" customHeight="1" x14ac:dyDescent="0.15">
      <c r="B49" s="1192"/>
      <c r="C49" s="1193"/>
      <c r="D49" s="106"/>
      <c r="E49" s="1194" t="s">
        <v>39</v>
      </c>
      <c r="F49" s="1194"/>
      <c r="G49" s="1194"/>
      <c r="H49" s="1195"/>
      <c r="I49" s="346" t="s">
        <v>488</v>
      </c>
      <c r="J49" s="347" t="s">
        <v>488</v>
      </c>
      <c r="K49" s="347" t="s">
        <v>488</v>
      </c>
      <c r="L49" s="347" t="s">
        <v>488</v>
      </c>
      <c r="M49" s="348" t="s">
        <v>488</v>
      </c>
    </row>
    <row r="50" spans="2:13" ht="27.75" customHeight="1" x14ac:dyDescent="0.15">
      <c r="B50" s="1188" t="s">
        <v>40</v>
      </c>
      <c r="C50" s="1189"/>
      <c r="D50" s="109"/>
      <c r="E50" s="1194" t="s">
        <v>41</v>
      </c>
      <c r="F50" s="1194"/>
      <c r="G50" s="1194"/>
      <c r="H50" s="1195"/>
      <c r="I50" s="346">
        <v>15236</v>
      </c>
      <c r="J50" s="347">
        <v>16488</v>
      </c>
      <c r="K50" s="347">
        <v>17338</v>
      </c>
      <c r="L50" s="347">
        <v>17428</v>
      </c>
      <c r="M50" s="348">
        <v>17395</v>
      </c>
    </row>
    <row r="51" spans="2:13" ht="27.75" customHeight="1" x14ac:dyDescent="0.15">
      <c r="B51" s="1190"/>
      <c r="C51" s="1191"/>
      <c r="D51" s="106"/>
      <c r="E51" s="1194" t="s">
        <v>42</v>
      </c>
      <c r="F51" s="1194"/>
      <c r="G51" s="1194"/>
      <c r="H51" s="1195"/>
      <c r="I51" s="346">
        <v>1564</v>
      </c>
      <c r="J51" s="347">
        <v>1383</v>
      </c>
      <c r="K51" s="347">
        <v>527</v>
      </c>
      <c r="L51" s="347">
        <v>523</v>
      </c>
      <c r="M51" s="348">
        <v>1317</v>
      </c>
    </row>
    <row r="52" spans="2:13" ht="27.75" customHeight="1" x14ac:dyDescent="0.15">
      <c r="B52" s="1192"/>
      <c r="C52" s="1193"/>
      <c r="D52" s="106"/>
      <c r="E52" s="1194" t="s">
        <v>43</v>
      </c>
      <c r="F52" s="1194"/>
      <c r="G52" s="1194"/>
      <c r="H52" s="1195"/>
      <c r="I52" s="346">
        <v>21292</v>
      </c>
      <c r="J52" s="347">
        <v>21224</v>
      </c>
      <c r="K52" s="347">
        <v>20303</v>
      </c>
      <c r="L52" s="347">
        <v>19253</v>
      </c>
      <c r="M52" s="348">
        <v>19148</v>
      </c>
    </row>
    <row r="53" spans="2:13" ht="27.75" customHeight="1" thickBot="1" x14ac:dyDescent="0.2">
      <c r="B53" s="1196" t="s">
        <v>19</v>
      </c>
      <c r="C53" s="1197"/>
      <c r="D53" s="110"/>
      <c r="E53" s="1198" t="s">
        <v>44</v>
      </c>
      <c r="F53" s="1198"/>
      <c r="G53" s="1198"/>
      <c r="H53" s="1199"/>
      <c r="I53" s="349">
        <v>-5773</v>
      </c>
      <c r="J53" s="350">
        <v>-7246</v>
      </c>
      <c r="K53" s="350">
        <v>-7566</v>
      </c>
      <c r="L53" s="350">
        <v>-7627</v>
      </c>
      <c r="M53" s="351">
        <v>-7869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hVz7irY9wZ1oAfP4TMaQxgyo0C9kGu7jaqhTaQQbgM3gkfTJ0y7UcY9SnNSYipeeFF8doW6ptMUXqhMNXwUA==" saltValue="jjfILJ8byNaEXvQ+ec4b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A49" zoomScale="70" zoomScaleNormal="70" zoomScaleSheetLayoutView="100" workbookViewId="0">
      <selection activeCell="G55" sqref="G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5" t="s">
        <v>46</v>
      </c>
      <c r="D55" s="1215"/>
      <c r="E55" s="1216"/>
      <c r="F55" s="352">
        <v>6342</v>
      </c>
      <c r="G55" s="352">
        <v>6790</v>
      </c>
      <c r="H55" s="353">
        <v>7284</v>
      </c>
    </row>
    <row r="56" spans="2:8" ht="52.5" customHeight="1" x14ac:dyDescent="0.15">
      <c r="B56" s="122"/>
      <c r="C56" s="1217" t="s">
        <v>47</v>
      </c>
      <c r="D56" s="1217"/>
      <c r="E56" s="1218"/>
      <c r="F56" s="354">
        <v>7833</v>
      </c>
      <c r="G56" s="354">
        <v>7158</v>
      </c>
      <c r="H56" s="355">
        <v>6605</v>
      </c>
    </row>
    <row r="57" spans="2:8" ht="53.25" customHeight="1" x14ac:dyDescent="0.15">
      <c r="B57" s="122"/>
      <c r="C57" s="1219" t="s">
        <v>48</v>
      </c>
      <c r="D57" s="1219"/>
      <c r="E57" s="1220"/>
      <c r="F57" s="356">
        <v>4617</v>
      </c>
      <c r="G57" s="356">
        <v>5001</v>
      </c>
      <c r="H57" s="357">
        <v>6078</v>
      </c>
    </row>
    <row r="58" spans="2:8" ht="45.75" customHeight="1" x14ac:dyDescent="0.15">
      <c r="B58" s="123"/>
      <c r="C58" s="1207" t="s">
        <v>550</v>
      </c>
      <c r="D58" s="1208"/>
      <c r="E58" s="1209"/>
      <c r="F58" s="358">
        <v>2856</v>
      </c>
      <c r="G58" s="358">
        <v>2853</v>
      </c>
      <c r="H58" s="359">
        <v>3574</v>
      </c>
    </row>
    <row r="59" spans="2:8" ht="45.75" customHeight="1" x14ac:dyDescent="0.15">
      <c r="B59" s="123"/>
      <c r="C59" s="1207" t="s">
        <v>551</v>
      </c>
      <c r="D59" s="1208"/>
      <c r="E59" s="1209"/>
      <c r="F59" s="358">
        <v>648</v>
      </c>
      <c r="G59" s="358">
        <v>648</v>
      </c>
      <c r="H59" s="359">
        <v>648</v>
      </c>
    </row>
    <row r="60" spans="2:8" ht="45.75" customHeight="1" x14ac:dyDescent="0.15">
      <c r="B60" s="123"/>
      <c r="C60" s="1207" t="s">
        <v>552</v>
      </c>
      <c r="D60" s="1208"/>
      <c r="E60" s="1209"/>
      <c r="F60" s="358">
        <v>364</v>
      </c>
      <c r="G60" s="358">
        <v>465</v>
      </c>
      <c r="H60" s="359">
        <v>568</v>
      </c>
    </row>
    <row r="61" spans="2:8" ht="45.75" customHeight="1" x14ac:dyDescent="0.15">
      <c r="B61" s="123"/>
      <c r="C61" s="1207" t="s">
        <v>553</v>
      </c>
      <c r="D61" s="1208"/>
      <c r="E61" s="1209"/>
      <c r="F61" s="358">
        <v>43</v>
      </c>
      <c r="G61" s="358">
        <v>211</v>
      </c>
      <c r="H61" s="359">
        <v>444</v>
      </c>
    </row>
    <row r="62" spans="2:8" ht="45.75" customHeight="1" thickBot="1" x14ac:dyDescent="0.2">
      <c r="B62" s="124"/>
      <c r="C62" s="1210" t="s">
        <v>554</v>
      </c>
      <c r="D62" s="1211"/>
      <c r="E62" s="1212"/>
      <c r="F62" s="360">
        <v>0</v>
      </c>
      <c r="G62" s="360">
        <v>161</v>
      </c>
      <c r="H62" s="361">
        <v>336</v>
      </c>
    </row>
    <row r="63" spans="2:8" ht="52.5" customHeight="1" thickBot="1" x14ac:dyDescent="0.2">
      <c r="B63" s="125"/>
      <c r="C63" s="1213" t="s">
        <v>49</v>
      </c>
      <c r="D63" s="1213"/>
      <c r="E63" s="1214"/>
      <c r="F63" s="362">
        <v>18792</v>
      </c>
      <c r="G63" s="362">
        <v>18948</v>
      </c>
      <c r="H63" s="363">
        <v>19967</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zzH1FLp/C2KRAEueKKz8wiMCk9qg20A7c0ATR+4w3jveUz1YSA6HFPic2V719ybHxnkXuBI/dXQ1bYwls078UQ==" saltValue="HiwTYRk54jZh/tpIa9Bz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90945</v>
      </c>
      <c r="E3" s="144"/>
      <c r="F3" s="145">
        <v>92632</v>
      </c>
      <c r="G3" s="146"/>
      <c r="H3" s="147"/>
    </row>
    <row r="4" spans="1:8" x14ac:dyDescent="0.15">
      <c r="A4" s="148"/>
      <c r="B4" s="149"/>
      <c r="C4" s="150"/>
      <c r="D4" s="151">
        <v>40399</v>
      </c>
      <c r="E4" s="152"/>
      <c r="F4" s="153">
        <v>47978</v>
      </c>
      <c r="G4" s="154"/>
      <c r="H4" s="155"/>
    </row>
    <row r="5" spans="1:8" x14ac:dyDescent="0.15">
      <c r="A5" s="136" t="s">
        <v>520</v>
      </c>
      <c r="B5" s="141"/>
      <c r="C5" s="142"/>
      <c r="D5" s="143">
        <v>63433</v>
      </c>
      <c r="E5" s="144"/>
      <c r="F5" s="145">
        <v>96469</v>
      </c>
      <c r="G5" s="146"/>
      <c r="H5" s="147"/>
    </row>
    <row r="6" spans="1:8" x14ac:dyDescent="0.15">
      <c r="A6" s="148"/>
      <c r="B6" s="149"/>
      <c r="C6" s="150"/>
      <c r="D6" s="151">
        <v>29689</v>
      </c>
      <c r="E6" s="152"/>
      <c r="F6" s="153">
        <v>49775</v>
      </c>
      <c r="G6" s="154"/>
      <c r="H6" s="155"/>
    </row>
    <row r="7" spans="1:8" x14ac:dyDescent="0.15">
      <c r="A7" s="136" t="s">
        <v>521</v>
      </c>
      <c r="B7" s="141"/>
      <c r="C7" s="142"/>
      <c r="D7" s="143">
        <v>61005</v>
      </c>
      <c r="E7" s="144"/>
      <c r="F7" s="145">
        <v>85743</v>
      </c>
      <c r="G7" s="146"/>
      <c r="H7" s="147"/>
    </row>
    <row r="8" spans="1:8" x14ac:dyDescent="0.15">
      <c r="A8" s="148"/>
      <c r="B8" s="149"/>
      <c r="C8" s="150"/>
      <c r="D8" s="151">
        <v>30641</v>
      </c>
      <c r="E8" s="152"/>
      <c r="F8" s="153">
        <v>45231</v>
      </c>
      <c r="G8" s="154"/>
      <c r="H8" s="155"/>
    </row>
    <row r="9" spans="1:8" x14ac:dyDescent="0.15">
      <c r="A9" s="136" t="s">
        <v>522</v>
      </c>
      <c r="B9" s="141"/>
      <c r="C9" s="142"/>
      <c r="D9" s="143">
        <v>57899</v>
      </c>
      <c r="E9" s="144"/>
      <c r="F9" s="145">
        <v>92509</v>
      </c>
      <c r="G9" s="146"/>
      <c r="H9" s="147"/>
    </row>
    <row r="10" spans="1:8" x14ac:dyDescent="0.15">
      <c r="A10" s="148"/>
      <c r="B10" s="149"/>
      <c r="C10" s="150"/>
      <c r="D10" s="151">
        <v>33533</v>
      </c>
      <c r="E10" s="152"/>
      <c r="F10" s="153">
        <v>52274</v>
      </c>
      <c r="G10" s="154"/>
      <c r="H10" s="155"/>
    </row>
    <row r="11" spans="1:8" x14ac:dyDescent="0.15">
      <c r="A11" s="136" t="s">
        <v>523</v>
      </c>
      <c r="B11" s="141"/>
      <c r="C11" s="142"/>
      <c r="D11" s="143">
        <v>81698</v>
      </c>
      <c r="E11" s="144"/>
      <c r="F11" s="145">
        <v>98544</v>
      </c>
      <c r="G11" s="146"/>
      <c r="H11" s="147"/>
    </row>
    <row r="12" spans="1:8" x14ac:dyDescent="0.15">
      <c r="A12" s="148"/>
      <c r="B12" s="149"/>
      <c r="C12" s="156"/>
      <c r="D12" s="151">
        <v>44378</v>
      </c>
      <c r="E12" s="152"/>
      <c r="F12" s="153">
        <v>55816</v>
      </c>
      <c r="G12" s="154"/>
      <c r="H12" s="155"/>
    </row>
    <row r="13" spans="1:8" x14ac:dyDescent="0.15">
      <c r="A13" s="136"/>
      <c r="B13" s="141"/>
      <c r="C13" s="157"/>
      <c r="D13" s="158">
        <v>70996</v>
      </c>
      <c r="E13" s="159"/>
      <c r="F13" s="160">
        <v>93179</v>
      </c>
      <c r="G13" s="161"/>
      <c r="H13" s="147"/>
    </row>
    <row r="14" spans="1:8" x14ac:dyDescent="0.15">
      <c r="A14" s="148"/>
      <c r="B14" s="149"/>
      <c r="C14" s="150"/>
      <c r="D14" s="151">
        <v>35728</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8.69</v>
      </c>
      <c r="C19" s="162">
        <f>ROUND(VALUE(SUBSTITUTE(実質収支比率等に係る経年分析!G$48,"▲","-")),2)</f>
        <v>9.77</v>
      </c>
      <c r="D19" s="162">
        <f>ROUND(VALUE(SUBSTITUTE(実質収支比率等に係る経年分析!H$48,"▲","-")),2)</f>
        <v>7.42</v>
      </c>
      <c r="E19" s="162">
        <f>ROUND(VALUE(SUBSTITUTE(実質収支比率等に係る経年分析!I$48,"▲","-")),2)</f>
        <v>6.49</v>
      </c>
      <c r="F19" s="162">
        <f>ROUND(VALUE(SUBSTITUTE(実質収支比率等に係る経年分析!J$48,"▲","-")),2)</f>
        <v>5.7</v>
      </c>
    </row>
    <row r="20" spans="1:11" x14ac:dyDescent="0.15">
      <c r="A20" s="162" t="s">
        <v>53</v>
      </c>
      <c r="B20" s="162">
        <f>ROUND(VALUE(SUBSTITUTE(実質収支比率等に係る経年分析!F$47,"▲","-")),2)</f>
        <v>31.07</v>
      </c>
      <c r="C20" s="162">
        <f>ROUND(VALUE(SUBSTITUTE(実質収支比率等に係る経年分析!G$47,"▲","-")),2)</f>
        <v>35.75</v>
      </c>
      <c r="D20" s="162">
        <f>ROUND(VALUE(SUBSTITUTE(実質収支比率等に係る経年分析!H$47,"▲","-")),2)</f>
        <v>41.85</v>
      </c>
      <c r="E20" s="162">
        <f>ROUND(VALUE(SUBSTITUTE(実質収支比率等に係る経年分析!I$47,"▲","-")),2)</f>
        <v>44.8</v>
      </c>
      <c r="F20" s="162">
        <f>ROUND(VALUE(SUBSTITUTE(実質収支比率等に係る経年分析!J$47,"▲","-")),2)</f>
        <v>47.41</v>
      </c>
    </row>
    <row r="21" spans="1:11" x14ac:dyDescent="0.15">
      <c r="A21" s="162" t="s">
        <v>54</v>
      </c>
      <c r="B21" s="162">
        <f>IF(ISNUMBER(VALUE(SUBSTITUTE(実質収支比率等に係る経年分析!F$49,"▲","-"))),ROUND(VALUE(SUBSTITUTE(実質収支比率等に係る経年分析!F$49,"▲","-")),2),NA())</f>
        <v>5</v>
      </c>
      <c r="C21" s="162">
        <f>IF(ISNUMBER(VALUE(SUBSTITUTE(実質収支比率等に係る経年分析!G$49,"▲","-"))),ROUND(VALUE(SUBSTITUTE(実質収支比率等に係る経年分析!G$49,"▲","-")),2),NA())</f>
        <v>7.18</v>
      </c>
      <c r="D21" s="162">
        <f>IF(ISNUMBER(VALUE(SUBSTITUTE(実質収支比率等に係る経年分析!H$49,"▲","-"))),ROUND(VALUE(SUBSTITUTE(実質収支比率等に係る経年分析!H$49,"▲","-")),2),NA())</f>
        <v>2.4</v>
      </c>
      <c r="E21" s="162">
        <f>IF(ISNUMBER(VALUE(SUBSTITUTE(実質収支比率等に係る経年分析!I$49,"▲","-"))),ROUND(VALUE(SUBSTITUTE(実質収支比率等に係る経年分析!I$49,"▲","-")),2),NA())</f>
        <v>2.02</v>
      </c>
      <c r="F21" s="162">
        <f>IF(ISNUMBER(VALUE(SUBSTITUTE(実質収支比率等に係る経年分析!J$49,"▲","-"))),ROUND(VALUE(SUBSTITUTE(実質収支比率等に係る経年分析!J$49,"▲","-")),2),NA())</f>
        <v>2.52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工業用水道事業会計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0.74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0.76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0.82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0.84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0.91</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1.31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1.37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1.23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0.97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1.01</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1.35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1.27</v>
      </c>
    </row>
    <row r="33" spans="1:16" x14ac:dyDescent="0.15">
      <c r="A33" s="163" t="str">
        <f>IF(連結実質赤字比率に係る赤字・黒字の構成分析!C$37="",NA(),連結実質赤字比率に係る赤字・黒字の構成分析!C$37)</f>
        <v>簡易水道事業会計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2.2999999999999998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8.68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9.77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7.41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6.48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5.7</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13.23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12.67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13.47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13.21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12.93</v>
      </c>
    </row>
    <row r="36" spans="1:16" x14ac:dyDescent="0.15">
      <c r="A36" s="163" t="str">
        <f>IF(連結実質赤字比率に係る赤字・黒字の構成分析!C$34="",NA(),連結実質赤字比率に係る赤字・黒字の構成分析!C$34)</f>
        <v>下水道事業等会計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5.22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9.15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13.16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15.85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18.03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2536</v>
      </c>
      <c r="E42" s="164"/>
      <c r="F42" s="164"/>
      <c r="G42" s="164">
        <f>'実質公債費比率（分子）の構造'!L$52</f>
        <v>2429</v>
      </c>
      <c r="H42" s="164"/>
      <c r="I42" s="164"/>
      <c r="J42" s="164">
        <f>'実質公債費比率（分子）の構造'!M$52</f>
        <v>2524</v>
      </c>
      <c r="K42" s="164"/>
      <c r="L42" s="164"/>
      <c r="M42" s="164">
        <f>'実質公債費比率（分子）の構造'!N$52</f>
        <v>2402</v>
      </c>
      <c r="N42" s="164"/>
      <c r="O42" s="164"/>
      <c r="P42" s="164">
        <f>'実質公債費比率（分子）の構造'!O$52</f>
        <v>2295</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778</v>
      </c>
      <c r="C46" s="164"/>
      <c r="D46" s="164"/>
      <c r="E46" s="164">
        <f>'実質公債費比率（分子）の構造'!L$48</f>
        <v>693</v>
      </c>
      <c r="F46" s="164"/>
      <c r="G46" s="164"/>
      <c r="H46" s="164">
        <f>'実質公債費比率（分子）の構造'!M$48</f>
        <v>716</v>
      </c>
      <c r="I46" s="164"/>
      <c r="J46" s="164"/>
      <c r="K46" s="164">
        <f>'実質公債費比率（分子）の構造'!N$48</f>
        <v>700</v>
      </c>
      <c r="L46" s="164"/>
      <c r="M46" s="164"/>
      <c r="N46" s="164">
        <f>'実質公債費比率（分子）の構造'!O$48</f>
        <v>660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2162</v>
      </c>
      <c r="C49" s="164"/>
      <c r="D49" s="164"/>
      <c r="E49" s="164">
        <f>'実質公債費比率（分子）の構造'!L$45</f>
        <v>2248</v>
      </c>
      <c r="F49" s="164"/>
      <c r="G49" s="164"/>
      <c r="H49" s="164">
        <f>'実質公債費比率（分子）の構造'!M$45</f>
        <v>2398</v>
      </c>
      <c r="I49" s="164"/>
      <c r="J49" s="164"/>
      <c r="K49" s="164">
        <f>'実質公債費比率（分子）の構造'!N$45</f>
        <v>2351</v>
      </c>
      <c r="L49" s="164"/>
      <c r="M49" s="164"/>
      <c r="N49" s="164">
        <f>'実質公債費比率（分子）の構造'!O$45</f>
        <v>2209</v>
      </c>
      <c r="O49" s="164"/>
      <c r="P49" s="164"/>
    </row>
    <row r="50" spans="1:16" x14ac:dyDescent="0.15">
      <c r="A50" s="164" t="s">
        <v>67</v>
      </c>
      <c r="B50" s="164" t="e">
        <f>NA()</f>
        <v>#N/A</v>
      </c>
      <c r="C50" s="164">
        <f>IF(ISNUMBER('実質公債費比率（分子）の構造'!K$53),'実質公債費比率（分子）の構造'!K$53,NA())</f>
        <v>404</v>
      </c>
      <c r="D50" s="164" t="e">
        <f>NA()</f>
        <v>#N/A</v>
      </c>
      <c r="E50" s="164" t="e">
        <f>NA()</f>
        <v>#N/A</v>
      </c>
      <c r="F50" s="164">
        <f>IF(ISNUMBER('実質公債費比率（分子）の構造'!L$53),'実質公債費比率（分子）の構造'!L$53,NA())</f>
        <v>512</v>
      </c>
      <c r="G50" s="164" t="e">
        <f>NA()</f>
        <v>#N/A</v>
      </c>
      <c r="H50" s="164" t="e">
        <f>NA()</f>
        <v>#N/A</v>
      </c>
      <c r="I50" s="164">
        <f>IF(ISNUMBER('実質公債費比率（分子）の構造'!M$53),'実質公債費比率（分子）の構造'!M$53,NA())</f>
        <v>590</v>
      </c>
      <c r="J50" s="164" t="e">
        <f>NA()</f>
        <v>#N/A</v>
      </c>
      <c r="K50" s="164" t="e">
        <f>NA()</f>
        <v>#N/A</v>
      </c>
      <c r="L50" s="164">
        <f>IF(ISNUMBER('実質公債費比率（分子）の構造'!N$53),'実質公債費比率（分子）の構造'!N$53,NA())</f>
        <v>649</v>
      </c>
      <c r="M50" s="164" t="e">
        <f>NA()</f>
        <v>#N/A</v>
      </c>
      <c r="N50" s="164" t="e">
        <f>NA()</f>
        <v>#N/A</v>
      </c>
      <c r="O50" s="164">
        <f>IF(ISNUMBER('実質公債費比率（分子）の構造'!O$53),'実質公債費比率（分子）の構造'!O$53,NA())</f>
        <v>574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21292</v>
      </c>
      <c r="E56" s="163"/>
      <c r="F56" s="163"/>
      <c r="G56" s="163">
        <f>'将来負担比率（分子）の構造'!J$52</f>
        <v>21224</v>
      </c>
      <c r="H56" s="163"/>
      <c r="I56" s="163"/>
      <c r="J56" s="163">
        <f>'将来負担比率（分子）の構造'!K$52</f>
        <v>20303</v>
      </c>
      <c r="K56" s="163"/>
      <c r="L56" s="163"/>
      <c r="M56" s="163">
        <f>'将来負担比率（分子）の構造'!L$52</f>
        <v>19253</v>
      </c>
      <c r="N56" s="163"/>
      <c r="O56" s="163"/>
      <c r="P56" s="163">
        <f>'将来負担比率（分子）の構造'!M$52</f>
        <v>19148</v>
      </c>
    </row>
    <row r="57" spans="1:16" x14ac:dyDescent="0.15">
      <c r="A57" s="163" t="s">
        <v>42</v>
      </c>
      <c r="B57" s="163"/>
      <c r="C57" s="163"/>
      <c r="D57" s="163">
        <f>'将来負担比率（分子）の構造'!I$51</f>
        <v>1564</v>
      </c>
      <c r="E57" s="163"/>
      <c r="F57" s="163"/>
      <c r="G57" s="163">
        <f>'将来負担比率（分子）の構造'!J$51</f>
        <v>1383</v>
      </c>
      <c r="H57" s="163"/>
      <c r="I57" s="163"/>
      <c r="J57" s="163">
        <f>'将来負担比率（分子）の構造'!K$51</f>
        <v>527</v>
      </c>
      <c r="K57" s="163"/>
      <c r="L57" s="163"/>
      <c r="M57" s="163">
        <f>'将来負担比率（分子）の構造'!L$51</f>
        <v>523</v>
      </c>
      <c r="N57" s="163"/>
      <c r="O57" s="163"/>
      <c r="P57" s="163">
        <f>'将来負担比率（分子）の構造'!M$51</f>
        <v>1317</v>
      </c>
    </row>
    <row r="58" spans="1:16" x14ac:dyDescent="0.15">
      <c r="A58" s="163" t="s">
        <v>41</v>
      </c>
      <c r="B58" s="163"/>
      <c r="C58" s="163"/>
      <c r="D58" s="163">
        <f>'将来負担比率（分子）の構造'!I$50</f>
        <v>15236</v>
      </c>
      <c r="E58" s="163"/>
      <c r="F58" s="163"/>
      <c r="G58" s="163">
        <f>'将来負担比率（分子）の構造'!J$50</f>
        <v>16488</v>
      </c>
      <c r="H58" s="163"/>
      <c r="I58" s="163"/>
      <c r="J58" s="163">
        <f>'将来負担比率（分子）の構造'!K$50</f>
        <v>17338</v>
      </c>
      <c r="K58" s="163"/>
      <c r="L58" s="163"/>
      <c r="M58" s="163">
        <f>'将来負担比率（分子）の構造'!L$50</f>
        <v>17428</v>
      </c>
      <c r="N58" s="163"/>
      <c r="O58" s="163"/>
      <c r="P58" s="163">
        <f>'将来負担比率（分子）の構造'!M$50</f>
        <v>17395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5854</v>
      </c>
      <c r="C62" s="163"/>
      <c r="D62" s="163"/>
      <c r="E62" s="163">
        <f>'将来負担比率（分子）の構造'!J$45</f>
        <v>5810</v>
      </c>
      <c r="F62" s="163"/>
      <c r="G62" s="163"/>
      <c r="H62" s="163">
        <f>'将来負担比率（分子）の構造'!K$45</f>
        <v>5735</v>
      </c>
      <c r="I62" s="163"/>
      <c r="J62" s="163"/>
      <c r="K62" s="163">
        <f>'将来負担比率（分子）の構造'!L$45</f>
        <v>5795</v>
      </c>
      <c r="L62" s="163"/>
      <c r="M62" s="163"/>
      <c r="N62" s="163">
        <f>'将来負担比率（分子）の構造'!M$45</f>
        <v>5854</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8125</v>
      </c>
      <c r="C64" s="163"/>
      <c r="D64" s="163"/>
      <c r="E64" s="163">
        <f>'将来負担比率（分子）の構造'!J$43</f>
        <v>7856</v>
      </c>
      <c r="F64" s="163"/>
      <c r="G64" s="163"/>
      <c r="H64" s="163">
        <f>'将来負担比率（分子）の構造'!K$43</f>
        <v>7501</v>
      </c>
      <c r="I64" s="163"/>
      <c r="J64" s="163"/>
      <c r="K64" s="163">
        <f>'将来負担比率（分子）の構造'!L$43</f>
        <v>7146</v>
      </c>
      <c r="L64" s="163"/>
      <c r="M64" s="163"/>
      <c r="N64" s="163">
        <f>'将来負担比率（分子）の構造'!M$43</f>
        <v>6746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18341</v>
      </c>
      <c r="C66" s="163"/>
      <c r="D66" s="163"/>
      <c r="E66" s="163">
        <f>'将来負担比率（分子）の構造'!J$41</f>
        <v>18182</v>
      </c>
      <c r="F66" s="163"/>
      <c r="G66" s="163"/>
      <c r="H66" s="163">
        <f>'将来負担比率（分子）の構造'!K$41</f>
        <v>17367</v>
      </c>
      <c r="I66" s="163"/>
      <c r="J66" s="163"/>
      <c r="K66" s="163">
        <f>'将来負担比率（分子）の構造'!L$41</f>
        <v>16636</v>
      </c>
      <c r="L66" s="163"/>
      <c r="M66" s="163"/>
      <c r="N66" s="163">
        <f>'将来負担比率（分子）の構造'!M$41</f>
        <v>17390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6342</v>
      </c>
      <c r="C72" s="167">
        <f>基金残高に係る経年分析!G55</f>
        <v>6790</v>
      </c>
      <c r="D72" s="167">
        <f>基金残高に係る経年分析!H55</f>
        <v>7284</v>
      </c>
    </row>
    <row r="73" spans="1:16" x14ac:dyDescent="0.15">
      <c r="A73" s="166" t="s">
        <v>74</v>
      </c>
      <c r="B73" s="167">
        <f>基金残高に係る経年分析!F56</f>
        <v>7833</v>
      </c>
      <c r="C73" s="167">
        <f>基金残高に係る経年分析!G56</f>
        <v>7158</v>
      </c>
      <c r="D73" s="167">
        <f>基金残高に係る経年分析!H56</f>
        <v>6605</v>
      </c>
    </row>
    <row r="74" spans="1:16" x14ac:dyDescent="0.15">
      <c r="A74" s="166" t="s">
        <v>75</v>
      </c>
      <c r="B74" s="167">
        <f>基金残高に係る経年分析!F57</f>
        <v>4617</v>
      </c>
      <c r="C74" s="167">
        <f>基金残高に係る経年分析!G57</f>
        <v>5001</v>
      </c>
      <c r="D74" s="167">
        <f>基金残高に係る経年分析!H57</f>
        <v>6078</v>
      </c>
    </row>
  </sheetData>
  <sheetProtection algorithmName="SHA-512" hashValue="/6RNDstUR71X4+YYLoZ2t8EmDzHgrLTdX9hZ/oseko03eRulAoBK6+rHai5YdMEsPeDk3cWja7ms9zkEp5J3Tg==" saltValue="eqOC5psBuiBGf490LAJl/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0" zoomScaleNormal="100" workbookViewId="0">
      <selection activeCell="CR27" sqref="CR27:CY27"/>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5367982</v>
      </c>
      <c r="S5" s="677"/>
      <c r="T5" s="677"/>
      <c r="U5" s="677"/>
      <c r="V5" s="677"/>
      <c r="W5" s="677"/>
      <c r="X5" s="677"/>
      <c r="Y5" s="702"/>
      <c r="Z5" s="715">
        <v>18.100000000000001</v>
      </c>
      <c r="AA5" s="715"/>
      <c r="AB5" s="715"/>
      <c r="AC5" s="715"/>
      <c r="AD5" s="716">
        <v>5193698</v>
      </c>
      <c r="AE5" s="716"/>
      <c r="AF5" s="716"/>
      <c r="AG5" s="716"/>
      <c r="AH5" s="716"/>
      <c r="AI5" s="716"/>
      <c r="AJ5" s="716"/>
      <c r="AK5" s="716"/>
      <c r="AL5" s="703">
        <v>33.299999999999997</v>
      </c>
      <c r="AM5" s="685"/>
      <c r="AN5" s="685"/>
      <c r="AO5" s="704"/>
      <c r="AP5" s="679" t="s">
        <v>216</v>
      </c>
      <c r="AQ5" s="680"/>
      <c r="AR5" s="680"/>
      <c r="AS5" s="680"/>
      <c r="AT5" s="680"/>
      <c r="AU5" s="680"/>
      <c r="AV5" s="680"/>
      <c r="AW5" s="680"/>
      <c r="AX5" s="680"/>
      <c r="AY5" s="680"/>
      <c r="AZ5" s="680"/>
      <c r="BA5" s="680"/>
      <c r="BB5" s="680"/>
      <c r="BC5" s="680"/>
      <c r="BD5" s="680"/>
      <c r="BE5" s="680"/>
      <c r="BF5" s="681"/>
      <c r="BG5" s="621">
        <v>5177849</v>
      </c>
      <c r="BH5" s="622"/>
      <c r="BI5" s="622"/>
      <c r="BJ5" s="622"/>
      <c r="BK5" s="622"/>
      <c r="BL5" s="622"/>
      <c r="BM5" s="622"/>
      <c r="BN5" s="623"/>
      <c r="BO5" s="659">
        <v>96.5</v>
      </c>
      <c r="BP5" s="659"/>
      <c r="BQ5" s="659"/>
      <c r="BR5" s="659"/>
      <c r="BS5" s="660">
        <v>29014</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398462</v>
      </c>
      <c r="S6" s="622"/>
      <c r="T6" s="622"/>
      <c r="U6" s="622"/>
      <c r="V6" s="622"/>
      <c r="W6" s="622"/>
      <c r="X6" s="622"/>
      <c r="Y6" s="623"/>
      <c r="Z6" s="659">
        <v>1.3</v>
      </c>
      <c r="AA6" s="659"/>
      <c r="AB6" s="659"/>
      <c r="AC6" s="659"/>
      <c r="AD6" s="660">
        <v>398462</v>
      </c>
      <c r="AE6" s="660"/>
      <c r="AF6" s="660"/>
      <c r="AG6" s="660"/>
      <c r="AH6" s="660"/>
      <c r="AI6" s="660"/>
      <c r="AJ6" s="660"/>
      <c r="AK6" s="660"/>
      <c r="AL6" s="624">
        <v>2.6</v>
      </c>
      <c r="AM6" s="625"/>
      <c r="AN6" s="625"/>
      <c r="AO6" s="661"/>
      <c r="AP6" s="618" t="s">
        <v>221</v>
      </c>
      <c r="AQ6" s="619"/>
      <c r="AR6" s="619"/>
      <c r="AS6" s="619"/>
      <c r="AT6" s="619"/>
      <c r="AU6" s="619"/>
      <c r="AV6" s="619"/>
      <c r="AW6" s="619"/>
      <c r="AX6" s="619"/>
      <c r="AY6" s="619"/>
      <c r="AZ6" s="619"/>
      <c r="BA6" s="619"/>
      <c r="BB6" s="619"/>
      <c r="BC6" s="619"/>
      <c r="BD6" s="619"/>
      <c r="BE6" s="619"/>
      <c r="BF6" s="620"/>
      <c r="BG6" s="621">
        <v>5177849</v>
      </c>
      <c r="BH6" s="622"/>
      <c r="BI6" s="622"/>
      <c r="BJ6" s="622"/>
      <c r="BK6" s="622"/>
      <c r="BL6" s="622"/>
      <c r="BM6" s="622"/>
      <c r="BN6" s="623"/>
      <c r="BO6" s="659">
        <v>96.5</v>
      </c>
      <c r="BP6" s="659"/>
      <c r="BQ6" s="659"/>
      <c r="BR6" s="659"/>
      <c r="BS6" s="660">
        <v>29014</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181857</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181857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2357</v>
      </c>
      <c r="S7" s="622"/>
      <c r="T7" s="622"/>
      <c r="U7" s="622"/>
      <c r="V7" s="622"/>
      <c r="W7" s="622"/>
      <c r="X7" s="622"/>
      <c r="Y7" s="623"/>
      <c r="Z7" s="659">
        <v>0</v>
      </c>
      <c r="AA7" s="659"/>
      <c r="AB7" s="659"/>
      <c r="AC7" s="659"/>
      <c r="AD7" s="660">
        <v>2357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2238857</v>
      </c>
      <c r="BH7" s="622"/>
      <c r="BI7" s="622"/>
      <c r="BJ7" s="622"/>
      <c r="BK7" s="622"/>
      <c r="BL7" s="622"/>
      <c r="BM7" s="622"/>
      <c r="BN7" s="623"/>
      <c r="BO7" s="659">
        <v>41.7</v>
      </c>
      <c r="BP7" s="659"/>
      <c r="BQ7" s="659"/>
      <c r="BR7" s="659"/>
      <c r="BS7" s="660">
        <v>29014</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5497139</v>
      </c>
      <c r="CS7" s="622"/>
      <c r="CT7" s="622"/>
      <c r="CU7" s="622"/>
      <c r="CV7" s="622"/>
      <c r="CW7" s="622"/>
      <c r="CX7" s="622"/>
      <c r="CY7" s="623"/>
      <c r="CZ7" s="659">
        <v>19.399999999999999</v>
      </c>
      <c r="DA7" s="659"/>
      <c r="DB7" s="659"/>
      <c r="DC7" s="659"/>
      <c r="DD7" s="627">
        <v>118213</v>
      </c>
      <c r="DE7" s="622"/>
      <c r="DF7" s="622"/>
      <c r="DG7" s="622"/>
      <c r="DH7" s="622"/>
      <c r="DI7" s="622"/>
      <c r="DJ7" s="622"/>
      <c r="DK7" s="622"/>
      <c r="DL7" s="622"/>
      <c r="DM7" s="622"/>
      <c r="DN7" s="622"/>
      <c r="DO7" s="622"/>
      <c r="DP7" s="623"/>
      <c r="DQ7" s="627">
        <v>3711162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47394</v>
      </c>
      <c r="S8" s="622"/>
      <c r="T8" s="622"/>
      <c r="U8" s="622"/>
      <c r="V8" s="622"/>
      <c r="W8" s="622"/>
      <c r="X8" s="622"/>
      <c r="Y8" s="623"/>
      <c r="Z8" s="659">
        <v>0.2</v>
      </c>
      <c r="AA8" s="659"/>
      <c r="AB8" s="659"/>
      <c r="AC8" s="659"/>
      <c r="AD8" s="660">
        <v>47394</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74287</v>
      </c>
      <c r="BH8" s="622"/>
      <c r="BI8" s="622"/>
      <c r="BJ8" s="622"/>
      <c r="BK8" s="622"/>
      <c r="BL8" s="622"/>
      <c r="BM8" s="622"/>
      <c r="BN8" s="623"/>
      <c r="BO8" s="659">
        <v>1.4</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8517450</v>
      </c>
      <c r="CS8" s="622"/>
      <c r="CT8" s="622"/>
      <c r="CU8" s="622"/>
      <c r="CV8" s="622"/>
      <c r="CW8" s="622"/>
      <c r="CX8" s="622"/>
      <c r="CY8" s="623"/>
      <c r="CZ8" s="659">
        <v>30</v>
      </c>
      <c r="DA8" s="659"/>
      <c r="DB8" s="659"/>
      <c r="DC8" s="659"/>
      <c r="DD8" s="627">
        <v>88427</v>
      </c>
      <c r="DE8" s="622"/>
      <c r="DF8" s="622"/>
      <c r="DG8" s="622"/>
      <c r="DH8" s="622"/>
      <c r="DI8" s="622"/>
      <c r="DJ8" s="622"/>
      <c r="DK8" s="622"/>
      <c r="DL8" s="622"/>
      <c r="DM8" s="622"/>
      <c r="DN8" s="622"/>
      <c r="DO8" s="622"/>
      <c r="DP8" s="623"/>
      <c r="DQ8" s="627">
        <v>5013093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65741</v>
      </c>
      <c r="S9" s="622"/>
      <c r="T9" s="622"/>
      <c r="U9" s="622"/>
      <c r="V9" s="622"/>
      <c r="W9" s="622"/>
      <c r="X9" s="622"/>
      <c r="Y9" s="623"/>
      <c r="Z9" s="659">
        <v>0.2</v>
      </c>
      <c r="AA9" s="659"/>
      <c r="AB9" s="659"/>
      <c r="AC9" s="659"/>
      <c r="AD9" s="660">
        <v>65741</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1973327</v>
      </c>
      <c r="BH9" s="622"/>
      <c r="BI9" s="622"/>
      <c r="BJ9" s="622"/>
      <c r="BK9" s="622"/>
      <c r="BL9" s="622"/>
      <c r="BM9" s="622"/>
      <c r="BN9" s="623"/>
      <c r="BO9" s="659">
        <v>36.799999999999997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1869936</v>
      </c>
      <c r="CS9" s="622"/>
      <c r="CT9" s="622"/>
      <c r="CU9" s="622"/>
      <c r="CV9" s="622"/>
      <c r="CW9" s="622"/>
      <c r="CX9" s="622"/>
      <c r="CY9" s="623"/>
      <c r="CZ9" s="659">
        <v>6.6</v>
      </c>
      <c r="DA9" s="659"/>
      <c r="DB9" s="659"/>
      <c r="DC9" s="659"/>
      <c r="DD9" s="627">
        <v>103292</v>
      </c>
      <c r="DE9" s="622"/>
      <c r="DF9" s="622"/>
      <c r="DG9" s="622"/>
      <c r="DH9" s="622"/>
      <c r="DI9" s="622"/>
      <c r="DJ9" s="622"/>
      <c r="DK9" s="622"/>
      <c r="DL9" s="622"/>
      <c r="DM9" s="622"/>
      <c r="DN9" s="622"/>
      <c r="DO9" s="622"/>
      <c r="DP9" s="623"/>
      <c r="DQ9" s="627">
        <v>1572945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85487</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17307</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17307</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1161528</v>
      </c>
      <c r="S11" s="622"/>
      <c r="T11" s="622"/>
      <c r="U11" s="622"/>
      <c r="V11" s="622"/>
      <c r="W11" s="622"/>
      <c r="X11" s="622"/>
      <c r="Y11" s="623"/>
      <c r="Z11" s="624">
        <v>3.9</v>
      </c>
      <c r="AA11" s="625"/>
      <c r="AB11" s="625"/>
      <c r="AC11" s="626"/>
      <c r="AD11" s="627">
        <v>1161528</v>
      </c>
      <c r="AE11" s="622"/>
      <c r="AF11" s="622"/>
      <c r="AG11" s="622"/>
      <c r="AH11" s="622"/>
      <c r="AI11" s="622"/>
      <c r="AJ11" s="622"/>
      <c r="AK11" s="623"/>
      <c r="AL11" s="624">
        <v>7.5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105756</v>
      </c>
      <c r="BH11" s="622"/>
      <c r="BI11" s="622"/>
      <c r="BJ11" s="622"/>
      <c r="BK11" s="622"/>
      <c r="BL11" s="622"/>
      <c r="BM11" s="622"/>
      <c r="BN11" s="623"/>
      <c r="BO11" s="659">
        <v>2</v>
      </c>
      <c r="BP11" s="659"/>
      <c r="BQ11" s="659"/>
      <c r="BR11" s="659"/>
      <c r="BS11" s="660">
        <v>29014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723295</v>
      </c>
      <c r="CS11" s="622"/>
      <c r="CT11" s="622"/>
      <c r="CU11" s="622"/>
      <c r="CV11" s="622"/>
      <c r="CW11" s="622"/>
      <c r="CX11" s="622"/>
      <c r="CY11" s="623"/>
      <c r="CZ11" s="659">
        <v>2.6</v>
      </c>
      <c r="DA11" s="659"/>
      <c r="DB11" s="659"/>
      <c r="DC11" s="659"/>
      <c r="DD11" s="627">
        <v>76485</v>
      </c>
      <c r="DE11" s="622"/>
      <c r="DF11" s="622"/>
      <c r="DG11" s="622"/>
      <c r="DH11" s="622"/>
      <c r="DI11" s="622"/>
      <c r="DJ11" s="622"/>
      <c r="DK11" s="622"/>
      <c r="DL11" s="622"/>
      <c r="DM11" s="622"/>
      <c r="DN11" s="622"/>
      <c r="DO11" s="622"/>
      <c r="DP11" s="623"/>
      <c r="DQ11" s="627">
        <v>468625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64869</v>
      </c>
      <c r="S12" s="622"/>
      <c r="T12" s="622"/>
      <c r="U12" s="622"/>
      <c r="V12" s="622"/>
      <c r="W12" s="622"/>
      <c r="X12" s="622"/>
      <c r="Y12" s="623"/>
      <c r="Z12" s="659">
        <v>0.2</v>
      </c>
      <c r="AA12" s="659"/>
      <c r="AB12" s="659"/>
      <c r="AC12" s="659"/>
      <c r="AD12" s="660">
        <v>64869</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2438380</v>
      </c>
      <c r="BH12" s="622"/>
      <c r="BI12" s="622"/>
      <c r="BJ12" s="622"/>
      <c r="BK12" s="622"/>
      <c r="BL12" s="622"/>
      <c r="BM12" s="622"/>
      <c r="BN12" s="623"/>
      <c r="BO12" s="659">
        <v>45.4</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1067249</v>
      </c>
      <c r="CS12" s="622"/>
      <c r="CT12" s="622"/>
      <c r="CU12" s="622"/>
      <c r="CV12" s="622"/>
      <c r="CW12" s="622"/>
      <c r="CX12" s="622"/>
      <c r="CY12" s="623"/>
      <c r="CZ12" s="659">
        <v>3.8</v>
      </c>
      <c r="DA12" s="659"/>
      <c r="DB12" s="659"/>
      <c r="DC12" s="659"/>
      <c r="DD12" s="627">
        <v>285759</v>
      </c>
      <c r="DE12" s="622"/>
      <c r="DF12" s="622"/>
      <c r="DG12" s="622"/>
      <c r="DH12" s="622"/>
      <c r="DI12" s="622"/>
      <c r="DJ12" s="622"/>
      <c r="DK12" s="622"/>
      <c r="DL12" s="622"/>
      <c r="DM12" s="622"/>
      <c r="DN12" s="622"/>
      <c r="DO12" s="622"/>
      <c r="DP12" s="623"/>
      <c r="DQ12" s="627">
        <v>576018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2408577</v>
      </c>
      <c r="BH13" s="622"/>
      <c r="BI13" s="622"/>
      <c r="BJ13" s="622"/>
      <c r="BK13" s="622"/>
      <c r="BL13" s="622"/>
      <c r="BM13" s="622"/>
      <c r="BN13" s="623"/>
      <c r="BO13" s="659">
        <v>44.9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3545987</v>
      </c>
      <c r="CS13" s="622"/>
      <c r="CT13" s="622"/>
      <c r="CU13" s="622"/>
      <c r="CV13" s="622"/>
      <c r="CW13" s="622"/>
      <c r="CX13" s="622"/>
      <c r="CY13" s="623"/>
      <c r="CZ13" s="659">
        <v>12.5</v>
      </c>
      <c r="DA13" s="659"/>
      <c r="DB13" s="659"/>
      <c r="DC13" s="659"/>
      <c r="DD13" s="627">
        <v>1692120</v>
      </c>
      <c r="DE13" s="622"/>
      <c r="DF13" s="622"/>
      <c r="DG13" s="622"/>
      <c r="DH13" s="622"/>
      <c r="DI13" s="622"/>
      <c r="DJ13" s="622"/>
      <c r="DK13" s="622"/>
      <c r="DL13" s="622"/>
      <c r="DM13" s="622"/>
      <c r="DN13" s="622"/>
      <c r="DO13" s="622"/>
      <c r="DP13" s="623"/>
      <c r="DQ13" s="627">
        <v>1953333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208735</v>
      </c>
      <c r="BH14" s="622"/>
      <c r="BI14" s="622"/>
      <c r="BJ14" s="622"/>
      <c r="BK14" s="622"/>
      <c r="BL14" s="622"/>
      <c r="BM14" s="622"/>
      <c r="BN14" s="623"/>
      <c r="BO14" s="659">
        <v>3.9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1561312</v>
      </c>
      <c r="CS14" s="622"/>
      <c r="CT14" s="622"/>
      <c r="CU14" s="622"/>
      <c r="CV14" s="622"/>
      <c r="CW14" s="622"/>
      <c r="CX14" s="622"/>
      <c r="CY14" s="623"/>
      <c r="CZ14" s="659">
        <v>5.5</v>
      </c>
      <c r="DA14" s="659"/>
      <c r="DB14" s="659"/>
      <c r="DC14" s="659"/>
      <c r="DD14" s="627">
        <v>577609</v>
      </c>
      <c r="DE14" s="622"/>
      <c r="DF14" s="622"/>
      <c r="DG14" s="622"/>
      <c r="DH14" s="622"/>
      <c r="DI14" s="622"/>
      <c r="DJ14" s="622"/>
      <c r="DK14" s="622"/>
      <c r="DL14" s="622"/>
      <c r="DM14" s="622"/>
      <c r="DN14" s="622"/>
      <c r="DO14" s="622"/>
      <c r="DP14" s="623"/>
      <c r="DQ14" s="627">
        <v>980349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39668</v>
      </c>
      <c r="S15" s="622"/>
      <c r="T15" s="622"/>
      <c r="U15" s="622"/>
      <c r="V15" s="622"/>
      <c r="W15" s="622"/>
      <c r="X15" s="622"/>
      <c r="Y15" s="623"/>
      <c r="Z15" s="659">
        <v>0.1</v>
      </c>
      <c r="AA15" s="659"/>
      <c r="AB15" s="659"/>
      <c r="AC15" s="659"/>
      <c r="AD15" s="660">
        <v>39668</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291719</v>
      </c>
      <c r="BH15" s="622"/>
      <c r="BI15" s="622"/>
      <c r="BJ15" s="622"/>
      <c r="BK15" s="622"/>
      <c r="BL15" s="622"/>
      <c r="BM15" s="622"/>
      <c r="BN15" s="623"/>
      <c r="BO15" s="659">
        <v>5.4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3165495</v>
      </c>
      <c r="CS15" s="622"/>
      <c r="CT15" s="622"/>
      <c r="CU15" s="622"/>
      <c r="CV15" s="622"/>
      <c r="CW15" s="622"/>
      <c r="CX15" s="622"/>
      <c r="CY15" s="623"/>
      <c r="CZ15" s="659">
        <v>11.2</v>
      </c>
      <c r="DA15" s="659"/>
      <c r="DB15" s="659"/>
      <c r="DC15" s="659"/>
      <c r="DD15" s="627">
        <v>848076</v>
      </c>
      <c r="DE15" s="622"/>
      <c r="DF15" s="622"/>
      <c r="DG15" s="622"/>
      <c r="DH15" s="622"/>
      <c r="DI15" s="622"/>
      <c r="DJ15" s="622"/>
      <c r="DK15" s="622"/>
      <c r="DL15" s="622"/>
      <c r="DM15" s="622"/>
      <c r="DN15" s="622"/>
      <c r="DO15" s="622"/>
      <c r="DP15" s="623"/>
      <c r="DQ15" s="627">
        <v>2117975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89547</v>
      </c>
      <c r="S16" s="622"/>
      <c r="T16" s="622"/>
      <c r="U16" s="622"/>
      <c r="V16" s="622"/>
      <c r="W16" s="622"/>
      <c r="X16" s="622"/>
      <c r="Y16" s="623"/>
      <c r="Z16" s="659">
        <v>0.3</v>
      </c>
      <c r="AA16" s="659"/>
      <c r="AB16" s="659"/>
      <c r="AC16" s="659"/>
      <c r="AD16" s="660">
        <v>89547</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158</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314</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314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233601</v>
      </c>
      <c r="S17" s="622"/>
      <c r="T17" s="622"/>
      <c r="U17" s="622"/>
      <c r="V17" s="622"/>
      <c r="W17" s="622"/>
      <c r="X17" s="622"/>
      <c r="Y17" s="623"/>
      <c r="Z17" s="659">
        <v>0.8</v>
      </c>
      <c r="AA17" s="659"/>
      <c r="AB17" s="659"/>
      <c r="AC17" s="659"/>
      <c r="AD17" s="660">
        <v>233601</v>
      </c>
      <c r="AE17" s="660"/>
      <c r="AF17" s="660"/>
      <c r="AG17" s="660"/>
      <c r="AH17" s="660"/>
      <c r="AI17" s="660"/>
      <c r="AJ17" s="660"/>
      <c r="AK17" s="660"/>
      <c r="AL17" s="624">
        <v>1.5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2208929</v>
      </c>
      <c r="CS17" s="622"/>
      <c r="CT17" s="622"/>
      <c r="CU17" s="622"/>
      <c r="CV17" s="622"/>
      <c r="CW17" s="622"/>
      <c r="CX17" s="622"/>
      <c r="CY17" s="623"/>
      <c r="CZ17" s="659">
        <v>7.8</v>
      </c>
      <c r="DA17" s="659"/>
      <c r="DB17" s="659"/>
      <c r="DC17" s="659"/>
      <c r="DD17" s="627" t="s">
        <v>122</v>
      </c>
      <c r="DE17" s="622"/>
      <c r="DF17" s="622"/>
      <c r="DG17" s="622"/>
      <c r="DH17" s="622"/>
      <c r="DI17" s="622"/>
      <c r="DJ17" s="622"/>
      <c r="DK17" s="622"/>
      <c r="DL17" s="622"/>
      <c r="DM17" s="622"/>
      <c r="DN17" s="622"/>
      <c r="DO17" s="622"/>
      <c r="DP17" s="623"/>
      <c r="DQ17" s="627">
        <v>2154314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30798</v>
      </c>
      <c r="S18" s="622"/>
      <c r="T18" s="622"/>
      <c r="U18" s="622"/>
      <c r="V18" s="622"/>
      <c r="W18" s="622"/>
      <c r="X18" s="622"/>
      <c r="Y18" s="623"/>
      <c r="Z18" s="659">
        <v>0.1</v>
      </c>
      <c r="AA18" s="659"/>
      <c r="AB18" s="659"/>
      <c r="AC18" s="659"/>
      <c r="AD18" s="660">
        <v>30798</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198702</v>
      </c>
      <c r="S19" s="622"/>
      <c r="T19" s="622"/>
      <c r="U19" s="622"/>
      <c r="V19" s="622"/>
      <c r="W19" s="622"/>
      <c r="X19" s="622"/>
      <c r="Y19" s="623"/>
      <c r="Z19" s="659">
        <v>0.7</v>
      </c>
      <c r="AA19" s="659"/>
      <c r="AB19" s="659"/>
      <c r="AC19" s="659"/>
      <c r="AD19" s="660">
        <v>198702</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190133</v>
      </c>
      <c r="BH19" s="622"/>
      <c r="BI19" s="622"/>
      <c r="BJ19" s="622"/>
      <c r="BK19" s="622"/>
      <c r="BL19" s="622"/>
      <c r="BM19" s="622"/>
      <c r="BN19" s="623"/>
      <c r="BO19" s="659">
        <v>3.5</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4101</v>
      </c>
      <c r="S20" s="622"/>
      <c r="T20" s="622"/>
      <c r="U20" s="622"/>
      <c r="V20" s="622"/>
      <c r="W20" s="622"/>
      <c r="X20" s="622"/>
      <c r="Y20" s="623"/>
      <c r="Z20" s="659">
        <v>0</v>
      </c>
      <c r="AA20" s="659"/>
      <c r="AB20" s="659"/>
      <c r="AC20" s="659"/>
      <c r="AD20" s="660">
        <v>4101</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190133</v>
      </c>
      <c r="BH20" s="622"/>
      <c r="BI20" s="622"/>
      <c r="BJ20" s="622"/>
      <c r="BK20" s="622"/>
      <c r="BL20" s="622"/>
      <c r="BM20" s="622"/>
      <c r="BN20" s="623"/>
      <c r="BO20" s="659">
        <v>3.5</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28356270</v>
      </c>
      <c r="CS20" s="622"/>
      <c r="CT20" s="622"/>
      <c r="CU20" s="622"/>
      <c r="CV20" s="622"/>
      <c r="CW20" s="622"/>
      <c r="CX20" s="622"/>
      <c r="CY20" s="623"/>
      <c r="CZ20" s="659">
        <v>100</v>
      </c>
      <c r="DA20" s="659"/>
      <c r="DB20" s="659"/>
      <c r="DC20" s="659"/>
      <c r="DD20" s="627">
        <v>3789981</v>
      </c>
      <c r="DE20" s="622"/>
      <c r="DF20" s="622"/>
      <c r="DG20" s="622"/>
      <c r="DH20" s="622"/>
      <c r="DI20" s="622"/>
      <c r="DJ20" s="622"/>
      <c r="DK20" s="622"/>
      <c r="DL20" s="622"/>
      <c r="DM20" s="622"/>
      <c r="DN20" s="622"/>
      <c r="DO20" s="622"/>
      <c r="DP20" s="623"/>
      <c r="DQ20" s="627">
        <v>18747292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9567228</v>
      </c>
      <c r="S21" s="622"/>
      <c r="T21" s="622"/>
      <c r="U21" s="622"/>
      <c r="V21" s="622"/>
      <c r="W21" s="622"/>
      <c r="X21" s="622"/>
      <c r="Y21" s="623"/>
      <c r="Z21" s="659">
        <v>32.200000000000003</v>
      </c>
      <c r="AA21" s="659"/>
      <c r="AB21" s="659"/>
      <c r="AC21" s="659"/>
      <c r="AD21" s="660">
        <v>8190656</v>
      </c>
      <c r="AE21" s="660"/>
      <c r="AF21" s="660"/>
      <c r="AG21" s="660"/>
      <c r="AH21" s="660"/>
      <c r="AI21" s="660"/>
      <c r="AJ21" s="660"/>
      <c r="AK21" s="660"/>
      <c r="AL21" s="624">
        <v>52.5</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15849</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8190656</v>
      </c>
      <c r="S22" s="622"/>
      <c r="T22" s="622"/>
      <c r="U22" s="622"/>
      <c r="V22" s="622"/>
      <c r="W22" s="622"/>
      <c r="X22" s="622"/>
      <c r="Y22" s="623"/>
      <c r="Z22" s="659">
        <v>27.6</v>
      </c>
      <c r="AA22" s="659"/>
      <c r="AB22" s="659"/>
      <c r="AC22" s="659"/>
      <c r="AD22" s="660">
        <v>8190656</v>
      </c>
      <c r="AE22" s="660"/>
      <c r="AF22" s="660"/>
      <c r="AG22" s="660"/>
      <c r="AH22" s="660"/>
      <c r="AI22" s="660"/>
      <c r="AJ22" s="660"/>
      <c r="AK22" s="660"/>
      <c r="AL22" s="624">
        <v>52.5</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1373050</v>
      </c>
      <c r="S23" s="622"/>
      <c r="T23" s="622"/>
      <c r="U23" s="622"/>
      <c r="V23" s="622"/>
      <c r="W23" s="622"/>
      <c r="X23" s="622"/>
      <c r="Y23" s="623"/>
      <c r="Z23" s="659">
        <v>4.5999999999999996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174284</v>
      </c>
      <c r="BH23" s="622"/>
      <c r="BI23" s="622"/>
      <c r="BJ23" s="622"/>
      <c r="BK23" s="622"/>
      <c r="BL23" s="622"/>
      <c r="BM23" s="622"/>
      <c r="BN23" s="623"/>
      <c r="BO23" s="659">
        <v>3.2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3522</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11771483</v>
      </c>
      <c r="CS24" s="677"/>
      <c r="CT24" s="677"/>
      <c r="CU24" s="677"/>
      <c r="CV24" s="677"/>
      <c r="CW24" s="677"/>
      <c r="CX24" s="677"/>
      <c r="CY24" s="702"/>
      <c r="CZ24" s="703">
        <v>41.5</v>
      </c>
      <c r="DA24" s="685"/>
      <c r="DB24" s="685"/>
      <c r="DC24" s="705"/>
      <c r="DD24" s="701">
        <v>8833987</v>
      </c>
      <c r="DE24" s="677"/>
      <c r="DF24" s="677"/>
      <c r="DG24" s="677"/>
      <c r="DH24" s="677"/>
      <c r="DI24" s="677"/>
      <c r="DJ24" s="677"/>
      <c r="DK24" s="702"/>
      <c r="DL24" s="701">
        <v>8441702</v>
      </c>
      <c r="DM24" s="677"/>
      <c r="DN24" s="677"/>
      <c r="DO24" s="677"/>
      <c r="DP24" s="677"/>
      <c r="DQ24" s="677"/>
      <c r="DR24" s="677"/>
      <c r="DS24" s="677"/>
      <c r="DT24" s="677"/>
      <c r="DU24" s="677"/>
      <c r="DV24" s="702"/>
      <c r="DW24" s="703">
        <v>54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17038377</v>
      </c>
      <c r="S25" s="622"/>
      <c r="T25" s="622"/>
      <c r="U25" s="622"/>
      <c r="V25" s="622"/>
      <c r="W25" s="622"/>
      <c r="X25" s="622"/>
      <c r="Y25" s="623"/>
      <c r="Z25" s="659">
        <v>57.4</v>
      </c>
      <c r="AA25" s="659"/>
      <c r="AB25" s="659"/>
      <c r="AC25" s="659"/>
      <c r="AD25" s="660">
        <v>15487521</v>
      </c>
      <c r="AE25" s="660"/>
      <c r="AF25" s="660"/>
      <c r="AG25" s="660"/>
      <c r="AH25" s="660"/>
      <c r="AI25" s="660"/>
      <c r="AJ25" s="660"/>
      <c r="AK25" s="660"/>
      <c r="AL25" s="624">
        <v>99.4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5238521</v>
      </c>
      <c r="CS25" s="634"/>
      <c r="CT25" s="634"/>
      <c r="CU25" s="634"/>
      <c r="CV25" s="634"/>
      <c r="CW25" s="634"/>
      <c r="CX25" s="634"/>
      <c r="CY25" s="635"/>
      <c r="CZ25" s="624">
        <v>18.5</v>
      </c>
      <c r="DA25" s="636"/>
      <c r="DB25" s="636"/>
      <c r="DC25" s="637"/>
      <c r="DD25" s="627">
        <v>5022171</v>
      </c>
      <c r="DE25" s="634"/>
      <c r="DF25" s="634"/>
      <c r="DG25" s="634"/>
      <c r="DH25" s="634"/>
      <c r="DI25" s="634"/>
      <c r="DJ25" s="634"/>
      <c r="DK25" s="635"/>
      <c r="DL25" s="627">
        <v>4939108</v>
      </c>
      <c r="DM25" s="634"/>
      <c r="DN25" s="634"/>
      <c r="DO25" s="634"/>
      <c r="DP25" s="634"/>
      <c r="DQ25" s="634"/>
      <c r="DR25" s="634"/>
      <c r="DS25" s="634"/>
      <c r="DT25" s="634"/>
      <c r="DU25" s="634"/>
      <c r="DV25" s="635"/>
      <c r="DW25" s="624">
        <v>31.6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3794</v>
      </c>
      <c r="S26" s="622"/>
      <c r="T26" s="622"/>
      <c r="U26" s="622"/>
      <c r="V26" s="622"/>
      <c r="W26" s="622"/>
      <c r="X26" s="622"/>
      <c r="Y26" s="623"/>
      <c r="Z26" s="659">
        <v>0</v>
      </c>
      <c r="AA26" s="659"/>
      <c r="AB26" s="659"/>
      <c r="AC26" s="659"/>
      <c r="AD26" s="660">
        <v>3794</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3175212</v>
      </c>
      <c r="CS26" s="622"/>
      <c r="CT26" s="622"/>
      <c r="CU26" s="622"/>
      <c r="CV26" s="622"/>
      <c r="CW26" s="622"/>
      <c r="CX26" s="622"/>
      <c r="CY26" s="623"/>
      <c r="CZ26" s="624">
        <v>11.2</v>
      </c>
      <c r="DA26" s="636"/>
      <c r="DB26" s="636"/>
      <c r="DC26" s="637"/>
      <c r="DD26" s="627">
        <v>3099640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31094</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5367982</v>
      </c>
      <c r="BH27" s="622"/>
      <c r="BI27" s="622"/>
      <c r="BJ27" s="622"/>
      <c r="BK27" s="622"/>
      <c r="BL27" s="622"/>
      <c r="BM27" s="622"/>
      <c r="BN27" s="623"/>
      <c r="BO27" s="659">
        <v>100</v>
      </c>
      <c r="BP27" s="659"/>
      <c r="BQ27" s="659"/>
      <c r="BR27" s="659"/>
      <c r="BS27" s="660">
        <v>29014</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4324033</v>
      </c>
      <c r="CS27" s="634"/>
      <c r="CT27" s="634"/>
      <c r="CU27" s="634"/>
      <c r="CV27" s="634"/>
      <c r="CW27" s="634"/>
      <c r="CX27" s="634"/>
      <c r="CY27" s="635"/>
      <c r="CZ27" s="624">
        <v>15.2</v>
      </c>
      <c r="DA27" s="636"/>
      <c r="DB27" s="636"/>
      <c r="DC27" s="637"/>
      <c r="DD27" s="627">
        <v>1657502</v>
      </c>
      <c r="DE27" s="634"/>
      <c r="DF27" s="634"/>
      <c r="DG27" s="634"/>
      <c r="DH27" s="634"/>
      <c r="DI27" s="634"/>
      <c r="DJ27" s="634"/>
      <c r="DK27" s="635"/>
      <c r="DL27" s="627">
        <v>1348280</v>
      </c>
      <c r="DM27" s="634"/>
      <c r="DN27" s="634"/>
      <c r="DO27" s="634"/>
      <c r="DP27" s="634"/>
      <c r="DQ27" s="634"/>
      <c r="DR27" s="634"/>
      <c r="DS27" s="634"/>
      <c r="DT27" s="634"/>
      <c r="DU27" s="634"/>
      <c r="DV27" s="635"/>
      <c r="DW27" s="624">
        <v>8.6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233082</v>
      </c>
      <c r="S28" s="622"/>
      <c r="T28" s="622"/>
      <c r="U28" s="622"/>
      <c r="V28" s="622"/>
      <c r="W28" s="622"/>
      <c r="X28" s="622"/>
      <c r="Y28" s="623"/>
      <c r="Z28" s="659">
        <v>0.8</v>
      </c>
      <c r="AA28" s="659"/>
      <c r="AB28" s="659"/>
      <c r="AC28" s="659"/>
      <c r="AD28" s="660">
        <v>30792</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2208929</v>
      </c>
      <c r="CS28" s="622"/>
      <c r="CT28" s="622"/>
      <c r="CU28" s="622"/>
      <c r="CV28" s="622"/>
      <c r="CW28" s="622"/>
      <c r="CX28" s="622"/>
      <c r="CY28" s="623"/>
      <c r="CZ28" s="624">
        <v>7.8</v>
      </c>
      <c r="DA28" s="636"/>
      <c r="DB28" s="636"/>
      <c r="DC28" s="637"/>
      <c r="DD28" s="627">
        <v>2154314</v>
      </c>
      <c r="DE28" s="622"/>
      <c r="DF28" s="622"/>
      <c r="DG28" s="622"/>
      <c r="DH28" s="622"/>
      <c r="DI28" s="622"/>
      <c r="DJ28" s="622"/>
      <c r="DK28" s="623"/>
      <c r="DL28" s="627">
        <v>2154314</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190892</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2208929</v>
      </c>
      <c r="CS29" s="634"/>
      <c r="CT29" s="634"/>
      <c r="CU29" s="634"/>
      <c r="CV29" s="634"/>
      <c r="CW29" s="634"/>
      <c r="CX29" s="634"/>
      <c r="CY29" s="635"/>
      <c r="CZ29" s="624">
        <v>7.8</v>
      </c>
      <c r="DA29" s="636"/>
      <c r="DB29" s="636"/>
      <c r="DC29" s="637"/>
      <c r="DD29" s="627">
        <v>2154314</v>
      </c>
      <c r="DE29" s="634"/>
      <c r="DF29" s="634"/>
      <c r="DG29" s="634"/>
      <c r="DH29" s="634"/>
      <c r="DI29" s="634"/>
      <c r="DJ29" s="634"/>
      <c r="DK29" s="635"/>
      <c r="DL29" s="627">
        <v>2154314</v>
      </c>
      <c r="DM29" s="634"/>
      <c r="DN29" s="634"/>
      <c r="DO29" s="634"/>
      <c r="DP29" s="634"/>
      <c r="DQ29" s="634"/>
      <c r="DR29" s="634"/>
      <c r="DS29" s="634"/>
      <c r="DT29" s="634"/>
      <c r="DU29" s="634"/>
      <c r="DV29" s="635"/>
      <c r="DW29" s="624">
        <v>13.8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4029171</v>
      </c>
      <c r="S30" s="622"/>
      <c r="T30" s="622"/>
      <c r="U30" s="622"/>
      <c r="V30" s="622"/>
      <c r="W30" s="622"/>
      <c r="X30" s="622"/>
      <c r="Y30" s="623"/>
      <c r="Z30" s="659">
        <v>13.6</v>
      </c>
      <c r="AA30" s="659"/>
      <c r="AB30" s="659"/>
      <c r="AC30" s="659"/>
      <c r="AD30" s="660">
        <v>47465</v>
      </c>
      <c r="AE30" s="660"/>
      <c r="AF30" s="660"/>
      <c r="AG30" s="660"/>
      <c r="AH30" s="660"/>
      <c r="AI30" s="660"/>
      <c r="AJ30" s="660"/>
      <c r="AK30" s="660"/>
      <c r="AL30" s="624">
        <v>0.3</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2152638</v>
      </c>
      <c r="CS30" s="622"/>
      <c r="CT30" s="622"/>
      <c r="CU30" s="622"/>
      <c r="CV30" s="622"/>
      <c r="CW30" s="622"/>
      <c r="CX30" s="622"/>
      <c r="CY30" s="623"/>
      <c r="CZ30" s="624">
        <v>7.6</v>
      </c>
      <c r="DA30" s="636"/>
      <c r="DB30" s="636"/>
      <c r="DC30" s="637"/>
      <c r="DD30" s="627">
        <v>2100171</v>
      </c>
      <c r="DE30" s="622"/>
      <c r="DF30" s="622"/>
      <c r="DG30" s="622"/>
      <c r="DH30" s="622"/>
      <c r="DI30" s="622"/>
      <c r="DJ30" s="622"/>
      <c r="DK30" s="623"/>
      <c r="DL30" s="627">
        <v>2100171</v>
      </c>
      <c r="DM30" s="622"/>
      <c r="DN30" s="622"/>
      <c r="DO30" s="622"/>
      <c r="DP30" s="622"/>
      <c r="DQ30" s="622"/>
      <c r="DR30" s="622"/>
      <c r="DS30" s="622"/>
      <c r="DT30" s="622"/>
      <c r="DU30" s="622"/>
      <c r="DV30" s="623"/>
      <c r="DW30" s="624">
        <v>13.4</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98.1</v>
      </c>
      <c r="BN31" s="684"/>
      <c r="BO31" s="684"/>
      <c r="BP31" s="684"/>
      <c r="BQ31" s="686"/>
      <c r="BR31" s="683">
        <v>99.4</v>
      </c>
      <c r="BS31" s="684"/>
      <c r="BT31" s="684"/>
      <c r="BU31" s="684"/>
      <c r="BV31" s="684"/>
      <c r="BW31" s="684"/>
      <c r="BX31" s="685">
        <v>98</v>
      </c>
      <c r="BY31" s="684"/>
      <c r="BZ31" s="684"/>
      <c r="CA31" s="684"/>
      <c r="CB31" s="686"/>
      <c r="CD31" s="642"/>
      <c r="CE31" s="643"/>
      <c r="CF31" s="618" t="s">
        <v>300</v>
      </c>
      <c r="CG31" s="619"/>
      <c r="CH31" s="619"/>
      <c r="CI31" s="619"/>
      <c r="CJ31" s="619"/>
      <c r="CK31" s="619"/>
      <c r="CL31" s="619"/>
      <c r="CM31" s="619"/>
      <c r="CN31" s="619"/>
      <c r="CO31" s="619"/>
      <c r="CP31" s="619"/>
      <c r="CQ31" s="620"/>
      <c r="CR31" s="621">
        <v>56291</v>
      </c>
      <c r="CS31" s="634"/>
      <c r="CT31" s="634"/>
      <c r="CU31" s="634"/>
      <c r="CV31" s="634"/>
      <c r="CW31" s="634"/>
      <c r="CX31" s="634"/>
      <c r="CY31" s="635"/>
      <c r="CZ31" s="624">
        <v>0.2</v>
      </c>
      <c r="DA31" s="636"/>
      <c r="DB31" s="636"/>
      <c r="DC31" s="637"/>
      <c r="DD31" s="627">
        <v>54143</v>
      </c>
      <c r="DE31" s="634"/>
      <c r="DF31" s="634"/>
      <c r="DG31" s="634"/>
      <c r="DH31" s="634"/>
      <c r="DI31" s="634"/>
      <c r="DJ31" s="634"/>
      <c r="DK31" s="635"/>
      <c r="DL31" s="627">
        <v>54143</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1750187</v>
      </c>
      <c r="S32" s="622"/>
      <c r="T32" s="622"/>
      <c r="U32" s="622"/>
      <c r="V32" s="622"/>
      <c r="W32" s="622"/>
      <c r="X32" s="622"/>
      <c r="Y32" s="623"/>
      <c r="Z32" s="659">
        <v>5.9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99.6</v>
      </c>
      <c r="BH32" s="634"/>
      <c r="BI32" s="634"/>
      <c r="BJ32" s="634"/>
      <c r="BK32" s="634"/>
      <c r="BL32" s="634"/>
      <c r="BM32" s="625">
        <v>98.7</v>
      </c>
      <c r="BN32" s="634"/>
      <c r="BO32" s="634"/>
      <c r="BP32" s="634"/>
      <c r="BQ32" s="657"/>
      <c r="BR32" s="687">
        <v>99.5</v>
      </c>
      <c r="BS32" s="634"/>
      <c r="BT32" s="634"/>
      <c r="BU32" s="634"/>
      <c r="BV32" s="634"/>
      <c r="BW32" s="634"/>
      <c r="BX32" s="625">
        <v>98.6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84826</v>
      </c>
      <c r="S33" s="622"/>
      <c r="T33" s="622"/>
      <c r="U33" s="622"/>
      <c r="V33" s="622"/>
      <c r="W33" s="622"/>
      <c r="X33" s="622"/>
      <c r="Y33" s="623"/>
      <c r="Z33" s="659">
        <v>0.3</v>
      </c>
      <c r="AA33" s="659"/>
      <c r="AB33" s="659"/>
      <c r="AC33" s="659"/>
      <c r="AD33" s="660">
        <v>15706</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99.3</v>
      </c>
      <c r="BH33" s="606"/>
      <c r="BI33" s="606"/>
      <c r="BJ33" s="606"/>
      <c r="BK33" s="606"/>
      <c r="BL33" s="606"/>
      <c r="BM33" s="652">
        <v>97.3</v>
      </c>
      <c r="BN33" s="606"/>
      <c r="BO33" s="606"/>
      <c r="BP33" s="606"/>
      <c r="BQ33" s="669"/>
      <c r="BR33" s="682">
        <v>99.3</v>
      </c>
      <c r="BS33" s="606"/>
      <c r="BT33" s="606"/>
      <c r="BU33" s="606"/>
      <c r="BV33" s="606"/>
      <c r="BW33" s="606"/>
      <c r="BX33" s="652">
        <v>97.2</v>
      </c>
      <c r="BY33" s="606"/>
      <c r="BZ33" s="606"/>
      <c r="CA33" s="606"/>
      <c r="CB33" s="669"/>
      <c r="CD33" s="618" t="s">
        <v>307</v>
      </c>
      <c r="CE33" s="619"/>
      <c r="CF33" s="619"/>
      <c r="CG33" s="619"/>
      <c r="CH33" s="619"/>
      <c r="CI33" s="619"/>
      <c r="CJ33" s="619"/>
      <c r="CK33" s="619"/>
      <c r="CL33" s="619"/>
      <c r="CM33" s="619"/>
      <c r="CN33" s="619"/>
      <c r="CO33" s="619"/>
      <c r="CP33" s="619"/>
      <c r="CQ33" s="620"/>
      <c r="CR33" s="621">
        <v>12794492</v>
      </c>
      <c r="CS33" s="634"/>
      <c r="CT33" s="634"/>
      <c r="CU33" s="634"/>
      <c r="CV33" s="634"/>
      <c r="CW33" s="634"/>
      <c r="CX33" s="634"/>
      <c r="CY33" s="635"/>
      <c r="CZ33" s="624">
        <v>45.1</v>
      </c>
      <c r="DA33" s="636"/>
      <c r="DB33" s="636"/>
      <c r="DC33" s="637"/>
      <c r="DD33" s="627">
        <v>9329116</v>
      </c>
      <c r="DE33" s="634"/>
      <c r="DF33" s="634"/>
      <c r="DG33" s="634"/>
      <c r="DH33" s="634"/>
      <c r="DI33" s="634"/>
      <c r="DJ33" s="634"/>
      <c r="DK33" s="635"/>
      <c r="DL33" s="627">
        <v>6491858</v>
      </c>
      <c r="DM33" s="634"/>
      <c r="DN33" s="634"/>
      <c r="DO33" s="634"/>
      <c r="DP33" s="634"/>
      <c r="DQ33" s="634"/>
      <c r="DR33" s="634"/>
      <c r="DS33" s="634"/>
      <c r="DT33" s="634"/>
      <c r="DU33" s="634"/>
      <c r="DV33" s="635"/>
      <c r="DW33" s="624">
        <v>41.5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369814</v>
      </c>
      <c r="S34" s="622"/>
      <c r="T34" s="622"/>
      <c r="U34" s="622"/>
      <c r="V34" s="622"/>
      <c r="W34" s="622"/>
      <c r="X34" s="622"/>
      <c r="Y34" s="623"/>
      <c r="Z34" s="659">
        <v>1.2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4125926</v>
      </c>
      <c r="CS34" s="622"/>
      <c r="CT34" s="622"/>
      <c r="CU34" s="622"/>
      <c r="CV34" s="622"/>
      <c r="CW34" s="622"/>
      <c r="CX34" s="622"/>
      <c r="CY34" s="623"/>
      <c r="CZ34" s="624">
        <v>14.6</v>
      </c>
      <c r="DA34" s="636"/>
      <c r="DB34" s="636"/>
      <c r="DC34" s="637"/>
      <c r="DD34" s="627">
        <v>3118748</v>
      </c>
      <c r="DE34" s="622"/>
      <c r="DF34" s="622"/>
      <c r="DG34" s="622"/>
      <c r="DH34" s="622"/>
      <c r="DI34" s="622"/>
      <c r="DJ34" s="622"/>
      <c r="DK34" s="623"/>
      <c r="DL34" s="627">
        <v>2499272</v>
      </c>
      <c r="DM34" s="622"/>
      <c r="DN34" s="622"/>
      <c r="DO34" s="622"/>
      <c r="DP34" s="622"/>
      <c r="DQ34" s="622"/>
      <c r="DR34" s="622"/>
      <c r="DS34" s="622"/>
      <c r="DT34" s="622"/>
      <c r="DU34" s="622"/>
      <c r="DV34" s="623"/>
      <c r="DW34" s="624">
        <v>16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1153343</v>
      </c>
      <c r="S35" s="622"/>
      <c r="T35" s="622"/>
      <c r="U35" s="622"/>
      <c r="V35" s="622"/>
      <c r="W35" s="622"/>
      <c r="X35" s="622"/>
      <c r="Y35" s="623"/>
      <c r="Z35" s="659">
        <v>3.9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623047</v>
      </c>
      <c r="CS35" s="634"/>
      <c r="CT35" s="634"/>
      <c r="CU35" s="634"/>
      <c r="CV35" s="634"/>
      <c r="CW35" s="634"/>
      <c r="CX35" s="634"/>
      <c r="CY35" s="635"/>
      <c r="CZ35" s="624">
        <v>2.2000000000000002</v>
      </c>
      <c r="DA35" s="636"/>
      <c r="DB35" s="636"/>
      <c r="DC35" s="637"/>
      <c r="DD35" s="627">
        <v>565376</v>
      </c>
      <c r="DE35" s="634"/>
      <c r="DF35" s="634"/>
      <c r="DG35" s="634"/>
      <c r="DH35" s="634"/>
      <c r="DI35" s="634"/>
      <c r="DJ35" s="634"/>
      <c r="DK35" s="635"/>
      <c r="DL35" s="627">
        <v>565376</v>
      </c>
      <c r="DM35" s="634"/>
      <c r="DN35" s="634"/>
      <c r="DO35" s="634"/>
      <c r="DP35" s="634"/>
      <c r="DQ35" s="634"/>
      <c r="DR35" s="634"/>
      <c r="DS35" s="634"/>
      <c r="DT35" s="634"/>
      <c r="DU35" s="634"/>
      <c r="DV35" s="635"/>
      <c r="DW35" s="624">
        <v>3.6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1324328</v>
      </c>
      <c r="S36" s="622"/>
      <c r="T36" s="622"/>
      <c r="U36" s="622"/>
      <c r="V36" s="622"/>
      <c r="W36" s="622"/>
      <c r="X36" s="622"/>
      <c r="Y36" s="623"/>
      <c r="Z36" s="659">
        <v>4.5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3675976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156277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3107348</v>
      </c>
      <c r="CS36" s="622"/>
      <c r="CT36" s="622"/>
      <c r="CU36" s="622"/>
      <c r="CV36" s="622"/>
      <c r="CW36" s="622"/>
      <c r="CX36" s="622"/>
      <c r="CY36" s="623"/>
      <c r="CZ36" s="624">
        <v>11</v>
      </c>
      <c r="DA36" s="636"/>
      <c r="DB36" s="636"/>
      <c r="DC36" s="637"/>
      <c r="DD36" s="627">
        <v>2464312</v>
      </c>
      <c r="DE36" s="622"/>
      <c r="DF36" s="622"/>
      <c r="DG36" s="622"/>
      <c r="DH36" s="622"/>
      <c r="DI36" s="622"/>
      <c r="DJ36" s="622"/>
      <c r="DK36" s="623"/>
      <c r="DL36" s="627">
        <v>1365661</v>
      </c>
      <c r="DM36" s="622"/>
      <c r="DN36" s="622"/>
      <c r="DO36" s="622"/>
      <c r="DP36" s="622"/>
      <c r="DQ36" s="622"/>
      <c r="DR36" s="622"/>
      <c r="DS36" s="622"/>
      <c r="DT36" s="622"/>
      <c r="DU36" s="622"/>
      <c r="DV36" s="623"/>
      <c r="DW36" s="624">
        <v>8.6999999999999993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554466</v>
      </c>
      <c r="S37" s="622"/>
      <c r="T37" s="622"/>
      <c r="U37" s="622"/>
      <c r="V37" s="622"/>
      <c r="W37" s="622"/>
      <c r="X37" s="622"/>
      <c r="Y37" s="623"/>
      <c r="Z37" s="659">
        <v>1.9</v>
      </c>
      <c r="AA37" s="659"/>
      <c r="AB37" s="659"/>
      <c r="AC37" s="659"/>
      <c r="AD37" s="660">
        <v>1638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1115400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109847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12168</v>
      </c>
      <c r="CS37" s="634"/>
      <c r="CT37" s="634"/>
      <c r="CU37" s="634"/>
      <c r="CV37" s="634"/>
      <c r="CW37" s="634"/>
      <c r="CX37" s="634"/>
      <c r="CY37" s="635"/>
      <c r="CZ37" s="624">
        <v>0</v>
      </c>
      <c r="DA37" s="636"/>
      <c r="DB37" s="636"/>
      <c r="DC37" s="637"/>
      <c r="DD37" s="627">
        <v>6528</v>
      </c>
      <c r="DE37" s="634"/>
      <c r="DF37" s="634"/>
      <c r="DG37" s="634"/>
      <c r="DH37" s="634"/>
      <c r="DI37" s="634"/>
      <c r="DJ37" s="634"/>
      <c r="DK37" s="635"/>
      <c r="DL37" s="627">
        <v>6528</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2906298</v>
      </c>
      <c r="S38" s="622"/>
      <c r="T38" s="622"/>
      <c r="U38" s="622"/>
      <c r="V38" s="622"/>
      <c r="W38" s="622"/>
      <c r="X38" s="622"/>
      <c r="Y38" s="623"/>
      <c r="Z38" s="659">
        <v>9.8000000000000007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166165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6985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2359768</v>
      </c>
      <c r="CS38" s="622"/>
      <c r="CT38" s="622"/>
      <c r="CU38" s="622"/>
      <c r="CV38" s="622"/>
      <c r="CW38" s="622"/>
      <c r="CX38" s="622"/>
      <c r="CY38" s="623"/>
      <c r="CZ38" s="624">
        <v>8.3000000000000007</v>
      </c>
      <c r="DA38" s="636"/>
      <c r="DB38" s="636"/>
      <c r="DC38" s="637"/>
      <c r="DD38" s="627">
        <v>1974901</v>
      </c>
      <c r="DE38" s="622"/>
      <c r="DF38" s="622"/>
      <c r="DG38" s="622"/>
      <c r="DH38" s="622"/>
      <c r="DI38" s="622"/>
      <c r="DJ38" s="622"/>
      <c r="DK38" s="623"/>
      <c r="DL38" s="627">
        <v>1887749</v>
      </c>
      <c r="DM38" s="622"/>
      <c r="DN38" s="622"/>
      <c r="DO38" s="622"/>
      <c r="DP38" s="622"/>
      <c r="DQ38" s="622"/>
      <c r="DR38" s="622"/>
      <c r="DS38" s="622"/>
      <c r="DT38" s="622"/>
      <c r="DU38" s="622"/>
      <c r="DV38" s="623"/>
      <c r="DW38" s="624">
        <v>12.1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23500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10400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2165876</v>
      </c>
      <c r="CS39" s="634"/>
      <c r="CT39" s="634"/>
      <c r="CU39" s="634"/>
      <c r="CV39" s="634"/>
      <c r="CW39" s="634"/>
      <c r="CX39" s="634"/>
      <c r="CY39" s="635"/>
      <c r="CZ39" s="624">
        <v>7.6</v>
      </c>
      <c r="DA39" s="636"/>
      <c r="DB39" s="636"/>
      <c r="DC39" s="637"/>
      <c r="DD39" s="627">
        <v>851581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40198</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11143</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412527</v>
      </c>
      <c r="CS40" s="622"/>
      <c r="CT40" s="622"/>
      <c r="CU40" s="622"/>
      <c r="CV40" s="622"/>
      <c r="CW40" s="622"/>
      <c r="CX40" s="622"/>
      <c r="CY40" s="623"/>
      <c r="CZ40" s="624">
        <v>1.5</v>
      </c>
      <c r="DA40" s="636"/>
      <c r="DB40" s="636"/>
      <c r="DC40" s="637"/>
      <c r="DD40" s="627">
        <v>354198</v>
      </c>
      <c r="DE40" s="622"/>
      <c r="DF40" s="622"/>
      <c r="DG40" s="622"/>
      <c r="DH40" s="622"/>
      <c r="DI40" s="622"/>
      <c r="DJ40" s="622"/>
      <c r="DK40" s="623"/>
      <c r="DL40" s="627">
        <v>173800</v>
      </c>
      <c r="DM40" s="622"/>
      <c r="DN40" s="622"/>
      <c r="DO40" s="622"/>
      <c r="DP40" s="622"/>
      <c r="DQ40" s="622"/>
      <c r="DR40" s="622"/>
      <c r="DS40" s="622"/>
      <c r="DT40" s="622"/>
      <c r="DU40" s="622"/>
      <c r="DV40" s="623"/>
      <c r="DW40" s="624">
        <v>1.1000000000000001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29669672</v>
      </c>
      <c r="S41" s="646"/>
      <c r="T41" s="646"/>
      <c r="U41" s="646"/>
      <c r="V41" s="646"/>
      <c r="W41" s="646"/>
      <c r="X41" s="646"/>
      <c r="Y41" s="649"/>
      <c r="Z41" s="650">
        <v>100</v>
      </c>
      <c r="AA41" s="650"/>
      <c r="AB41" s="650"/>
      <c r="AC41" s="650"/>
      <c r="AD41" s="651">
        <v>15586916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420797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1938971</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3790295</v>
      </c>
      <c r="CS42" s="634"/>
      <c r="CT42" s="634"/>
      <c r="CU42" s="634"/>
      <c r="CV42" s="634"/>
      <c r="CW42" s="634"/>
      <c r="CX42" s="634"/>
      <c r="CY42" s="635"/>
      <c r="CZ42" s="624">
        <v>13.4</v>
      </c>
      <c r="DA42" s="636"/>
      <c r="DB42" s="636"/>
      <c r="DC42" s="637"/>
      <c r="DD42" s="627">
        <v>584189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70000</v>
      </c>
      <c r="CS43" s="634"/>
      <c r="CT43" s="634"/>
      <c r="CU43" s="634"/>
      <c r="CV43" s="634"/>
      <c r="CW43" s="634"/>
      <c r="CX43" s="634"/>
      <c r="CY43" s="635"/>
      <c r="CZ43" s="624">
        <v>0.2</v>
      </c>
      <c r="DA43" s="636"/>
      <c r="DB43" s="636"/>
      <c r="DC43" s="637"/>
      <c r="DD43" s="627">
        <v>70000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3789981</v>
      </c>
      <c r="CS44" s="622"/>
      <c r="CT44" s="622"/>
      <c r="CU44" s="622"/>
      <c r="CV44" s="622"/>
      <c r="CW44" s="622"/>
      <c r="CX44" s="622"/>
      <c r="CY44" s="623"/>
      <c r="CZ44" s="624">
        <v>13.4</v>
      </c>
      <c r="DA44" s="625"/>
      <c r="DB44" s="625"/>
      <c r="DC44" s="626"/>
      <c r="DD44" s="627">
        <v>583875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1671718</v>
      </c>
      <c r="CS45" s="634"/>
      <c r="CT45" s="634"/>
      <c r="CU45" s="634"/>
      <c r="CV45" s="634"/>
      <c r="CW45" s="634"/>
      <c r="CX45" s="634"/>
      <c r="CY45" s="635"/>
      <c r="CZ45" s="624">
        <v>5.9</v>
      </c>
      <c r="DA45" s="636"/>
      <c r="DB45" s="636"/>
      <c r="DC45" s="637"/>
      <c r="DD45" s="627">
        <v>54633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2058708</v>
      </c>
      <c r="CS46" s="622"/>
      <c r="CT46" s="622"/>
      <c r="CU46" s="622"/>
      <c r="CV46" s="622"/>
      <c r="CW46" s="622"/>
      <c r="CX46" s="622"/>
      <c r="CY46" s="623"/>
      <c r="CZ46" s="624">
        <v>7.3</v>
      </c>
      <c r="DA46" s="625"/>
      <c r="DB46" s="625"/>
      <c r="DC46" s="626"/>
      <c r="DD46" s="627">
        <v>515687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314</v>
      </c>
      <c r="CS47" s="634"/>
      <c r="CT47" s="634"/>
      <c r="CU47" s="634"/>
      <c r="CV47" s="634"/>
      <c r="CW47" s="634"/>
      <c r="CX47" s="634"/>
      <c r="CY47" s="635"/>
      <c r="CZ47" s="624">
        <v>0</v>
      </c>
      <c r="DA47" s="636"/>
      <c r="DB47" s="636"/>
      <c r="DC47" s="637"/>
      <c r="DD47" s="627">
        <v>314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28356270</v>
      </c>
      <c r="CS49" s="606"/>
      <c r="CT49" s="606"/>
      <c r="CU49" s="606"/>
      <c r="CV49" s="606"/>
      <c r="CW49" s="606"/>
      <c r="CX49" s="606"/>
      <c r="CY49" s="607"/>
      <c r="CZ49" s="608">
        <v>100</v>
      </c>
      <c r="DA49" s="609"/>
      <c r="DB49" s="609"/>
      <c r="DC49" s="610"/>
      <c r="DD49" s="611">
        <v>18747292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lp5jvlodtEgHI6F/wgfzC1w0QvCqmcfna7P4CtOG+DBtD6eN6UIbmLFYGE/GxgKkOOr8abSAjZ2oFJ+JWI+3A==" saltValue="YXir0Cx/mnpsUc9RP1n4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70" zoomScaleNormal="70" zoomScaleSheetLayoutView="70" workbookViewId="0">
      <selection activeCell="CR7" sqref="CR7:CV9"/>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4" t="s">
        <v>352</v>
      </c>
      <c r="B2" s="1094"/>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4"/>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5" t="s">
        <v>353</v>
      </c>
      <c r="DK2" s="1096"/>
      <c r="DL2" s="1096"/>
      <c r="DM2" s="1096"/>
      <c r="DN2" s="1096"/>
      <c r="DO2" s="1097"/>
      <c r="DP2" s="216"/>
      <c r="DQ2" s="1095" t="s">
        <v>354</v>
      </c>
      <c r="DR2" s="1096"/>
      <c r="DS2" s="1096"/>
      <c r="DT2" s="1096"/>
      <c r="DU2" s="1096"/>
      <c r="DV2" s="1096"/>
      <c r="DW2" s="1096"/>
      <c r="DX2" s="1096"/>
      <c r="DY2" s="1096"/>
      <c r="DZ2" s="1097"/>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3" t="s">
        <v>355</v>
      </c>
      <c r="B4" s="1063"/>
      <c r="C4" s="1063"/>
      <c r="D4" s="1063"/>
      <c r="E4" s="1063"/>
      <c r="F4" s="1063"/>
      <c r="G4" s="1063"/>
      <c r="H4" s="1063"/>
      <c r="I4" s="1063"/>
      <c r="J4" s="1063"/>
      <c r="K4" s="1063"/>
      <c r="L4" s="1063"/>
      <c r="M4" s="1063"/>
      <c r="N4" s="1063"/>
      <c r="O4" s="1063"/>
      <c r="P4" s="1063"/>
      <c r="Q4" s="1063"/>
      <c r="R4" s="1063"/>
      <c r="S4" s="1063"/>
      <c r="T4" s="1063"/>
      <c r="U4" s="1063"/>
      <c r="V4" s="1063"/>
      <c r="W4" s="1063"/>
      <c r="X4" s="1063"/>
      <c r="Y4" s="1063"/>
      <c r="Z4" s="1063"/>
      <c r="AA4" s="1063"/>
      <c r="AB4" s="1063"/>
      <c r="AC4" s="1063"/>
      <c r="AD4" s="1063"/>
      <c r="AE4" s="1063"/>
      <c r="AF4" s="1063"/>
      <c r="AG4" s="1063"/>
      <c r="AH4" s="1063"/>
      <c r="AI4" s="1063"/>
      <c r="AJ4" s="1063"/>
      <c r="AK4" s="1063"/>
      <c r="AL4" s="1063"/>
      <c r="AM4" s="1063"/>
      <c r="AN4" s="1063"/>
      <c r="AO4" s="1063"/>
      <c r="AP4" s="1063"/>
      <c r="AQ4" s="1063"/>
      <c r="AR4" s="1063"/>
      <c r="AS4" s="1063"/>
      <c r="AT4" s="1063"/>
      <c r="AU4" s="1063"/>
      <c r="AV4" s="1063"/>
      <c r="AW4" s="1063"/>
      <c r="AX4" s="1063"/>
      <c r="AY4" s="1063"/>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8"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8" t="s">
        <v>371</v>
      </c>
      <c r="DH5" s="1089"/>
      <c r="DI5" s="1089"/>
      <c r="DJ5" s="1089"/>
      <c r="DK5" s="1090"/>
      <c r="DL5" s="1088" t="s">
        <v>372</v>
      </c>
      <c r="DM5" s="1089"/>
      <c r="DN5" s="1089"/>
      <c r="DO5" s="1089"/>
      <c r="DP5" s="1090"/>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9"/>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1"/>
      <c r="DH6" s="1092"/>
      <c r="DI6" s="1092"/>
      <c r="DJ6" s="1092"/>
      <c r="DK6" s="1093"/>
      <c r="DL6" s="1091"/>
      <c r="DM6" s="1092"/>
      <c r="DN6" s="1092"/>
      <c r="DO6" s="1092"/>
      <c r="DP6" s="1093"/>
      <c r="DQ6" s="1004"/>
      <c r="DR6" s="1005"/>
      <c r="DS6" s="1005"/>
      <c r="DT6" s="1005"/>
      <c r="DU6" s="1006"/>
      <c r="DV6" s="1004"/>
      <c r="DW6" s="1005"/>
      <c r="DX6" s="1005"/>
      <c r="DY6" s="1005"/>
      <c r="DZ6" s="1016"/>
      <c r="EA6" s="222"/>
    </row>
    <row r="7" spans="1:131" s="223" customFormat="1" ht="26.25" customHeight="1" thickTop="1" x14ac:dyDescent="0.15">
      <c r="A7" s="224">
        <v>1</v>
      </c>
      <c r="B7" s="1051" t="s">
        <v>374</v>
      </c>
      <c r="C7" s="1052"/>
      <c r="D7" s="1052"/>
      <c r="E7" s="1052"/>
      <c r="F7" s="1052"/>
      <c r="G7" s="1052"/>
      <c r="H7" s="1052"/>
      <c r="I7" s="1052"/>
      <c r="J7" s="1052"/>
      <c r="K7" s="1052"/>
      <c r="L7" s="1052"/>
      <c r="M7" s="1052"/>
      <c r="N7" s="1052"/>
      <c r="O7" s="1052"/>
      <c r="P7" s="1053"/>
      <c r="Q7" s="1106">
        <v>29697</v>
      </c>
      <c r="R7" s="1107"/>
      <c r="S7" s="1107"/>
      <c r="T7" s="1107"/>
      <c r="U7" s="1107"/>
      <c r="V7" s="1107">
        <v>28383</v>
      </c>
      <c r="W7" s="1107"/>
      <c r="X7" s="1107"/>
      <c r="Y7" s="1107"/>
      <c r="Z7" s="1107"/>
      <c r="AA7" s="1107">
        <v>1313</v>
      </c>
      <c r="AB7" s="1107"/>
      <c r="AC7" s="1107"/>
      <c r="AD7" s="1107"/>
      <c r="AE7" s="1108"/>
      <c r="AF7" s="1109">
        <v>876</v>
      </c>
      <c r="AG7" s="1110"/>
      <c r="AH7" s="1110"/>
      <c r="AI7" s="1110"/>
      <c r="AJ7" s="1111"/>
      <c r="AK7" s="1112">
        <v>1153</v>
      </c>
      <c r="AL7" s="1113"/>
      <c r="AM7" s="1113"/>
      <c r="AN7" s="1113"/>
      <c r="AO7" s="1113"/>
      <c r="AP7" s="1113">
        <v>17390</v>
      </c>
      <c r="AQ7" s="1113"/>
      <c r="AR7" s="1113"/>
      <c r="AS7" s="1113"/>
      <c r="AT7" s="1113"/>
      <c r="AU7" s="1114"/>
      <c r="AV7" s="1114"/>
      <c r="AW7" s="1114"/>
      <c r="AX7" s="1114"/>
      <c r="AY7" s="1115"/>
      <c r="AZ7" s="220"/>
      <c r="BA7" s="220"/>
      <c r="BB7" s="220"/>
      <c r="BC7" s="220"/>
      <c r="BD7" s="220"/>
      <c r="BE7" s="221"/>
      <c r="BF7" s="221"/>
      <c r="BG7" s="221"/>
      <c r="BH7" s="221"/>
      <c r="BI7" s="221"/>
      <c r="BJ7" s="221"/>
      <c r="BK7" s="221"/>
      <c r="BL7" s="221"/>
      <c r="BM7" s="221"/>
      <c r="BN7" s="221"/>
      <c r="BO7" s="221"/>
      <c r="BP7" s="221"/>
      <c r="BQ7" s="224">
        <v>1</v>
      </c>
      <c r="BR7" s="225"/>
      <c r="BS7" s="1103" t="s">
        <v>546</v>
      </c>
      <c r="BT7" s="1104"/>
      <c r="BU7" s="1104"/>
      <c r="BV7" s="1104"/>
      <c r="BW7" s="1104"/>
      <c r="BX7" s="1104"/>
      <c r="BY7" s="1104"/>
      <c r="BZ7" s="1104"/>
      <c r="CA7" s="1104"/>
      <c r="CB7" s="1104"/>
      <c r="CC7" s="1104"/>
      <c r="CD7" s="1104"/>
      <c r="CE7" s="1104"/>
      <c r="CF7" s="1104"/>
      <c r="CG7" s="1116"/>
      <c r="CH7" s="1100">
        <v>-3</v>
      </c>
      <c r="CI7" s="1101"/>
      <c r="CJ7" s="1101"/>
      <c r="CK7" s="1101"/>
      <c r="CL7" s="1102"/>
      <c r="CM7" s="1100">
        <v>-12</v>
      </c>
      <c r="CN7" s="1101"/>
      <c r="CO7" s="1101"/>
      <c r="CP7" s="1101"/>
      <c r="CQ7" s="1102"/>
      <c r="CR7" s="1100">
        <v>10</v>
      </c>
      <c r="CS7" s="1101"/>
      <c r="CT7" s="1101"/>
      <c r="CU7" s="1101"/>
      <c r="CV7" s="1102"/>
      <c r="CW7" s="1100" t="s">
        <v>549</v>
      </c>
      <c r="CX7" s="1101"/>
      <c r="CY7" s="1101"/>
      <c r="CZ7" s="1101"/>
      <c r="DA7" s="1102"/>
      <c r="DB7" s="1100">
        <v>30</v>
      </c>
      <c r="DC7" s="1101"/>
      <c r="DD7" s="1101"/>
      <c r="DE7" s="1101"/>
      <c r="DF7" s="1102"/>
      <c r="DG7" s="1100" t="s">
        <v>549</v>
      </c>
      <c r="DH7" s="1101"/>
      <c r="DI7" s="1101"/>
      <c r="DJ7" s="1101"/>
      <c r="DK7" s="1102"/>
      <c r="DL7" s="1100" t="s">
        <v>549</v>
      </c>
      <c r="DM7" s="1101"/>
      <c r="DN7" s="1101"/>
      <c r="DO7" s="1101"/>
      <c r="DP7" s="1102"/>
      <c r="DQ7" s="1100" t="s">
        <v>549</v>
      </c>
      <c r="DR7" s="1101"/>
      <c r="DS7" s="1101"/>
      <c r="DT7" s="1101"/>
      <c r="DU7" s="1102"/>
      <c r="DV7" s="1103"/>
      <c r="DW7" s="1104"/>
      <c r="DX7" s="1104"/>
      <c r="DY7" s="1104"/>
      <c r="DZ7" s="1105"/>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4"/>
      <c r="AL8" s="1085"/>
      <c r="AM8" s="1085"/>
      <c r="AN8" s="1085"/>
      <c r="AO8" s="1085"/>
      <c r="AP8" s="1085"/>
      <c r="AQ8" s="1085"/>
      <c r="AR8" s="1085"/>
      <c r="AS8" s="1085"/>
      <c r="AT8" s="1085"/>
      <c r="AU8" s="1086"/>
      <c r="AV8" s="1086"/>
      <c r="AW8" s="1086"/>
      <c r="AX8" s="1086"/>
      <c r="AY8" s="1087"/>
      <c r="AZ8" s="220"/>
      <c r="BA8" s="220"/>
      <c r="BB8" s="220"/>
      <c r="BC8" s="220"/>
      <c r="BD8" s="220"/>
      <c r="BE8" s="221"/>
      <c r="BF8" s="221"/>
      <c r="BG8" s="221"/>
      <c r="BH8" s="221"/>
      <c r="BI8" s="221"/>
      <c r="BJ8" s="221"/>
      <c r="BK8" s="221"/>
      <c r="BL8" s="221"/>
      <c r="BM8" s="221"/>
      <c r="BN8" s="221"/>
      <c r="BO8" s="221"/>
      <c r="BP8" s="221"/>
      <c r="BQ8" s="226">
        <v>2</v>
      </c>
      <c r="BR8" s="227"/>
      <c r="BS8" s="992" t="s">
        <v>547</v>
      </c>
      <c r="BT8" s="993"/>
      <c r="BU8" s="993"/>
      <c r="BV8" s="993"/>
      <c r="BW8" s="993"/>
      <c r="BX8" s="993"/>
      <c r="BY8" s="993"/>
      <c r="BZ8" s="993"/>
      <c r="CA8" s="993"/>
      <c r="CB8" s="993"/>
      <c r="CC8" s="993"/>
      <c r="CD8" s="993"/>
      <c r="CE8" s="993"/>
      <c r="CF8" s="993"/>
      <c r="CG8" s="1014"/>
      <c r="CH8" s="989">
        <v>8</v>
      </c>
      <c r="CI8" s="990"/>
      <c r="CJ8" s="990"/>
      <c r="CK8" s="990"/>
      <c r="CL8" s="991"/>
      <c r="CM8" s="989">
        <v>135</v>
      </c>
      <c r="CN8" s="990"/>
      <c r="CO8" s="990"/>
      <c r="CP8" s="990"/>
      <c r="CQ8" s="991"/>
      <c r="CR8" s="989">
        <v>100</v>
      </c>
      <c r="CS8" s="990"/>
      <c r="CT8" s="990"/>
      <c r="CU8" s="990"/>
      <c r="CV8" s="991"/>
      <c r="CW8" s="989" t="s">
        <v>549</v>
      </c>
      <c r="CX8" s="990"/>
      <c r="CY8" s="990"/>
      <c r="CZ8" s="990"/>
      <c r="DA8" s="991"/>
      <c r="DB8" s="989">
        <v>10</v>
      </c>
      <c r="DC8" s="990"/>
      <c r="DD8" s="990"/>
      <c r="DE8" s="990"/>
      <c r="DF8" s="991"/>
      <c r="DG8" s="989" t="s">
        <v>549</v>
      </c>
      <c r="DH8" s="990"/>
      <c r="DI8" s="990"/>
      <c r="DJ8" s="990"/>
      <c r="DK8" s="991"/>
      <c r="DL8" s="989" t="s">
        <v>549</v>
      </c>
      <c r="DM8" s="990"/>
      <c r="DN8" s="990"/>
      <c r="DO8" s="990"/>
      <c r="DP8" s="991"/>
      <c r="DQ8" s="989" t="s">
        <v>549</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4"/>
      <c r="AL9" s="1085"/>
      <c r="AM9" s="1085"/>
      <c r="AN9" s="1085"/>
      <c r="AO9" s="1085"/>
      <c r="AP9" s="1085"/>
      <c r="AQ9" s="1085"/>
      <c r="AR9" s="1085"/>
      <c r="AS9" s="1085"/>
      <c r="AT9" s="1085"/>
      <c r="AU9" s="1086"/>
      <c r="AV9" s="1086"/>
      <c r="AW9" s="1086"/>
      <c r="AX9" s="1086"/>
      <c r="AY9" s="1087"/>
      <c r="AZ9" s="220"/>
      <c r="BA9" s="220"/>
      <c r="BB9" s="220"/>
      <c r="BC9" s="220"/>
      <c r="BD9" s="220"/>
      <c r="BE9" s="221"/>
      <c r="BF9" s="221"/>
      <c r="BG9" s="221"/>
      <c r="BH9" s="221"/>
      <c r="BI9" s="221"/>
      <c r="BJ9" s="221"/>
      <c r="BK9" s="221"/>
      <c r="BL9" s="221"/>
      <c r="BM9" s="221"/>
      <c r="BN9" s="221"/>
      <c r="BO9" s="221"/>
      <c r="BP9" s="221"/>
      <c r="BQ9" s="226">
        <v>3</v>
      </c>
      <c r="BR9" s="227"/>
      <c r="BS9" s="992" t="s">
        <v>548</v>
      </c>
      <c r="BT9" s="993"/>
      <c r="BU9" s="993"/>
      <c r="BV9" s="993"/>
      <c r="BW9" s="993"/>
      <c r="BX9" s="993"/>
      <c r="BY9" s="993"/>
      <c r="BZ9" s="993"/>
      <c r="CA9" s="993"/>
      <c r="CB9" s="993"/>
      <c r="CC9" s="993"/>
      <c r="CD9" s="993"/>
      <c r="CE9" s="993"/>
      <c r="CF9" s="993"/>
      <c r="CG9" s="1014"/>
      <c r="CH9" s="989">
        <v>4</v>
      </c>
      <c r="CI9" s="990"/>
      <c r="CJ9" s="990"/>
      <c r="CK9" s="990"/>
      <c r="CL9" s="991"/>
      <c r="CM9" s="989">
        <v>71</v>
      </c>
      <c r="CN9" s="990"/>
      <c r="CO9" s="990"/>
      <c r="CP9" s="990"/>
      <c r="CQ9" s="991"/>
      <c r="CR9" s="989">
        <v>31</v>
      </c>
      <c r="CS9" s="990"/>
      <c r="CT9" s="990"/>
      <c r="CU9" s="990"/>
      <c r="CV9" s="991"/>
      <c r="CW9" s="989">
        <v>1</v>
      </c>
      <c r="CX9" s="990"/>
      <c r="CY9" s="990"/>
      <c r="CZ9" s="990"/>
      <c r="DA9" s="991"/>
      <c r="DB9" s="989" t="s">
        <v>549</v>
      </c>
      <c r="DC9" s="990"/>
      <c r="DD9" s="990"/>
      <c r="DE9" s="990"/>
      <c r="DF9" s="991"/>
      <c r="DG9" s="989" t="s">
        <v>549</v>
      </c>
      <c r="DH9" s="990"/>
      <c r="DI9" s="990"/>
      <c r="DJ9" s="990"/>
      <c r="DK9" s="991"/>
      <c r="DL9" s="989" t="s">
        <v>549</v>
      </c>
      <c r="DM9" s="990"/>
      <c r="DN9" s="990"/>
      <c r="DO9" s="990"/>
      <c r="DP9" s="991"/>
      <c r="DQ9" s="989" t="s">
        <v>549</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4"/>
      <c r="AL10" s="1085"/>
      <c r="AM10" s="1085"/>
      <c r="AN10" s="1085"/>
      <c r="AO10" s="1085"/>
      <c r="AP10" s="1085"/>
      <c r="AQ10" s="1085"/>
      <c r="AR10" s="1085"/>
      <c r="AS10" s="1085"/>
      <c r="AT10" s="1085"/>
      <c r="AU10" s="1086"/>
      <c r="AV10" s="1086"/>
      <c r="AW10" s="1086"/>
      <c r="AX10" s="1086"/>
      <c r="AY10" s="1087"/>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4"/>
      <c r="AL11" s="1085"/>
      <c r="AM11" s="1085"/>
      <c r="AN11" s="1085"/>
      <c r="AO11" s="1085"/>
      <c r="AP11" s="1085"/>
      <c r="AQ11" s="1085"/>
      <c r="AR11" s="1085"/>
      <c r="AS11" s="1085"/>
      <c r="AT11" s="1085"/>
      <c r="AU11" s="1086"/>
      <c r="AV11" s="1086"/>
      <c r="AW11" s="1086"/>
      <c r="AX11" s="1086"/>
      <c r="AY11" s="1087"/>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4"/>
      <c r="AL12" s="1085"/>
      <c r="AM12" s="1085"/>
      <c r="AN12" s="1085"/>
      <c r="AO12" s="1085"/>
      <c r="AP12" s="1085"/>
      <c r="AQ12" s="1085"/>
      <c r="AR12" s="1085"/>
      <c r="AS12" s="1085"/>
      <c r="AT12" s="1085"/>
      <c r="AU12" s="1086"/>
      <c r="AV12" s="1086"/>
      <c r="AW12" s="1086"/>
      <c r="AX12" s="1086"/>
      <c r="AY12" s="1087"/>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4"/>
      <c r="AL13" s="1085"/>
      <c r="AM13" s="1085"/>
      <c r="AN13" s="1085"/>
      <c r="AO13" s="1085"/>
      <c r="AP13" s="1085"/>
      <c r="AQ13" s="1085"/>
      <c r="AR13" s="1085"/>
      <c r="AS13" s="1085"/>
      <c r="AT13" s="1085"/>
      <c r="AU13" s="1086"/>
      <c r="AV13" s="1086"/>
      <c r="AW13" s="1086"/>
      <c r="AX13" s="1086"/>
      <c r="AY13" s="1087"/>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4"/>
      <c r="AL14" s="1085"/>
      <c r="AM14" s="1085"/>
      <c r="AN14" s="1085"/>
      <c r="AO14" s="1085"/>
      <c r="AP14" s="1085"/>
      <c r="AQ14" s="1085"/>
      <c r="AR14" s="1085"/>
      <c r="AS14" s="1085"/>
      <c r="AT14" s="1085"/>
      <c r="AU14" s="1086"/>
      <c r="AV14" s="1086"/>
      <c r="AW14" s="1086"/>
      <c r="AX14" s="1086"/>
      <c r="AY14" s="1087"/>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4"/>
      <c r="AL15" s="1085"/>
      <c r="AM15" s="1085"/>
      <c r="AN15" s="1085"/>
      <c r="AO15" s="1085"/>
      <c r="AP15" s="1085"/>
      <c r="AQ15" s="1085"/>
      <c r="AR15" s="1085"/>
      <c r="AS15" s="1085"/>
      <c r="AT15" s="1085"/>
      <c r="AU15" s="1086"/>
      <c r="AV15" s="1086"/>
      <c r="AW15" s="1086"/>
      <c r="AX15" s="1086"/>
      <c r="AY15" s="1087"/>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4"/>
      <c r="AL16" s="1085"/>
      <c r="AM16" s="1085"/>
      <c r="AN16" s="1085"/>
      <c r="AO16" s="1085"/>
      <c r="AP16" s="1085"/>
      <c r="AQ16" s="1085"/>
      <c r="AR16" s="1085"/>
      <c r="AS16" s="1085"/>
      <c r="AT16" s="1085"/>
      <c r="AU16" s="1086"/>
      <c r="AV16" s="1086"/>
      <c r="AW16" s="1086"/>
      <c r="AX16" s="1086"/>
      <c r="AY16" s="1087"/>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4"/>
      <c r="AL17" s="1085"/>
      <c r="AM17" s="1085"/>
      <c r="AN17" s="1085"/>
      <c r="AO17" s="1085"/>
      <c r="AP17" s="1085"/>
      <c r="AQ17" s="1085"/>
      <c r="AR17" s="1085"/>
      <c r="AS17" s="1085"/>
      <c r="AT17" s="1085"/>
      <c r="AU17" s="1086"/>
      <c r="AV17" s="1086"/>
      <c r="AW17" s="1086"/>
      <c r="AX17" s="1086"/>
      <c r="AY17" s="1087"/>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4"/>
      <c r="AL18" s="1085"/>
      <c r="AM18" s="1085"/>
      <c r="AN18" s="1085"/>
      <c r="AO18" s="1085"/>
      <c r="AP18" s="1085"/>
      <c r="AQ18" s="1085"/>
      <c r="AR18" s="1085"/>
      <c r="AS18" s="1085"/>
      <c r="AT18" s="1085"/>
      <c r="AU18" s="1086"/>
      <c r="AV18" s="1086"/>
      <c r="AW18" s="1086"/>
      <c r="AX18" s="1086"/>
      <c r="AY18" s="1087"/>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4"/>
      <c r="AL19" s="1085"/>
      <c r="AM19" s="1085"/>
      <c r="AN19" s="1085"/>
      <c r="AO19" s="1085"/>
      <c r="AP19" s="1085"/>
      <c r="AQ19" s="1085"/>
      <c r="AR19" s="1085"/>
      <c r="AS19" s="1085"/>
      <c r="AT19" s="1085"/>
      <c r="AU19" s="1086"/>
      <c r="AV19" s="1086"/>
      <c r="AW19" s="1086"/>
      <c r="AX19" s="1086"/>
      <c r="AY19" s="1087"/>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4"/>
      <c r="AL20" s="1085"/>
      <c r="AM20" s="1085"/>
      <c r="AN20" s="1085"/>
      <c r="AO20" s="1085"/>
      <c r="AP20" s="1085"/>
      <c r="AQ20" s="1085"/>
      <c r="AR20" s="1085"/>
      <c r="AS20" s="1085"/>
      <c r="AT20" s="1085"/>
      <c r="AU20" s="1086"/>
      <c r="AV20" s="1086"/>
      <c r="AW20" s="1086"/>
      <c r="AX20" s="1086"/>
      <c r="AY20" s="1087"/>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4"/>
      <c r="AL21" s="1085"/>
      <c r="AM21" s="1085"/>
      <c r="AN21" s="1085"/>
      <c r="AO21" s="1085"/>
      <c r="AP21" s="1085"/>
      <c r="AQ21" s="1085"/>
      <c r="AR21" s="1085"/>
      <c r="AS21" s="1085"/>
      <c r="AT21" s="1085"/>
      <c r="AU21" s="1086"/>
      <c r="AV21" s="1086"/>
      <c r="AW21" s="1086"/>
      <c r="AX21" s="1086"/>
      <c r="AY21" s="1087"/>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7"/>
      <c r="R22" s="1078"/>
      <c r="S22" s="1078"/>
      <c r="T22" s="1078"/>
      <c r="U22" s="1078"/>
      <c r="V22" s="1078"/>
      <c r="W22" s="1078"/>
      <c r="X22" s="1078"/>
      <c r="Y22" s="1078"/>
      <c r="Z22" s="1078"/>
      <c r="AA22" s="1078"/>
      <c r="AB22" s="1078"/>
      <c r="AC22" s="1078"/>
      <c r="AD22" s="1078"/>
      <c r="AE22" s="1079"/>
      <c r="AF22" s="1035"/>
      <c r="AG22" s="1036"/>
      <c r="AH22" s="1036"/>
      <c r="AI22" s="1036"/>
      <c r="AJ22" s="1037"/>
      <c r="AK22" s="1080"/>
      <c r="AL22" s="1081"/>
      <c r="AM22" s="1081"/>
      <c r="AN22" s="1081"/>
      <c r="AO22" s="1081"/>
      <c r="AP22" s="1081"/>
      <c r="AQ22" s="1081"/>
      <c r="AR22" s="1081"/>
      <c r="AS22" s="1081"/>
      <c r="AT22" s="1081"/>
      <c r="AU22" s="1082"/>
      <c r="AV22" s="1082"/>
      <c r="AW22" s="1082"/>
      <c r="AX22" s="1082"/>
      <c r="AY22" s="1083"/>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71">
        <v>29697</v>
      </c>
      <c r="R23" s="1065"/>
      <c r="S23" s="1065"/>
      <c r="T23" s="1065"/>
      <c r="U23" s="1065"/>
      <c r="V23" s="1065">
        <v>28383</v>
      </c>
      <c r="W23" s="1065"/>
      <c r="X23" s="1065"/>
      <c r="Y23" s="1065"/>
      <c r="Z23" s="1065"/>
      <c r="AA23" s="1065">
        <v>1313</v>
      </c>
      <c r="AB23" s="1065"/>
      <c r="AC23" s="1065"/>
      <c r="AD23" s="1065"/>
      <c r="AE23" s="1072"/>
      <c r="AF23" s="1073">
        <v>876</v>
      </c>
      <c r="AG23" s="1065"/>
      <c r="AH23" s="1065"/>
      <c r="AI23" s="1065"/>
      <c r="AJ23" s="1074"/>
      <c r="AK23" s="1075"/>
      <c r="AL23" s="1076"/>
      <c r="AM23" s="1076"/>
      <c r="AN23" s="1076"/>
      <c r="AO23" s="1076"/>
      <c r="AP23" s="1065">
        <v>17390</v>
      </c>
      <c r="AQ23" s="1065"/>
      <c r="AR23" s="1065"/>
      <c r="AS23" s="1065"/>
      <c r="AT23" s="1065"/>
      <c r="AU23" s="1066"/>
      <c r="AV23" s="1066"/>
      <c r="AW23" s="1066"/>
      <c r="AX23" s="1066"/>
      <c r="AY23" s="1067"/>
      <c r="AZ23" s="1068" t="s">
        <v>122</v>
      </c>
      <c r="BA23" s="1069"/>
      <c r="BB23" s="1069"/>
      <c r="BC23" s="1069"/>
      <c r="BD23" s="1070"/>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4" t="s">
        <v>378</v>
      </c>
      <c r="B24" s="1064"/>
      <c r="C24" s="1064"/>
      <c r="D24" s="1064"/>
      <c r="E24" s="1064"/>
      <c r="F24" s="1064"/>
      <c r="G24" s="1064"/>
      <c r="H24" s="1064"/>
      <c r="I24" s="1064"/>
      <c r="J24" s="1064"/>
      <c r="K24" s="1064"/>
      <c r="L24" s="1064"/>
      <c r="M24" s="1064"/>
      <c r="N24" s="1064"/>
      <c r="O24" s="1064"/>
      <c r="P24" s="1064"/>
      <c r="Q24" s="1064"/>
      <c r="R24" s="1064"/>
      <c r="S24" s="1064"/>
      <c r="T24" s="1064"/>
      <c r="U24" s="1064"/>
      <c r="V24" s="1064"/>
      <c r="W24" s="1064"/>
      <c r="X24" s="1064"/>
      <c r="Y24" s="1064"/>
      <c r="Z24" s="1064"/>
      <c r="AA24" s="1064"/>
      <c r="AB24" s="1064"/>
      <c r="AC24" s="1064"/>
      <c r="AD24" s="1064"/>
      <c r="AE24" s="1064"/>
      <c r="AF24" s="1064"/>
      <c r="AG24" s="1064"/>
      <c r="AH24" s="1064"/>
      <c r="AI24" s="1064"/>
      <c r="AJ24" s="1064"/>
      <c r="AK24" s="1064"/>
      <c r="AL24" s="1064"/>
      <c r="AM24" s="1064"/>
      <c r="AN24" s="1064"/>
      <c r="AO24" s="1064"/>
      <c r="AP24" s="1064"/>
      <c r="AQ24" s="1064"/>
      <c r="AR24" s="1064"/>
      <c r="AS24" s="1064"/>
      <c r="AT24" s="1064"/>
      <c r="AU24" s="1064"/>
      <c r="AV24" s="1064"/>
      <c r="AW24" s="1064"/>
      <c r="AX24" s="1064"/>
      <c r="AY24" s="1064"/>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63" t="s">
        <v>379</v>
      </c>
      <c r="B25" s="1063"/>
      <c r="C25" s="1063"/>
      <c r="D25" s="1063"/>
      <c r="E25" s="1063"/>
      <c r="F25" s="1063"/>
      <c r="G25" s="1063"/>
      <c r="H25" s="1063"/>
      <c r="I25" s="1063"/>
      <c r="J25" s="1063"/>
      <c r="K25" s="1063"/>
      <c r="L25" s="1063"/>
      <c r="M25" s="1063"/>
      <c r="N25" s="1063"/>
      <c r="O25" s="1063"/>
      <c r="P25" s="1063"/>
      <c r="Q25" s="1063"/>
      <c r="R25" s="1063"/>
      <c r="S25" s="1063"/>
      <c r="T25" s="1063"/>
      <c r="U25" s="1063"/>
      <c r="V25" s="1063"/>
      <c r="W25" s="1063"/>
      <c r="X25" s="1063"/>
      <c r="Y25" s="1063"/>
      <c r="Z25" s="1063"/>
      <c r="AA25" s="1063"/>
      <c r="AB25" s="1063"/>
      <c r="AC25" s="1063"/>
      <c r="AD25" s="1063"/>
      <c r="AE25" s="1063"/>
      <c r="AF25" s="1063"/>
      <c r="AG25" s="1063"/>
      <c r="AH25" s="1063"/>
      <c r="AI25" s="1063"/>
      <c r="AJ25" s="1063"/>
      <c r="AK25" s="1063"/>
      <c r="AL25" s="1063"/>
      <c r="AM25" s="1063"/>
      <c r="AN25" s="1063"/>
      <c r="AO25" s="1063"/>
      <c r="AP25" s="1063"/>
      <c r="AQ25" s="1063"/>
      <c r="AR25" s="1063"/>
      <c r="AS25" s="1063"/>
      <c r="AT25" s="1063"/>
      <c r="AU25" s="1063"/>
      <c r="AV25" s="1063"/>
      <c r="AW25" s="1063"/>
      <c r="AX25" s="1063"/>
      <c r="AY25" s="1063"/>
      <c r="AZ25" s="1063"/>
      <c r="BA25" s="1063"/>
      <c r="BB25" s="1063"/>
      <c r="BC25" s="1063"/>
      <c r="BD25" s="1063"/>
      <c r="BE25" s="1063"/>
      <c r="BF25" s="1063"/>
      <c r="BG25" s="1063"/>
      <c r="BH25" s="1063"/>
      <c r="BI25" s="1063"/>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9" t="s">
        <v>383</v>
      </c>
      <c r="AG26" s="1008"/>
      <c r="AH26" s="1008"/>
      <c r="AI26" s="1008"/>
      <c r="AJ26" s="1060"/>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61"/>
      <c r="AG27" s="1011"/>
      <c r="AH27" s="1011"/>
      <c r="AI27" s="1011"/>
      <c r="AJ27" s="1062"/>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51" t="s">
        <v>388</v>
      </c>
      <c r="C28" s="1052"/>
      <c r="D28" s="1052"/>
      <c r="E28" s="1052"/>
      <c r="F28" s="1052"/>
      <c r="G28" s="1052"/>
      <c r="H28" s="1052"/>
      <c r="I28" s="1052"/>
      <c r="J28" s="1052"/>
      <c r="K28" s="1052"/>
      <c r="L28" s="1052"/>
      <c r="M28" s="1052"/>
      <c r="N28" s="1052"/>
      <c r="O28" s="1052"/>
      <c r="P28" s="1053"/>
      <c r="Q28" s="1054">
        <v>5535</v>
      </c>
      <c r="R28" s="1055"/>
      <c r="S28" s="1055"/>
      <c r="T28" s="1055"/>
      <c r="U28" s="1055"/>
      <c r="V28" s="1055">
        <v>5379</v>
      </c>
      <c r="W28" s="1055"/>
      <c r="X28" s="1055"/>
      <c r="Y28" s="1055"/>
      <c r="Z28" s="1055"/>
      <c r="AA28" s="1055">
        <v>156</v>
      </c>
      <c r="AB28" s="1055"/>
      <c r="AC28" s="1055"/>
      <c r="AD28" s="1055"/>
      <c r="AE28" s="1056"/>
      <c r="AF28" s="1057">
        <v>156</v>
      </c>
      <c r="AG28" s="1055"/>
      <c r="AH28" s="1055"/>
      <c r="AI28" s="1055"/>
      <c r="AJ28" s="1058"/>
      <c r="AK28" s="1046">
        <v>421</v>
      </c>
      <c r="AL28" s="1047"/>
      <c r="AM28" s="1047"/>
      <c r="AN28" s="1047"/>
      <c r="AO28" s="1047"/>
      <c r="AP28" s="1047" t="s">
        <v>549</v>
      </c>
      <c r="AQ28" s="1047"/>
      <c r="AR28" s="1047"/>
      <c r="AS28" s="1047"/>
      <c r="AT28" s="1047"/>
      <c r="AU28" s="1047" t="s">
        <v>549</v>
      </c>
      <c r="AV28" s="1047"/>
      <c r="AW28" s="1047"/>
      <c r="AX28" s="1047"/>
      <c r="AY28" s="1047"/>
      <c r="AZ28" s="1048" t="s">
        <v>549</v>
      </c>
      <c r="BA28" s="1048"/>
      <c r="BB28" s="1048"/>
      <c r="BC28" s="1048"/>
      <c r="BD28" s="1048"/>
      <c r="BE28" s="1049"/>
      <c r="BF28" s="1049"/>
      <c r="BG28" s="1049"/>
      <c r="BH28" s="1049"/>
      <c r="BI28" s="1050"/>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949</v>
      </c>
      <c r="R29" s="1039"/>
      <c r="S29" s="1039"/>
      <c r="T29" s="1039"/>
      <c r="U29" s="1039"/>
      <c r="V29" s="1039">
        <v>946</v>
      </c>
      <c r="W29" s="1039"/>
      <c r="X29" s="1039"/>
      <c r="Y29" s="1039"/>
      <c r="Z29" s="1039"/>
      <c r="AA29" s="1039">
        <v>3</v>
      </c>
      <c r="AB29" s="1039"/>
      <c r="AC29" s="1039"/>
      <c r="AD29" s="1039"/>
      <c r="AE29" s="1040"/>
      <c r="AF29" s="1035">
        <v>3</v>
      </c>
      <c r="AG29" s="1036"/>
      <c r="AH29" s="1036"/>
      <c r="AI29" s="1036"/>
      <c r="AJ29" s="1037"/>
      <c r="AK29" s="980">
        <v>208</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6452</v>
      </c>
      <c r="R30" s="1039"/>
      <c r="S30" s="1039"/>
      <c r="T30" s="1039"/>
      <c r="U30" s="1039"/>
      <c r="V30" s="1039">
        <v>6256</v>
      </c>
      <c r="W30" s="1039"/>
      <c r="X30" s="1039"/>
      <c r="Y30" s="1039"/>
      <c r="Z30" s="1039"/>
      <c r="AA30" s="1039">
        <v>195</v>
      </c>
      <c r="AB30" s="1039"/>
      <c r="AC30" s="1039"/>
      <c r="AD30" s="1039"/>
      <c r="AE30" s="1040"/>
      <c r="AF30" s="1035">
        <v>195</v>
      </c>
      <c r="AG30" s="1036"/>
      <c r="AH30" s="1036"/>
      <c r="AI30" s="1036"/>
      <c r="AJ30" s="1037"/>
      <c r="AK30" s="980">
        <v>980</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1045</v>
      </c>
      <c r="R31" s="1039"/>
      <c r="S31" s="1039"/>
      <c r="T31" s="1039"/>
      <c r="U31" s="1039"/>
      <c r="V31" s="1039">
        <v>974</v>
      </c>
      <c r="W31" s="1039"/>
      <c r="X31" s="1039"/>
      <c r="Y31" s="1039"/>
      <c r="Z31" s="1039"/>
      <c r="AA31" s="1039">
        <v>71</v>
      </c>
      <c r="AB31" s="1039"/>
      <c r="AC31" s="1039"/>
      <c r="AD31" s="1039"/>
      <c r="AE31" s="1040"/>
      <c r="AF31" s="1035">
        <v>1987</v>
      </c>
      <c r="AG31" s="1036"/>
      <c r="AH31" s="1036"/>
      <c r="AI31" s="1036"/>
      <c r="AJ31" s="1037"/>
      <c r="AK31" s="980">
        <v>10</v>
      </c>
      <c r="AL31" s="971"/>
      <c r="AM31" s="971"/>
      <c r="AN31" s="971"/>
      <c r="AO31" s="971"/>
      <c r="AP31" s="971">
        <v>3751</v>
      </c>
      <c r="AQ31" s="971"/>
      <c r="AR31" s="971"/>
      <c r="AS31" s="971"/>
      <c r="AT31" s="971"/>
      <c r="AU31" s="971">
        <v>34</v>
      </c>
      <c r="AV31" s="971"/>
      <c r="AW31" s="971"/>
      <c r="AX31" s="971"/>
      <c r="AY31" s="971"/>
      <c r="AZ31" s="1041">
        <v>0</v>
      </c>
      <c r="BA31" s="1041"/>
      <c r="BB31" s="1041"/>
      <c r="BC31" s="1041"/>
      <c r="BD31" s="1041"/>
      <c r="BE31" s="1044" t="s">
        <v>392</v>
      </c>
      <c r="BF31" s="975"/>
      <c r="BG31" s="975"/>
      <c r="BH31" s="975"/>
      <c r="BI31" s="1045"/>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98</v>
      </c>
      <c r="R32" s="1039"/>
      <c r="S32" s="1039"/>
      <c r="T32" s="1039"/>
      <c r="U32" s="1039"/>
      <c r="V32" s="1039">
        <v>96</v>
      </c>
      <c r="W32" s="1039"/>
      <c r="X32" s="1039"/>
      <c r="Y32" s="1039"/>
      <c r="Z32" s="1039"/>
      <c r="AA32" s="1039">
        <v>2</v>
      </c>
      <c r="AB32" s="1039"/>
      <c r="AC32" s="1039"/>
      <c r="AD32" s="1039"/>
      <c r="AE32" s="1040"/>
      <c r="AF32" s="1035">
        <v>141</v>
      </c>
      <c r="AG32" s="1036"/>
      <c r="AH32" s="1036"/>
      <c r="AI32" s="1036"/>
      <c r="AJ32" s="1037"/>
      <c r="AK32" s="980">
        <v>24</v>
      </c>
      <c r="AL32" s="971"/>
      <c r="AM32" s="971"/>
      <c r="AN32" s="971"/>
      <c r="AO32" s="971"/>
      <c r="AP32" s="971">
        <v>31</v>
      </c>
      <c r="AQ32" s="971"/>
      <c r="AR32" s="971"/>
      <c r="AS32" s="971"/>
      <c r="AT32" s="971"/>
      <c r="AU32" s="971">
        <v>8</v>
      </c>
      <c r="AV32" s="971"/>
      <c r="AW32" s="971"/>
      <c r="AX32" s="971"/>
      <c r="AY32" s="971"/>
      <c r="AZ32" s="1041">
        <v>0</v>
      </c>
      <c r="BA32" s="1041"/>
      <c r="BB32" s="1041"/>
      <c r="BC32" s="1041"/>
      <c r="BD32" s="1041"/>
      <c r="BE32" s="1044" t="s">
        <v>392</v>
      </c>
      <c r="BF32" s="975"/>
      <c r="BG32" s="975"/>
      <c r="BH32" s="975"/>
      <c r="BI32" s="1045"/>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333</v>
      </c>
      <c r="R33" s="1039"/>
      <c r="S33" s="1039"/>
      <c r="T33" s="1039"/>
      <c r="U33" s="1039"/>
      <c r="V33" s="1039">
        <v>332</v>
      </c>
      <c r="W33" s="1039"/>
      <c r="X33" s="1039"/>
      <c r="Y33" s="1039"/>
      <c r="Z33" s="1039"/>
      <c r="AA33" s="1039">
        <v>1</v>
      </c>
      <c r="AB33" s="1039"/>
      <c r="AC33" s="1039"/>
      <c r="AD33" s="1039"/>
      <c r="AE33" s="1040"/>
      <c r="AF33" s="1035">
        <v>356</v>
      </c>
      <c r="AG33" s="1036"/>
      <c r="AH33" s="1036"/>
      <c r="AI33" s="1036"/>
      <c r="AJ33" s="1037"/>
      <c r="AK33" s="980">
        <v>166</v>
      </c>
      <c r="AL33" s="971"/>
      <c r="AM33" s="971"/>
      <c r="AN33" s="971"/>
      <c r="AO33" s="971"/>
      <c r="AP33" s="971">
        <v>1120</v>
      </c>
      <c r="AQ33" s="971"/>
      <c r="AR33" s="971"/>
      <c r="AS33" s="971"/>
      <c r="AT33" s="971"/>
      <c r="AU33" s="971">
        <v>858</v>
      </c>
      <c r="AV33" s="971"/>
      <c r="AW33" s="971"/>
      <c r="AX33" s="971"/>
      <c r="AY33" s="971"/>
      <c r="AZ33" s="1041">
        <v>0</v>
      </c>
      <c r="BA33" s="1041"/>
      <c r="BB33" s="1041"/>
      <c r="BC33" s="1041"/>
      <c r="BD33" s="1041"/>
      <c r="BE33" s="1044" t="s">
        <v>392</v>
      </c>
      <c r="BF33" s="975"/>
      <c r="BG33" s="975"/>
      <c r="BH33" s="975"/>
      <c r="BI33" s="1045"/>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1701</v>
      </c>
      <c r="R34" s="1039"/>
      <c r="S34" s="1039"/>
      <c r="T34" s="1039"/>
      <c r="U34" s="1039"/>
      <c r="V34" s="1039">
        <v>1470</v>
      </c>
      <c r="W34" s="1039"/>
      <c r="X34" s="1039"/>
      <c r="Y34" s="1039"/>
      <c r="Z34" s="1039"/>
      <c r="AA34" s="1039">
        <v>231</v>
      </c>
      <c r="AB34" s="1039"/>
      <c r="AC34" s="1039"/>
      <c r="AD34" s="1039"/>
      <c r="AE34" s="1040"/>
      <c r="AF34" s="1035">
        <v>2772</v>
      </c>
      <c r="AG34" s="1036"/>
      <c r="AH34" s="1036"/>
      <c r="AI34" s="1036"/>
      <c r="AJ34" s="1037"/>
      <c r="AK34" s="980">
        <v>1118</v>
      </c>
      <c r="AL34" s="971"/>
      <c r="AM34" s="971"/>
      <c r="AN34" s="971"/>
      <c r="AO34" s="971"/>
      <c r="AP34" s="971">
        <v>6294</v>
      </c>
      <c r="AQ34" s="971"/>
      <c r="AR34" s="971"/>
      <c r="AS34" s="971"/>
      <c r="AT34" s="971"/>
      <c r="AU34" s="971">
        <v>5847</v>
      </c>
      <c r="AV34" s="971"/>
      <c r="AW34" s="971"/>
      <c r="AX34" s="971"/>
      <c r="AY34" s="971"/>
      <c r="AZ34" s="1041">
        <v>0</v>
      </c>
      <c r="BA34" s="1041"/>
      <c r="BB34" s="1041"/>
      <c r="BC34" s="1041"/>
      <c r="BD34" s="1041"/>
      <c r="BE34" s="1044" t="s">
        <v>392</v>
      </c>
      <c r="BF34" s="975"/>
      <c r="BG34" s="975"/>
      <c r="BH34" s="975"/>
      <c r="BI34" s="1045"/>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42"/>
      <c r="R35" s="1036"/>
      <c r="S35" s="1036"/>
      <c r="T35" s="1036"/>
      <c r="U35" s="1043"/>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5610</v>
      </c>
      <c r="AG63" s="959"/>
      <c r="AH63" s="959"/>
      <c r="AI63" s="959"/>
      <c r="AJ63" s="1022"/>
      <c r="AK63" s="1023"/>
      <c r="AL63" s="963"/>
      <c r="AM63" s="963"/>
      <c r="AN63" s="963"/>
      <c r="AO63" s="963"/>
      <c r="AP63" s="959">
        <v>11196</v>
      </c>
      <c r="AQ63" s="959"/>
      <c r="AR63" s="959"/>
      <c r="AS63" s="959"/>
      <c r="AT63" s="959"/>
      <c r="AU63" s="959">
        <v>6747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555</v>
      </c>
      <c r="C68" s="986"/>
      <c r="D68" s="986"/>
      <c r="E68" s="986"/>
      <c r="F68" s="986"/>
      <c r="G68" s="986"/>
      <c r="H68" s="986"/>
      <c r="I68" s="986"/>
      <c r="J68" s="986"/>
      <c r="K68" s="986"/>
      <c r="L68" s="986"/>
      <c r="M68" s="986"/>
      <c r="N68" s="986"/>
      <c r="O68" s="986"/>
      <c r="P68" s="987"/>
      <c r="Q68" s="988">
        <v>16725</v>
      </c>
      <c r="R68" s="982"/>
      <c r="S68" s="982"/>
      <c r="T68" s="982"/>
      <c r="U68" s="982"/>
      <c r="V68" s="982">
        <v>16704</v>
      </c>
      <c r="W68" s="982"/>
      <c r="X68" s="982"/>
      <c r="Y68" s="982"/>
      <c r="Z68" s="982"/>
      <c r="AA68" s="982">
        <v>21</v>
      </c>
      <c r="AB68" s="982"/>
      <c r="AC68" s="982"/>
      <c r="AD68" s="982"/>
      <c r="AE68" s="982"/>
      <c r="AF68" s="982">
        <v>21</v>
      </c>
      <c r="AG68" s="982"/>
      <c r="AH68" s="982"/>
      <c r="AI68" s="982"/>
      <c r="AJ68" s="982"/>
      <c r="AK68" s="982">
        <v>164</v>
      </c>
      <c r="AL68" s="982"/>
      <c r="AM68" s="982"/>
      <c r="AN68" s="982"/>
      <c r="AO68" s="982"/>
      <c r="AP68" s="982" t="s">
        <v>549</v>
      </c>
      <c r="AQ68" s="982"/>
      <c r="AR68" s="982"/>
      <c r="AS68" s="982"/>
      <c r="AT68" s="982"/>
      <c r="AU68" s="982" t="s">
        <v>549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556</v>
      </c>
      <c r="C69" s="975"/>
      <c r="D69" s="975"/>
      <c r="E69" s="975"/>
      <c r="F69" s="975"/>
      <c r="G69" s="975"/>
      <c r="H69" s="975"/>
      <c r="I69" s="975"/>
      <c r="J69" s="975"/>
      <c r="K69" s="975"/>
      <c r="L69" s="975"/>
      <c r="M69" s="975"/>
      <c r="N69" s="975"/>
      <c r="O69" s="975"/>
      <c r="P69" s="976"/>
      <c r="Q69" s="977">
        <v>78</v>
      </c>
      <c r="R69" s="971"/>
      <c r="S69" s="971"/>
      <c r="T69" s="971"/>
      <c r="U69" s="971"/>
      <c r="V69" s="971">
        <v>77</v>
      </c>
      <c r="W69" s="971"/>
      <c r="X69" s="971"/>
      <c r="Y69" s="971"/>
      <c r="Z69" s="971"/>
      <c r="AA69" s="971">
        <v>1</v>
      </c>
      <c r="AB69" s="971"/>
      <c r="AC69" s="971"/>
      <c r="AD69" s="971"/>
      <c r="AE69" s="971"/>
      <c r="AF69" s="971">
        <v>1</v>
      </c>
      <c r="AG69" s="971"/>
      <c r="AH69" s="971"/>
      <c r="AI69" s="971"/>
      <c r="AJ69" s="971"/>
      <c r="AK69" s="971">
        <v>13</v>
      </c>
      <c r="AL69" s="971"/>
      <c r="AM69" s="971"/>
      <c r="AN69" s="971"/>
      <c r="AO69" s="971"/>
      <c r="AP69" s="971" t="s">
        <v>549</v>
      </c>
      <c r="AQ69" s="971"/>
      <c r="AR69" s="971"/>
      <c r="AS69" s="971"/>
      <c r="AT69" s="971"/>
      <c r="AU69" s="971" t="s">
        <v>549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557</v>
      </c>
      <c r="C70" s="975"/>
      <c r="D70" s="975"/>
      <c r="E70" s="975"/>
      <c r="F70" s="975"/>
      <c r="G70" s="975"/>
      <c r="H70" s="975"/>
      <c r="I70" s="975"/>
      <c r="J70" s="975"/>
      <c r="K70" s="975"/>
      <c r="L70" s="975"/>
      <c r="M70" s="975"/>
      <c r="N70" s="975"/>
      <c r="O70" s="975"/>
      <c r="P70" s="976"/>
      <c r="Q70" s="977">
        <v>425</v>
      </c>
      <c r="R70" s="971"/>
      <c r="S70" s="971"/>
      <c r="T70" s="971"/>
      <c r="U70" s="971"/>
      <c r="V70" s="971">
        <v>237</v>
      </c>
      <c r="W70" s="971"/>
      <c r="X70" s="971"/>
      <c r="Y70" s="971"/>
      <c r="Z70" s="971"/>
      <c r="AA70" s="971">
        <v>188</v>
      </c>
      <c r="AB70" s="971"/>
      <c r="AC70" s="971"/>
      <c r="AD70" s="971"/>
      <c r="AE70" s="971"/>
      <c r="AF70" s="971">
        <v>188</v>
      </c>
      <c r="AG70" s="971"/>
      <c r="AH70" s="971"/>
      <c r="AI70" s="971"/>
      <c r="AJ70" s="971"/>
      <c r="AK70" s="971" t="s">
        <v>549</v>
      </c>
      <c r="AL70" s="971"/>
      <c r="AM70" s="971"/>
      <c r="AN70" s="971"/>
      <c r="AO70" s="971"/>
      <c r="AP70" s="971" t="s">
        <v>549</v>
      </c>
      <c r="AQ70" s="971"/>
      <c r="AR70" s="971"/>
      <c r="AS70" s="971"/>
      <c r="AT70" s="971"/>
      <c r="AU70" s="971" t="s">
        <v>549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558</v>
      </c>
      <c r="C71" s="975"/>
      <c r="D71" s="975"/>
      <c r="E71" s="975"/>
      <c r="F71" s="975"/>
      <c r="G71" s="975"/>
      <c r="H71" s="975"/>
      <c r="I71" s="975"/>
      <c r="J71" s="975"/>
      <c r="K71" s="975"/>
      <c r="L71" s="975"/>
      <c r="M71" s="975"/>
      <c r="N71" s="975"/>
      <c r="O71" s="975"/>
      <c r="P71" s="976"/>
      <c r="Q71" s="977">
        <v>1130</v>
      </c>
      <c r="R71" s="971"/>
      <c r="S71" s="971"/>
      <c r="T71" s="971"/>
      <c r="U71" s="971"/>
      <c r="V71" s="971">
        <v>1119</v>
      </c>
      <c r="W71" s="971"/>
      <c r="X71" s="971"/>
      <c r="Y71" s="971"/>
      <c r="Z71" s="971"/>
      <c r="AA71" s="971">
        <v>11</v>
      </c>
      <c r="AB71" s="971"/>
      <c r="AC71" s="971"/>
      <c r="AD71" s="971"/>
      <c r="AE71" s="971"/>
      <c r="AF71" s="971">
        <v>11</v>
      </c>
      <c r="AG71" s="971"/>
      <c r="AH71" s="971"/>
      <c r="AI71" s="971"/>
      <c r="AJ71" s="971"/>
      <c r="AK71" s="971" t="s">
        <v>549</v>
      </c>
      <c r="AL71" s="971"/>
      <c r="AM71" s="971"/>
      <c r="AN71" s="971"/>
      <c r="AO71" s="971"/>
      <c r="AP71" s="971" t="s">
        <v>549</v>
      </c>
      <c r="AQ71" s="971"/>
      <c r="AR71" s="971"/>
      <c r="AS71" s="971"/>
      <c r="AT71" s="971"/>
      <c r="AU71" s="971" t="s">
        <v>549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559</v>
      </c>
      <c r="C72" s="975"/>
      <c r="D72" s="975"/>
      <c r="E72" s="975"/>
      <c r="F72" s="975"/>
      <c r="G72" s="975"/>
      <c r="H72" s="975"/>
      <c r="I72" s="975"/>
      <c r="J72" s="975"/>
      <c r="K72" s="975"/>
      <c r="L72" s="975"/>
      <c r="M72" s="975"/>
      <c r="N72" s="975"/>
      <c r="O72" s="975"/>
      <c r="P72" s="976"/>
      <c r="Q72" s="977">
        <v>395416</v>
      </c>
      <c r="R72" s="971"/>
      <c r="S72" s="971"/>
      <c r="T72" s="971"/>
      <c r="U72" s="971"/>
      <c r="V72" s="971">
        <v>387020</v>
      </c>
      <c r="W72" s="971"/>
      <c r="X72" s="971"/>
      <c r="Y72" s="971"/>
      <c r="Z72" s="971"/>
      <c r="AA72" s="971">
        <v>8396</v>
      </c>
      <c r="AB72" s="971"/>
      <c r="AC72" s="971"/>
      <c r="AD72" s="971"/>
      <c r="AE72" s="971"/>
      <c r="AF72" s="971">
        <v>8396</v>
      </c>
      <c r="AG72" s="971"/>
      <c r="AH72" s="971"/>
      <c r="AI72" s="971"/>
      <c r="AJ72" s="971"/>
      <c r="AK72" s="971">
        <v>755</v>
      </c>
      <c r="AL72" s="971"/>
      <c r="AM72" s="971"/>
      <c r="AN72" s="971"/>
      <c r="AO72" s="971"/>
      <c r="AP72" s="971" t="s">
        <v>549</v>
      </c>
      <c r="AQ72" s="971"/>
      <c r="AR72" s="971"/>
      <c r="AS72" s="971"/>
      <c r="AT72" s="971"/>
      <c r="AU72" s="971" t="s">
        <v>549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8617</v>
      </c>
      <c r="AG88" s="959"/>
      <c r="AH88" s="959"/>
      <c r="AI88" s="959"/>
      <c r="AJ88" s="959"/>
      <c r="AK88" s="963"/>
      <c r="AL88" s="963"/>
      <c r="AM88" s="963"/>
      <c r="AN88" s="963"/>
      <c r="AO88" s="963"/>
      <c r="AP88" s="959">
        <v>0</v>
      </c>
      <c r="AQ88" s="959"/>
      <c r="AR88" s="959"/>
      <c r="AS88" s="959"/>
      <c r="AT88" s="959"/>
      <c r="AU88" s="959">
        <v>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141</v>
      </c>
      <c r="CS102" s="953"/>
      <c r="CT102" s="953"/>
      <c r="CU102" s="953"/>
      <c r="CV102" s="954"/>
      <c r="CW102" s="952">
        <v>1</v>
      </c>
      <c r="CX102" s="953"/>
      <c r="CY102" s="953"/>
      <c r="CZ102" s="953"/>
      <c r="DA102" s="954"/>
      <c r="DB102" s="952">
        <v>40</v>
      </c>
      <c r="DC102" s="953"/>
      <c r="DD102" s="953"/>
      <c r="DE102" s="953"/>
      <c r="DF102" s="954"/>
      <c r="DG102" s="952" t="s">
        <v>549</v>
      </c>
      <c r="DH102" s="953"/>
      <c r="DI102" s="953"/>
      <c r="DJ102" s="953"/>
      <c r="DK102" s="954"/>
      <c r="DL102" s="952" t="s">
        <v>549</v>
      </c>
      <c r="DM102" s="953"/>
      <c r="DN102" s="953"/>
      <c r="DO102" s="953"/>
      <c r="DP102" s="954"/>
      <c r="DQ102" s="952" t="s">
        <v>549</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2397921</v>
      </c>
      <c r="AB110" s="889"/>
      <c r="AC110" s="889"/>
      <c r="AD110" s="889"/>
      <c r="AE110" s="890"/>
      <c r="AF110" s="891">
        <v>2351242</v>
      </c>
      <c r="AG110" s="889"/>
      <c r="AH110" s="889"/>
      <c r="AI110" s="889"/>
      <c r="AJ110" s="890"/>
      <c r="AK110" s="891">
        <v>2208929</v>
      </c>
      <c r="AL110" s="889"/>
      <c r="AM110" s="889"/>
      <c r="AN110" s="889"/>
      <c r="AO110" s="890"/>
      <c r="AP110" s="892">
        <v>16.7</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17366882</v>
      </c>
      <c r="BR110" s="842"/>
      <c r="BS110" s="842"/>
      <c r="BT110" s="842"/>
      <c r="BU110" s="842"/>
      <c r="BV110" s="842">
        <v>16635873</v>
      </c>
      <c r="BW110" s="842"/>
      <c r="BX110" s="842"/>
      <c r="BY110" s="842"/>
      <c r="BZ110" s="842"/>
      <c r="CA110" s="842">
        <v>17389533</v>
      </c>
      <c r="CB110" s="842"/>
      <c r="CC110" s="842"/>
      <c r="CD110" s="842"/>
      <c r="CE110" s="842"/>
      <c r="CF110" s="866">
        <v>131.19999999999999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7501228</v>
      </c>
      <c r="BR112" s="817"/>
      <c r="BS112" s="817"/>
      <c r="BT112" s="817"/>
      <c r="BU112" s="817"/>
      <c r="BV112" s="817">
        <v>7146195</v>
      </c>
      <c r="BW112" s="817"/>
      <c r="BX112" s="817"/>
      <c r="BY112" s="817"/>
      <c r="BZ112" s="817"/>
      <c r="CA112" s="817">
        <v>6746269</v>
      </c>
      <c r="CB112" s="817"/>
      <c r="CC112" s="817"/>
      <c r="CD112" s="817"/>
      <c r="CE112" s="817"/>
      <c r="CF112" s="875">
        <v>50.9</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715660</v>
      </c>
      <c r="AB113" s="919"/>
      <c r="AC113" s="919"/>
      <c r="AD113" s="919"/>
      <c r="AE113" s="920"/>
      <c r="AF113" s="921">
        <v>699963</v>
      </c>
      <c r="AG113" s="919"/>
      <c r="AH113" s="919"/>
      <c r="AI113" s="919"/>
      <c r="AJ113" s="920"/>
      <c r="AK113" s="921">
        <v>659981</v>
      </c>
      <c r="AL113" s="919"/>
      <c r="AM113" s="919"/>
      <c r="AN113" s="919"/>
      <c r="AO113" s="920"/>
      <c r="AP113" s="922">
        <v>5</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5735308</v>
      </c>
      <c r="BR114" s="817"/>
      <c r="BS114" s="817"/>
      <c r="BT114" s="817"/>
      <c r="BU114" s="817"/>
      <c r="BV114" s="817">
        <v>5795053</v>
      </c>
      <c r="BW114" s="817"/>
      <c r="BX114" s="817"/>
      <c r="BY114" s="817"/>
      <c r="BZ114" s="817"/>
      <c r="CA114" s="817">
        <v>5854206</v>
      </c>
      <c r="CB114" s="817"/>
      <c r="CC114" s="817"/>
      <c r="CD114" s="817"/>
      <c r="CE114" s="817"/>
      <c r="CF114" s="875">
        <v>44.2</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124</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3113581</v>
      </c>
      <c r="AB117" s="903"/>
      <c r="AC117" s="903"/>
      <c r="AD117" s="903"/>
      <c r="AE117" s="904"/>
      <c r="AF117" s="905">
        <v>3051329</v>
      </c>
      <c r="AG117" s="903"/>
      <c r="AH117" s="903"/>
      <c r="AI117" s="903"/>
      <c r="AJ117" s="904"/>
      <c r="AK117" s="905">
        <v>2868910</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30603418</v>
      </c>
      <c r="BR119" s="845"/>
      <c r="BS119" s="845"/>
      <c r="BT119" s="845"/>
      <c r="BU119" s="845"/>
      <c r="BV119" s="845">
        <v>29577121</v>
      </c>
      <c r="BW119" s="845"/>
      <c r="BX119" s="845"/>
      <c r="BY119" s="845"/>
      <c r="BZ119" s="845"/>
      <c r="CA119" s="845">
        <v>29990008</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17338216</v>
      </c>
      <c r="BR120" s="842"/>
      <c r="BS120" s="842"/>
      <c r="BT120" s="842"/>
      <c r="BU120" s="842"/>
      <c r="BV120" s="842">
        <v>17427575</v>
      </c>
      <c r="BW120" s="842"/>
      <c r="BX120" s="842"/>
      <c r="BY120" s="842"/>
      <c r="BZ120" s="842"/>
      <c r="CA120" s="842">
        <v>17394605</v>
      </c>
      <c r="CB120" s="842"/>
      <c r="CC120" s="842"/>
      <c r="CD120" s="842"/>
      <c r="CE120" s="842"/>
      <c r="CF120" s="866">
        <v>131.19999999999999</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6587227</v>
      </c>
      <c r="DH120" s="842"/>
      <c r="DI120" s="842"/>
      <c r="DJ120" s="842"/>
      <c r="DK120" s="842"/>
      <c r="DL120" s="842">
        <v>6145648</v>
      </c>
      <c r="DM120" s="842"/>
      <c r="DN120" s="842"/>
      <c r="DO120" s="842"/>
      <c r="DP120" s="842"/>
      <c r="DQ120" s="842">
        <v>5846954</v>
      </c>
      <c r="DR120" s="842"/>
      <c r="DS120" s="842"/>
      <c r="DT120" s="842"/>
      <c r="DU120" s="842"/>
      <c r="DV120" s="843">
        <v>44.1</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527446</v>
      </c>
      <c r="BR121" s="817"/>
      <c r="BS121" s="817"/>
      <c r="BT121" s="817"/>
      <c r="BU121" s="817"/>
      <c r="BV121" s="817">
        <v>522803</v>
      </c>
      <c r="BW121" s="817"/>
      <c r="BX121" s="817"/>
      <c r="BY121" s="817"/>
      <c r="BZ121" s="817"/>
      <c r="CA121" s="817">
        <v>1316537</v>
      </c>
      <c r="CB121" s="817"/>
      <c r="CC121" s="817"/>
      <c r="CD121" s="817"/>
      <c r="CE121" s="817"/>
      <c r="CF121" s="875">
        <v>9.9</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836162</v>
      </c>
      <c r="DH121" s="817"/>
      <c r="DI121" s="817"/>
      <c r="DJ121" s="817"/>
      <c r="DK121" s="817"/>
      <c r="DL121" s="817">
        <v>945358</v>
      </c>
      <c r="DM121" s="817"/>
      <c r="DN121" s="817"/>
      <c r="DO121" s="817"/>
      <c r="DP121" s="817"/>
      <c r="DQ121" s="817">
        <v>857855</v>
      </c>
      <c r="DR121" s="817"/>
      <c r="DS121" s="817"/>
      <c r="DT121" s="817"/>
      <c r="DU121" s="817"/>
      <c r="DV121" s="794">
        <v>6.5</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20303325</v>
      </c>
      <c r="BR122" s="845"/>
      <c r="BS122" s="845"/>
      <c r="BT122" s="845"/>
      <c r="BU122" s="845"/>
      <c r="BV122" s="845">
        <v>19253267</v>
      </c>
      <c r="BW122" s="845"/>
      <c r="BX122" s="845"/>
      <c r="BY122" s="845"/>
      <c r="BZ122" s="845"/>
      <c r="CA122" s="845">
        <v>19148075</v>
      </c>
      <c r="CB122" s="845"/>
      <c r="CC122" s="845"/>
      <c r="CD122" s="845"/>
      <c r="CE122" s="845"/>
      <c r="CF122" s="846">
        <v>144.4</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64356</v>
      </c>
      <c r="DH122" s="817"/>
      <c r="DI122" s="817"/>
      <c r="DJ122" s="817"/>
      <c r="DK122" s="817"/>
      <c r="DL122" s="817">
        <v>46095</v>
      </c>
      <c r="DM122" s="817"/>
      <c r="DN122" s="817"/>
      <c r="DO122" s="817"/>
      <c r="DP122" s="817"/>
      <c r="DQ122" s="817">
        <v>33760</v>
      </c>
      <c r="DR122" s="817"/>
      <c r="DS122" s="817"/>
      <c r="DT122" s="817"/>
      <c r="DU122" s="817"/>
      <c r="DV122" s="794">
        <v>0.3</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38168987</v>
      </c>
      <c r="BR123" s="833"/>
      <c r="BS123" s="833"/>
      <c r="BT123" s="833"/>
      <c r="BU123" s="833"/>
      <c r="BV123" s="833">
        <v>37203645</v>
      </c>
      <c r="BW123" s="833"/>
      <c r="BX123" s="833"/>
      <c r="BY123" s="833"/>
      <c r="BZ123" s="833"/>
      <c r="CA123" s="833">
        <v>37859217</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v>13483</v>
      </c>
      <c r="DH123" s="780"/>
      <c r="DI123" s="780"/>
      <c r="DJ123" s="780"/>
      <c r="DK123" s="781"/>
      <c r="DL123" s="782">
        <v>9094</v>
      </c>
      <c r="DM123" s="780"/>
      <c r="DN123" s="780"/>
      <c r="DO123" s="780"/>
      <c r="DP123" s="781"/>
      <c r="DQ123" s="782">
        <v>7700</v>
      </c>
      <c r="DR123" s="780"/>
      <c r="DS123" s="780"/>
      <c r="DT123" s="780"/>
      <c r="DU123" s="781"/>
      <c r="DV123" s="824">
        <v>0.1</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163071</v>
      </c>
      <c r="AB128" s="801"/>
      <c r="AC128" s="801"/>
      <c r="AD128" s="801"/>
      <c r="AE128" s="802"/>
      <c r="AF128" s="803">
        <v>151493</v>
      </c>
      <c r="AG128" s="801"/>
      <c r="AH128" s="801"/>
      <c r="AI128" s="801"/>
      <c r="AJ128" s="802"/>
      <c r="AK128" s="803">
        <v>187057</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12.75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15155636</v>
      </c>
      <c r="AB129" s="780"/>
      <c r="AC129" s="780"/>
      <c r="AD129" s="780"/>
      <c r="AE129" s="781"/>
      <c r="AF129" s="782">
        <v>15157492</v>
      </c>
      <c r="AG129" s="780"/>
      <c r="AH129" s="780"/>
      <c r="AI129" s="780"/>
      <c r="AJ129" s="781"/>
      <c r="AK129" s="782">
        <v>15365621</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17.75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2360925</v>
      </c>
      <c r="AB130" s="780"/>
      <c r="AC130" s="780"/>
      <c r="AD130" s="780"/>
      <c r="AE130" s="781"/>
      <c r="AF130" s="782">
        <v>2251445</v>
      </c>
      <c r="AG130" s="780"/>
      <c r="AH130" s="780"/>
      <c r="AI130" s="780"/>
      <c r="AJ130" s="781"/>
      <c r="AK130" s="782">
        <v>2108788</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4.5999999999999996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12794711</v>
      </c>
      <c r="AB131" s="764"/>
      <c r="AC131" s="764"/>
      <c r="AD131" s="764"/>
      <c r="AE131" s="765"/>
      <c r="AF131" s="766">
        <v>12906047</v>
      </c>
      <c r="AG131" s="764"/>
      <c r="AH131" s="764"/>
      <c r="AI131" s="764"/>
      <c r="AJ131" s="765"/>
      <c r="AK131" s="766">
        <v>13256833</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4.6080368680000001</v>
      </c>
      <c r="AB132" s="745"/>
      <c r="AC132" s="745"/>
      <c r="AD132" s="745"/>
      <c r="AE132" s="746"/>
      <c r="AF132" s="747">
        <v>5.0239318050000001</v>
      </c>
      <c r="AG132" s="745"/>
      <c r="AH132" s="745"/>
      <c r="AI132" s="745"/>
      <c r="AJ132" s="746"/>
      <c r="AK132" s="747">
        <v>4.3227896130000003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3.8</v>
      </c>
      <c r="AB133" s="724"/>
      <c r="AC133" s="724"/>
      <c r="AD133" s="724"/>
      <c r="AE133" s="725"/>
      <c r="AF133" s="723">
        <v>4.4000000000000004</v>
      </c>
      <c r="AG133" s="724"/>
      <c r="AH133" s="724"/>
      <c r="AI133" s="724"/>
      <c r="AJ133" s="725"/>
      <c r="AK133" s="723">
        <v>4.5999999999999996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QHh1u4itgI9V9RzCKW2L9iqnttJTrcCc3KPm+GL93bhTIEN+b60qhwmh9B1M8TOaLRyb/nhBecniKHF1QnILQ==" saltValue="Wv5lzqdzZJkAlSHJG6n2l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E25" zoomScale="70" zoomScaleNormal="85" zoomScaleSheetLayoutView="70" workbookViewId="0">
      <selection activeCell="CS94" sqref="CS9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74f+9WJgRCYGzLNkyQBzFEqXhC0oY9c5B5jbQ0G551tZGSmNLbt7DgNQFUt2bENpwKr94zzVPTRNyUB6uoPaug==" saltValue="LNOnIGdyHA7IHrXU9Lqlg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M22" zoomScale="85" zoomScaleNormal="85" zoomScaleSheetLayoutView="55" workbookViewId="0">
      <selection activeCell="AZ60" sqref="AZ60:BD60"/>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Rk3qnjWt8TOvA0CWcdkBDTtXLwFq3etCFR2PSi6xeLZmHq6Ua3270IS51HHCmYj/RIQrMSGyVJRPXRIRyc2qg==" saltValue="QkHUV9mbq5mpQaN96D4bK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2"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3"/>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4" t="s">
        <v>484</v>
      </c>
      <c r="AL9" s="1135"/>
      <c r="AM9" s="1135"/>
      <c r="AN9" s="1136"/>
      <c r="AO9" s="269">
        <v>5238521</v>
      </c>
      <c r="AP9" s="269">
        <v>112923</v>
      </c>
      <c r="AQ9" s="270">
        <v>117270</v>
      </c>
      <c r="AR9" s="271">
        <v>-3.7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4" t="s">
        <v>485</v>
      </c>
      <c r="AL10" s="1135"/>
      <c r="AM10" s="1135"/>
      <c r="AN10" s="1136"/>
      <c r="AO10" s="272">
        <v>1548</v>
      </c>
      <c r="AP10" s="272">
        <v>33</v>
      </c>
      <c r="AQ10" s="273">
        <v>10490</v>
      </c>
      <c r="AR10" s="274">
        <v>-99.7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4" t="s">
        <v>486</v>
      </c>
      <c r="AL11" s="1135"/>
      <c r="AM11" s="1135"/>
      <c r="AN11" s="1136"/>
      <c r="AO11" s="272">
        <v>320</v>
      </c>
      <c r="AP11" s="272">
        <v>7</v>
      </c>
      <c r="AQ11" s="273">
        <v>1802</v>
      </c>
      <c r="AR11" s="274">
        <v>-99.6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4" t="s">
        <v>487</v>
      </c>
      <c r="AL12" s="1135"/>
      <c r="AM12" s="1135"/>
      <c r="AN12" s="1136"/>
      <c r="AO12" s="272" t="s">
        <v>488</v>
      </c>
      <c r="AP12" s="272" t="s">
        <v>488</v>
      </c>
      <c r="AQ12" s="273">
        <v>3</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4" t="s">
        <v>489</v>
      </c>
      <c r="AL13" s="1135"/>
      <c r="AM13" s="1135"/>
      <c r="AN13" s="1136"/>
      <c r="AO13" s="272">
        <v>203646</v>
      </c>
      <c r="AP13" s="272">
        <v>4390</v>
      </c>
      <c r="AQ13" s="273">
        <v>4482</v>
      </c>
      <c r="AR13" s="274">
        <v>-2.1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4" t="s">
        <v>490</v>
      </c>
      <c r="AL14" s="1135"/>
      <c r="AM14" s="1135"/>
      <c r="AN14" s="1136"/>
      <c r="AO14" s="272">
        <v>70000</v>
      </c>
      <c r="AP14" s="272">
        <v>1509</v>
      </c>
      <c r="AQ14" s="273">
        <v>2749</v>
      </c>
      <c r="AR14" s="274">
        <v>-45.1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7" t="s">
        <v>491</v>
      </c>
      <c r="AL15" s="1138"/>
      <c r="AM15" s="1138"/>
      <c r="AN15" s="1139"/>
      <c r="AO15" s="272">
        <v>-331541</v>
      </c>
      <c r="AP15" s="272">
        <v>-7147</v>
      </c>
      <c r="AQ15" s="273">
        <v>-7399</v>
      </c>
      <c r="AR15" s="274">
        <v>-3.4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7" t="s">
        <v>177</v>
      </c>
      <c r="AL16" s="1138"/>
      <c r="AM16" s="1138"/>
      <c r="AN16" s="1139"/>
      <c r="AO16" s="272">
        <v>5182494</v>
      </c>
      <c r="AP16" s="272">
        <v>111716</v>
      </c>
      <c r="AQ16" s="273">
        <v>129397</v>
      </c>
      <c r="AR16" s="274">
        <v>-13.7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40" t="s">
        <v>496</v>
      </c>
      <c r="AL21" s="1141"/>
      <c r="AM21" s="1141"/>
      <c r="AN21" s="1142"/>
      <c r="AO21" s="285">
        <v>10.89</v>
      </c>
      <c r="AP21" s="286">
        <v>11.07</v>
      </c>
      <c r="AQ21" s="287">
        <v>-0.18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40" t="s">
        <v>497</v>
      </c>
      <c r="AL22" s="1141"/>
      <c r="AM22" s="1141"/>
      <c r="AN22" s="1142"/>
      <c r="AO22" s="290">
        <v>97.1</v>
      </c>
      <c r="AP22" s="291">
        <v>97.2</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3" t="s">
        <v>498</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2"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3"/>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4" t="s">
        <v>501</v>
      </c>
      <c r="AL32" s="1125"/>
      <c r="AM32" s="1125"/>
      <c r="AN32" s="1126"/>
      <c r="AO32" s="300">
        <v>2208929</v>
      </c>
      <c r="AP32" s="300">
        <v>47616</v>
      </c>
      <c r="AQ32" s="301">
        <v>74841</v>
      </c>
      <c r="AR32" s="302">
        <v>-36.4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4" t="s">
        <v>502</v>
      </c>
      <c r="AL33" s="1125"/>
      <c r="AM33" s="1125"/>
      <c r="AN33" s="1126"/>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4" t="s">
        <v>503</v>
      </c>
      <c r="AL34" s="1125"/>
      <c r="AM34" s="1125"/>
      <c r="AN34" s="1126"/>
      <c r="AO34" s="300" t="s">
        <v>488</v>
      </c>
      <c r="AP34" s="300" t="s">
        <v>488</v>
      </c>
      <c r="AQ34" s="301">
        <v>1</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4" t="s">
        <v>504</v>
      </c>
      <c r="AL35" s="1125"/>
      <c r="AM35" s="1125"/>
      <c r="AN35" s="1126"/>
      <c r="AO35" s="300">
        <v>659981</v>
      </c>
      <c r="AP35" s="300">
        <v>14227</v>
      </c>
      <c r="AQ35" s="301">
        <v>16683</v>
      </c>
      <c r="AR35" s="302">
        <v>-14.7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4" t="s">
        <v>505</v>
      </c>
      <c r="AL36" s="1125"/>
      <c r="AM36" s="1125"/>
      <c r="AN36" s="1126"/>
      <c r="AO36" s="300" t="s">
        <v>488</v>
      </c>
      <c r="AP36" s="300" t="s">
        <v>488</v>
      </c>
      <c r="AQ36" s="301">
        <v>2411</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4" t="s">
        <v>506</v>
      </c>
      <c r="AL37" s="1125"/>
      <c r="AM37" s="1125"/>
      <c r="AN37" s="1126"/>
      <c r="AO37" s="300" t="s">
        <v>488</v>
      </c>
      <c r="AP37" s="300" t="s">
        <v>488</v>
      </c>
      <c r="AQ37" s="301">
        <v>548</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7" t="s">
        <v>507</v>
      </c>
      <c r="AL38" s="1128"/>
      <c r="AM38" s="1128"/>
      <c r="AN38" s="1129"/>
      <c r="AO38" s="303" t="s">
        <v>488</v>
      </c>
      <c r="AP38" s="303" t="s">
        <v>488</v>
      </c>
      <c r="AQ38" s="304">
        <v>7</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7" t="s">
        <v>508</v>
      </c>
      <c r="AL39" s="1128"/>
      <c r="AM39" s="1128"/>
      <c r="AN39" s="1129"/>
      <c r="AO39" s="300">
        <v>-187057</v>
      </c>
      <c r="AP39" s="300">
        <v>-4032</v>
      </c>
      <c r="AQ39" s="301">
        <v>-3756</v>
      </c>
      <c r="AR39" s="302">
        <v>7.3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4" t="s">
        <v>509</v>
      </c>
      <c r="AL40" s="1125"/>
      <c r="AM40" s="1125"/>
      <c r="AN40" s="1126"/>
      <c r="AO40" s="300">
        <v>-2108788</v>
      </c>
      <c r="AP40" s="300">
        <v>-45458</v>
      </c>
      <c r="AQ40" s="301">
        <v>-63247</v>
      </c>
      <c r="AR40" s="302">
        <v>-28.1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0" t="s">
        <v>287</v>
      </c>
      <c r="AL41" s="1131"/>
      <c r="AM41" s="1131"/>
      <c r="AN41" s="1132"/>
      <c r="AO41" s="300">
        <v>573065</v>
      </c>
      <c r="AP41" s="300">
        <v>12353</v>
      </c>
      <c r="AQ41" s="301">
        <v>27488</v>
      </c>
      <c r="AR41" s="302">
        <v>-55.1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7" t="s">
        <v>479</v>
      </c>
      <c r="AN49" s="1119" t="s">
        <v>512</v>
      </c>
      <c r="AO49" s="1120"/>
      <c r="AP49" s="1120"/>
      <c r="AQ49" s="1120"/>
      <c r="AR49" s="1121"/>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8"/>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4572517</v>
      </c>
      <c r="AN51" s="322">
        <v>90945</v>
      </c>
      <c r="AO51" s="323">
        <v>13.7</v>
      </c>
      <c r="AP51" s="324">
        <v>92632</v>
      </c>
      <c r="AQ51" s="325">
        <v>32</v>
      </c>
      <c r="AR51" s="326">
        <v>-18.3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2031156</v>
      </c>
      <c r="AN52" s="330">
        <v>40399</v>
      </c>
      <c r="AO52" s="331">
        <v>30</v>
      </c>
      <c r="AP52" s="332">
        <v>47978</v>
      </c>
      <c r="AQ52" s="333">
        <v>32.799999999999997</v>
      </c>
      <c r="AR52" s="334">
        <v>-2.8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3123195</v>
      </c>
      <c r="AN53" s="322">
        <v>63433</v>
      </c>
      <c r="AO53" s="323">
        <v>-30.3</v>
      </c>
      <c r="AP53" s="324">
        <v>96469</v>
      </c>
      <c r="AQ53" s="325">
        <v>4.0999999999999996</v>
      </c>
      <c r="AR53" s="326">
        <v>-34.4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1461792</v>
      </c>
      <c r="AN54" s="330">
        <v>29689</v>
      </c>
      <c r="AO54" s="331">
        <v>-26.5</v>
      </c>
      <c r="AP54" s="332">
        <v>49775</v>
      </c>
      <c r="AQ54" s="333">
        <v>3.7</v>
      </c>
      <c r="AR54" s="334">
        <v>-30.2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2941807</v>
      </c>
      <c r="AN55" s="322">
        <v>61005</v>
      </c>
      <c r="AO55" s="323">
        <v>-3.8</v>
      </c>
      <c r="AP55" s="324">
        <v>85743</v>
      </c>
      <c r="AQ55" s="325">
        <v>-11.1</v>
      </c>
      <c r="AR55" s="326">
        <v>7.3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1477571</v>
      </c>
      <c r="AN56" s="330">
        <v>30641</v>
      </c>
      <c r="AO56" s="331">
        <v>3.2</v>
      </c>
      <c r="AP56" s="332">
        <v>45231</v>
      </c>
      <c r="AQ56" s="333">
        <v>-9.1</v>
      </c>
      <c r="AR56" s="334">
        <v>12.3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2740832</v>
      </c>
      <c r="AN57" s="322">
        <v>57899</v>
      </c>
      <c r="AO57" s="323">
        <v>-5.0999999999999996</v>
      </c>
      <c r="AP57" s="324">
        <v>92509</v>
      </c>
      <c r="AQ57" s="325">
        <v>7.9</v>
      </c>
      <c r="AR57" s="326">
        <v>-13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1587379</v>
      </c>
      <c r="AN58" s="330">
        <v>33533</v>
      </c>
      <c r="AO58" s="331">
        <v>9.4</v>
      </c>
      <c r="AP58" s="332">
        <v>52274</v>
      </c>
      <c r="AQ58" s="333">
        <v>15.6</v>
      </c>
      <c r="AR58" s="334">
        <v>-6.2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3789981</v>
      </c>
      <c r="AN59" s="322">
        <v>81698</v>
      </c>
      <c r="AO59" s="323">
        <v>41.1</v>
      </c>
      <c r="AP59" s="324">
        <v>98544</v>
      </c>
      <c r="AQ59" s="325">
        <v>6.5</v>
      </c>
      <c r="AR59" s="326">
        <v>34.6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2058708</v>
      </c>
      <c r="AN60" s="330">
        <v>44378</v>
      </c>
      <c r="AO60" s="331">
        <v>32.299999999999997</v>
      </c>
      <c r="AP60" s="332">
        <v>55816</v>
      </c>
      <c r="AQ60" s="333">
        <v>6.8</v>
      </c>
      <c r="AR60" s="334">
        <v>25.5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3433666</v>
      </c>
      <c r="AN61" s="337">
        <v>70996</v>
      </c>
      <c r="AO61" s="338">
        <v>3.1</v>
      </c>
      <c r="AP61" s="339">
        <v>93179</v>
      </c>
      <c r="AQ61" s="340">
        <v>7.9</v>
      </c>
      <c r="AR61" s="326">
        <v>-4.8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1723321</v>
      </c>
      <c r="AN62" s="330">
        <v>35728</v>
      </c>
      <c r="AO62" s="331">
        <v>9.6999999999999993</v>
      </c>
      <c r="AP62" s="332">
        <v>50215</v>
      </c>
      <c r="AQ62" s="333">
        <v>10</v>
      </c>
      <c r="AR62" s="334">
        <v>-0.3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3fhoGTDdiYR0ppk1kGyvkBBpwPFcyTszT4oITCiF1ntp4b4KNTd3quUWGmzMNbD5SVirdO4EkQshx8Tc81ey8g==" saltValue="etZvF+yinNywkOy69EKK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r68MkD8W0/kqoWLG40S/0mHpKocO1tf0TxkahYaXItahGtltKsMEoGh1/4pERqsCZq8oP8xh4Vct+IxmgypD6w==" saltValue="J9oac7w+P9oI2th4mKvIN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8" zoomScale="70" zoomScaleNormal="70" zoomScaleSheetLayoutView="55" workbookViewId="0">
      <selection activeCell="AD91" sqref="AD9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SenM3ksxaX+EPCV3ayaUHt7vjfzDNW5nZD8PXZho6iLLAEsl05xXGIVzrPvK07eMBu/E+YwlD2dlVjPuOBs9wg==" saltValue="mV8R6bR9BSvgrBjy3D7wy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70" zoomScaleNormal="7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3" t="s">
        <v>3</v>
      </c>
      <c r="D47" s="1143"/>
      <c r="E47" s="1144"/>
      <c r="F47" s="11">
        <v>31.07</v>
      </c>
      <c r="G47" s="12">
        <v>35.75</v>
      </c>
      <c r="H47" s="12">
        <v>41.85</v>
      </c>
      <c r="I47" s="12">
        <v>44.8</v>
      </c>
      <c r="J47" s="13">
        <v>47.41</v>
      </c>
    </row>
    <row r="48" spans="2:10" ht="57.75" customHeight="1" x14ac:dyDescent="0.15">
      <c r="B48" s="14"/>
      <c r="C48" s="1145" t="s">
        <v>4</v>
      </c>
      <c r="D48" s="1145"/>
      <c r="E48" s="1146"/>
      <c r="F48" s="15">
        <v>8.69</v>
      </c>
      <c r="G48" s="16">
        <v>9.77</v>
      </c>
      <c r="H48" s="16">
        <v>7.42</v>
      </c>
      <c r="I48" s="16">
        <v>6.49</v>
      </c>
      <c r="J48" s="17">
        <v>5.7</v>
      </c>
    </row>
    <row r="49" spans="2:10" ht="57.75" customHeight="1" thickBot="1" x14ac:dyDescent="0.2">
      <c r="B49" s="18"/>
      <c r="C49" s="1147" t="s">
        <v>5</v>
      </c>
      <c r="D49" s="1147"/>
      <c r="E49" s="1148"/>
      <c r="F49" s="19">
        <v>5</v>
      </c>
      <c r="G49" s="20">
        <v>7.18</v>
      </c>
      <c r="H49" s="20">
        <v>2.4</v>
      </c>
      <c r="I49" s="20">
        <v>2.02</v>
      </c>
      <c r="J49" s="21">
        <v>2.52</v>
      </c>
    </row>
    <row r="50" spans="2:10" x14ac:dyDescent="0.15"/>
  </sheetData>
  <sheetProtection algorithmName="SHA-512" hashValue="7LBNm8AVxTzQ8a+nG1tjW+lWQYTHdFKoKPwhMvONIK0jBYzMIdhGGFvRM/x2je9IDzotWq35G6fs6GMa6zNzrg==" saltValue="4ozobXTzrC5AJpPQLrgqF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2026-03-13T02:50:46Z</cp:lastPrinted>
  <dcterms:created xsi:type="dcterms:W3CDTF">2026-02-23T05:05:01Z</dcterms:created>
  <dcterms:modified xsi:type="dcterms:W3CDTF">2026-03-13T02:51:44Z</dcterms:modified>
  <cp:category/>
</cp:coreProperties>
</file>