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Smj7qfile\user\総務部\財政課\02　財政係\10 市町村課 提出\04 財政状況資料集\令和06年度\05_03.12_【県確認依頼】＜高萩市←茨城県＞令和６年度財政状況資料集の提出について\"/>
    </mc:Choice>
  </mc:AlternateContent>
  <xr:revisionPtr revIDLastSave="0" documentId="13_ncr:1_{761253CF-E885-4166-A1F8-6531DAEE12F8}" xr6:coauthVersionLast="47" xr6:coauthVersionMax="47" xr10:uidLastSave="{00000000-0000-0000-0000-000000000000}"/>
  <bookViews>
    <workbookView xWindow="-120" yWindow="-120" windowWidth="20730" windowHeight="11040" firstSheet="10" activeTab="1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BW39" i="10" s="1"/>
  <c r="BW40" i="10" s="1"/>
  <c r="BW41" i="10" s="1"/>
</calcChain>
</file>

<file path=xl/sharedStrings.xml><?xml version="1.0" encoding="utf-8"?>
<sst xmlns="http://schemas.openxmlformats.org/spreadsheetml/2006/main" count="1086" uniqueCount="559">
  <si>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</si>
  <si>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</si>
  <si>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</si>
  <si>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</si>
  <si>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</si>
  <si>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</si>
  <si>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</si>
  <si>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</si>
  <si>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</si>
  <si>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</si>
  <si>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</si>
  <si>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</si>
  <si>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</si>
  <si>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</si>
  <si>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</si>
  <si>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</si>
  <si>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</si>
  <si>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</si>
  <si>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</si>
  <si>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</si>
  <si>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</si>
  <si>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</si>
  <si>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</si>
  <si>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</si>
  <si>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</si>
  <si>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</si>
  <si>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</si>
  <si>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</si>
  <si>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</si>
  <si>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</si>
  <si>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</si>
  <si>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</si>
  <si>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</si>
  <si>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</si>
  <si>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</si>
  <si>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</si>
  <si>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</si>
  <si>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</si>
  <si>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</si>
  <si>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</si>
  <si>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</si>
  <si>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</si>
  <si>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</si>
  <si>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</si>
  <si>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</si>
  <si>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</si>
  <si>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</si>
  <si>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</si>
  <si>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</si>
  <si>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</si>
  <si>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</si>
  <si>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</si>
  <si>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</si>
  <si>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</si>
  <si>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</si>
  <si>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</si>
  <si>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</si>
  <si>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</si>
  <si>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</si>
  <si>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</si>
  <si>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</si>
  <si>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</si>
  <si>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</si>
  <si>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</si>
  <si>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</si>
  <si>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</si>
  <si>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</si>
  <si>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</si>
  <si>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</si>
  <si>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</si>
  <si>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</si>
  <si>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</si>
  <si>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</si>
  <si>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</si>
  <si>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</si>
  <si>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</si>
  <si>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</si>
  <si>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</si>
  <si>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</si>
  <si>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</si>
  <si>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</si>
  <si>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</si>
  <si>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</si>
  <si>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</si>
  <si>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</si>
  <si>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</si>
  <si>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</si>
  <si>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</si>
  <si>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</si>
  <si>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</si>
  <si>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</si>
  <si>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</si>
  <si>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</si>
  <si>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</si>
  <si>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高萩市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</si>
  <si>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</si>
  <si>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</si>
  <si>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</si>
  <si>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</si>
  <si>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</si>
  <si>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</si>
  <si>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</si>
  <si>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</si>
  <si>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</si>
  <si>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</si>
  <si>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</si>
  <si>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</si>
  <si>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</si>
  <si>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</si>
  <si>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</si>
  <si>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</si>
  <si>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</si>
  <si>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</si>
  <si>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</si>
  <si>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</si>
  <si>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</si>
  <si>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</si>
  <si>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</si>
  <si>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</si>
  <si>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</si>
  <si>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</si>
  <si>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</si>
  <si>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</si>
  <si>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</si>
  <si>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</si>
  <si>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</si>
  <si>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</si>
  <si>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</si>
  <si>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</si>
  <si>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</si>
  <si>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</si>
  <si>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</si>
  <si>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</si>
  <si>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</si>
  <si>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</si>
  <si>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</si>
  <si>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</si>
  <si>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</si>
  <si>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</si>
  <si>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</si>
  <si>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</si>
  <si>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</si>
  <si>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</si>
  <si>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</si>
  <si>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</si>
  <si>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</si>
  <si>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</si>
  <si>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</si>
  <si>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</si>
  <si>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</si>
  <si>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</si>
  <si>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</si>
  <si>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</si>
  <si>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</si>
  <si>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</si>
  <si>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</si>
  <si>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</si>
  <si>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</si>
  <si>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</si>
  <si>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</si>
  <si>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</si>
  <si>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</si>
  <si>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</si>
  <si>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</si>
  <si>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</si>
  <si>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</si>
  <si>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</si>
  <si>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</si>
  <si>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</si>
  <si>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</si>
  <si>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</si>
  <si>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</si>
  <si>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</si>
  <si>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</si>
  <si>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</si>
  <si>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</si>
  <si>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</si>
  <si>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</si>
  <si>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</si>
  <si>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</si>
  <si>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</si>
  <si>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</si>
  <si>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</si>
  <si>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</si>
  <si>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</si>
  <si>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</si>
  <si>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</si>
  <si>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</si>
  <si>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</si>
  <si>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</si>
  <si>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</si>
  <si>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</si>
  <si>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</si>
  <si>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</si>
  <si>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</si>
  <si>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</si>
  <si>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</si>
  <si>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</si>
  <si>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</si>
  <si>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</si>
  <si>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</si>
  <si>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</si>
  <si>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</si>
  <si>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茨城県高萩市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</si>
  <si>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</si>
  <si>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</si>
  <si>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</si>
  <si>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</si>
  <si>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</si>
  <si>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</si>
  <si>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</si>
  <si>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</si>
  <si>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</si>
  <si>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</si>
  <si>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</si>
  <si>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</si>
  <si>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</si>
  <si>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</si>
  <si>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</si>
  <si>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</si>
  <si>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</si>
  <si>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</si>
  <si>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</si>
  <si>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</si>
  <si>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</si>
  <si>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</si>
  <si>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</si>
  <si>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</si>
  <si>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</si>
  <si>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</si>
  <si>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</si>
  <si>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</si>
  <si>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</si>
  <si>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</si>
  <si>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</si>
  <si>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</si>
  <si>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</si>
  <si>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</si>
  <si>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</si>
  <si>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</si>
  <si>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</si>
  <si>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</si>
  <si>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</si>
  <si>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</si>
  <si>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</si>
  <si>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</si>
  <si>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</si>
  <si>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</si>
  <si>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</si>
  <si>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</si>
  <si>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</si>
  <si>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</si>
  <si>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</si>
  <si>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</si>
  <si>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</si>
  <si>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</si>
  <si>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</si>
  <si>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</si>
  <si>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</si>
  <si>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</si>
  <si>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</si>
  <si>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</si>
  <si>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</si>
  <si>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</si>
  <si>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</si>
  <si>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</si>
  <si>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</si>
  <si>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</si>
  <si>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</si>
  <si>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</si>
  <si>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</si>
  <si>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</si>
  <si>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</si>
  <si>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</si>
  <si>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</si>
  <si>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</si>
  <si>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</si>
  <si>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</si>
  <si>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</si>
  <si>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</si>
  <si>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</si>
  <si>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</si>
  <si>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</si>
  <si>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</si>
  <si>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</si>
  <si>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</si>
  <si>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</si>
  <si>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</si>
  <si>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</si>
  <si>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</si>
  <si>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</si>
  <si>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</si>
  <si>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</si>
  <si>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</si>
  <si>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</si>
  <si>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</si>
  <si>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</si>
  <si>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</si>
  <si>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</si>
  <si>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</si>
  <si>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</si>
  <si>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</si>
  <si>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</si>
  <si>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</si>
  <si>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</si>
  <si>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</si>
  <si>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</si>
  <si>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</si>
  <si>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</si>
  <si>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</si>
  <si>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</si>
  <si>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</si>
  <si>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</si>
  <si>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</si>
  <si>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</si>
  <si>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</si>
  <si>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</si>
  <si>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</si>
  <si>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</si>
  <si>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</si>
  <si>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</si>
  <si>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</si>
  <si>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</si>
  <si>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</si>
  <si>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</si>
  <si>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</si>
  <si>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</si>
  <si>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</si>
  <si>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</si>
  <si>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</si>
  <si>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</si>
  <si>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</si>
  <si>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</si>
  <si>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</si>
  <si>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</si>
  <si>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</si>
  <si>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</si>
  <si>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</si>
  <si>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</si>
  <si>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</si>
  <si>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</si>
  <si>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</si>
  <si>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</si>
  <si>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</si>
  <si>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</si>
  <si>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</si>
  <si>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</si>
  <si>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</si>
  <si>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</si>
  <si>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</si>
  <si>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</si>
  <si>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</si>
  <si>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</si>
  <si>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</si>
  <si>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茨城県高萩市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</si>
  <si>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</si>
  <si>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</si>
  <si>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</si>
  <si>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</si>
  <si>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</si>
  <si>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</si>
  <si>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</si>
  <si>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</si>
  <si>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</si>
  <si>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</si>
  <si>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</si>
  <si>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</si>
  <si>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</si>
  <si>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</si>
  <si>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</si>
  <si>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</si>
  <si>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</si>
  <si>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</si>
  <si>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</si>
  <si>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</si>
  <si>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高萩市霊園事業特別会計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</si>
  <si>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</si>
  <si>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</si>
  <si>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</si>
  <si>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</si>
  <si>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</si>
  <si>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</si>
  <si>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</si>
  <si>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</si>
  <si>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</si>
  <si>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</si>
  <si>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</si>
  <si>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</si>
  <si>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</si>
  <si>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高萩市国民健康保険事業特別会計</t>
    <phoneticPr fontId="5"/>
  </si>
  <si>
    <t>高萩市介護保険事業特別会計</t>
    <phoneticPr fontId="5"/>
  </si>
  <si>
    <t>高萩市後期高齢者医療事業特別会計</t>
    <phoneticPr fontId="5"/>
  </si>
  <si>
    <t>高萩市水道事業会計</t>
    <phoneticPr fontId="5"/>
  </si>
  <si>
    <t>法適用企業</t>
    <phoneticPr fontId="5"/>
  </si>
  <si>
    <t>高萩市工業用水道事業会計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</si>
  <si>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</si>
  <si>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</si>
  <si>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</si>
  <si>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</si>
  <si>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</si>
  <si>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</si>
  <si>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</si>
  <si>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</si>
  <si>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</si>
  <si>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</si>
  <si>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</si>
  <si>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</si>
  <si>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</si>
  <si>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</si>
  <si>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</si>
  <si>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</si>
  <si>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</si>
  <si>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</si>
  <si>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</si>
  <si>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</si>
  <si>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</si>
  <si>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</si>
  <si>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</si>
  <si>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</si>
  <si>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</si>
  <si>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</si>
  <si>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</si>
  <si>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</si>
  <si>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</si>
  <si>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</si>
  <si>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</si>
  <si>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</si>
  <si>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</si>
  <si>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</si>
  <si>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</si>
  <si>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</si>
  <si>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</si>
  <si>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</si>
  <si>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</si>
  <si>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</si>
  <si>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</si>
  <si>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</si>
  <si>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</si>
  <si>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</si>
  <si>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</si>
  <si>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</si>
  <si>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</si>
  <si>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</si>
  <si>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</si>
  <si>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</si>
  <si>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</si>
  <si>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</si>
  <si>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</si>
  <si>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</si>
  <si>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</si>
  <si>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</si>
  <si>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</si>
  <si>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</si>
  <si>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</si>
  <si>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</si>
  <si>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</si>
  <si>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</si>
  <si>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</si>
  <si>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</si>
  <si>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</si>
  <si>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</si>
  <si>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</si>
  <si>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</si>
  <si>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</si>
  <si>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</si>
  <si>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</si>
  <si>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</si>
  <si>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</si>
  <si>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</si>
  <si>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</si>
  <si>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</si>
  <si>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</si>
  <si>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</si>
  <si>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</si>
  <si>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</si>
  <si>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</si>
  <si>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</si>
  <si>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</si>
  <si>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</si>
  <si>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</si>
  <si>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</si>
  <si>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</si>
  <si>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</si>
  <si>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</si>
  <si>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</si>
  <si>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</si>
  <si>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</si>
  <si>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</si>
  <si>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</si>
  <si>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</si>
  <si>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</si>
  <si>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</si>
  <si>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</si>
  <si>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</si>
  <si>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</si>
  <si>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</si>
  <si>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</si>
  <si>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</si>
  <si>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</si>
  <si>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</si>
  <si>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</si>
  <si>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</si>
  <si>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</si>
  <si>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</si>
  <si>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</si>
  <si>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</si>
  <si>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</si>
  <si>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</si>
  <si>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</si>
  <si>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</si>
  <si>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</si>
  <si>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</si>
  <si>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</si>
  <si>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</si>
  <si>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</si>
  <si>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</si>
  <si>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</si>
  <si>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</si>
  <si>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</si>
  <si>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</si>
  <si>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</si>
  <si>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</si>
  <si>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</si>
  <si>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</si>
  <si>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</si>
  <si>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</si>
  <si>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</si>
  <si>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</si>
  <si>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</si>
  <si>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</si>
  <si>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0.57</t>
  </si>
  <si>
    <t>高萩市水道事業会計</t>
  </si>
  <si>
    <t>一般会計</t>
  </si>
  <si>
    <t>高萩市工業用水道事業会計</t>
  </si>
  <si>
    <t>高萩市介護保険事業特別会計</t>
  </si>
  <si>
    <t>高萩市国民健康保険事業特別会計</t>
  </si>
  <si>
    <t>高萩市霊園事業特別会計</t>
  </si>
  <si>
    <t>高萩市後期高齢者医療事業特別会計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</si>
  <si>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</si>
  <si>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</si>
  <si>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</si>
  <si>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</si>
  <si>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</si>
  <si>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</si>
  <si>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</si>
  <si>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</si>
  <si>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10"/>
  </si>
  <si>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10"/>
  </si>
  <si>
    <t>日立・高萩広域下水道組合</t>
    <rPh sb="0" eb="2">
      <t>ヒタチ</t>
    </rPh>
    <rPh sb="3" eb="5">
      <t>タカハギ</t>
    </rPh>
    <rPh sb="5" eb="7">
      <t>コウイキ</t>
    </rPh>
    <rPh sb="7" eb="10">
      <t>ゲスイドウ</t>
    </rPh>
    <rPh sb="10" eb="12">
      <t>クミアイ</t>
    </rPh>
    <phoneticPr fontId="10"/>
  </si>
  <si>
    <t>高萩・北茨城広域事務組合（一般会計）</t>
    <rPh sb="0" eb="2">
      <t>タカハギ</t>
    </rPh>
    <rPh sb="3" eb="6">
      <t>キタイバラキ</t>
    </rPh>
    <rPh sb="6" eb="8">
      <t>コウイキ</t>
    </rPh>
    <rPh sb="8" eb="10">
      <t>ジム</t>
    </rPh>
    <rPh sb="10" eb="12">
      <t>クミアイ</t>
    </rPh>
    <rPh sb="13" eb="15">
      <t>イッパン</t>
    </rPh>
    <rPh sb="15" eb="17">
      <t>カイケイ</t>
    </rPh>
    <phoneticPr fontId="10"/>
  </si>
  <si>
    <t>高萩・北茨城広域事務組合（工業用水道事業会計）</t>
    <rPh sb="0" eb="2">
      <t>タカハギ</t>
    </rPh>
    <rPh sb="3" eb="6">
      <t>キタイバラキ</t>
    </rPh>
    <rPh sb="6" eb="8">
      <t>コウイキ</t>
    </rPh>
    <rPh sb="8" eb="10">
      <t>ジム</t>
    </rPh>
    <rPh sb="10" eb="12">
      <t>クミアイ</t>
    </rPh>
    <rPh sb="13" eb="16">
      <t>コウギョウヨウ</t>
    </rPh>
    <rPh sb="16" eb="18">
      <t>スイドウ</t>
    </rPh>
    <rPh sb="18" eb="20">
      <t>ジギョウ</t>
    </rPh>
    <rPh sb="20" eb="22">
      <t>カイケイ</t>
    </rPh>
    <phoneticPr fontId="10"/>
  </si>
  <si>
    <t>茨城租税債権管理機構</t>
    <rPh sb="0" eb="2">
      <t>イバラキ</t>
    </rPh>
    <rPh sb="2" eb="4">
      <t>ソゼイ</t>
    </rPh>
    <rPh sb="4" eb="6">
      <t>サイケン</t>
    </rPh>
    <rPh sb="6" eb="8">
      <t>カンリ</t>
    </rPh>
    <rPh sb="8" eb="10">
      <t>キコウ</t>
    </rPh>
    <phoneticPr fontId="10"/>
  </si>
  <si>
    <t>茨城県後期高齢者医療広域連合（一般会計）</t>
    <rPh sb="0" eb="3">
      <t>イバラキケン</t>
    </rPh>
    <rPh sb="3" eb="5">
      <t>コウキ</t>
    </rPh>
    <rPh sb="5" eb="7">
      <t>コウレイ</t>
    </rPh>
    <rPh sb="7" eb="8">
      <t>シャ</t>
    </rPh>
    <rPh sb="8" eb="10">
      <t>イリョウ</t>
    </rPh>
    <rPh sb="10" eb="12">
      <t>コウイキ</t>
    </rPh>
    <rPh sb="12" eb="14">
      <t>レンゴウ</t>
    </rPh>
    <rPh sb="15" eb="17">
      <t>イッパン</t>
    </rPh>
    <rPh sb="17" eb="19">
      <t>カイケイ</t>
    </rPh>
    <phoneticPr fontId="10"/>
  </si>
  <si>
    <t>茨城県後期高齢者医療広域連合（後期高齢医療特別会計）</t>
    <rPh sb="0" eb="3">
      <t>イバラキケン</t>
    </rPh>
    <rPh sb="3" eb="5">
      <t>コウキ</t>
    </rPh>
    <rPh sb="5" eb="7">
      <t>コウレイ</t>
    </rPh>
    <rPh sb="7" eb="8">
      <t>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10"/>
  </si>
  <si>
    <t>学校施設建設基金</t>
    <rPh sb="0" eb="4">
      <t>ガッコウシセツ</t>
    </rPh>
    <rPh sb="4" eb="8">
      <t>ケンセツキキン</t>
    </rPh>
    <phoneticPr fontId="5"/>
  </si>
  <si>
    <t>地域振興基金</t>
    <rPh sb="0" eb="6">
      <t>チイキシンコウキキン</t>
    </rPh>
    <phoneticPr fontId="5"/>
  </si>
  <si>
    <t>森林環境譲与税基金</t>
    <rPh sb="0" eb="9">
      <t>シンリンカンキョウジョウヨゼイキキン</t>
    </rPh>
    <phoneticPr fontId="5"/>
  </si>
  <si>
    <t>霊園管理基金</t>
    <rPh sb="0" eb="6">
      <t>レイエンカンリキキン</t>
    </rPh>
    <phoneticPr fontId="5"/>
  </si>
  <si>
    <t>ふるさと水と土保全対策基金</t>
    <rPh sb="4" eb="5">
      <t>ミズ</t>
    </rPh>
    <rPh sb="6" eb="7">
      <t>ツチ</t>
    </rPh>
    <rPh sb="7" eb="13">
      <t>ホゼンタイサクキキン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</si>
</sst>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499B-41DA-9AE5-779815616E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35541</c:v>
                </c:pt>
                <c:pt idx="1">
                  <c:v>63097</c:v>
                </c:pt>
                <c:pt idx="2">
                  <c:v>50449</c:v>
                </c:pt>
                <c:pt idx="3">
                  <c:v>40985</c:v>
                </c:pt>
                <c:pt idx="4">
                  <c:v>52852</c:v>
                </c:pt>
              </c:numCache>
            </c:numRef>
          </c:val>
          <c:smooth val="0"/>
          <c:extLst>
            <c:ext xmlns:c16="http://schemas.microsoft.com/office/drawing/2014/chart" uri="{C3380CC4-5D6E-409C-BE32-E72D297353CC}">
              <c16:uniqueId val="{00000001-499B-41DA-9AE5-779815616E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c:v>
                </c:pt>
                <c:pt idx="1">
                  <c:v>10.58</c:v>
                </c:pt>
                <c:pt idx="2">
                  <c:v>10.17</c:v>
                </c:pt>
                <c:pt idx="3">
                  <c:v>9.2799999999999994</c:v>
                </c:pt>
                <c:pt idx="4">
                  <c:v>8.8699999999999992</c:v>
                </c:pt>
              </c:numCache>
            </c:numRef>
          </c:val>
          <c:extLst>
            <c:ext xmlns:c16="http://schemas.microsoft.com/office/drawing/2014/chart" uri="{C3380CC4-5D6E-409C-BE32-E72D297353CC}">
              <c16:uniqueId val="{00000000-1AFA-4BF8-9068-238E0D8847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13.43</c:v>
                </c:pt>
                <c:pt idx="1">
                  <c:v>10.24</c:v>
                </c:pt>
                <c:pt idx="2">
                  <c:v>10.98</c:v>
                </c:pt>
                <c:pt idx="3">
                  <c:v>12.05</c:v>
                </c:pt>
                <c:pt idx="4">
                  <c:v>13.71</c:v>
                </c:pt>
              </c:numCache>
            </c:numRef>
          </c:val>
          <c:extLst>
            <c:ext xmlns:c16="http://schemas.microsoft.com/office/drawing/2014/chart" uri="{C3380CC4-5D6E-409C-BE32-E72D297353CC}">
              <c16:uniqueId val="{00000001-1AFA-4BF8-9068-238E0D8847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5.96</c:v>
                </c:pt>
                <c:pt idx="1">
                  <c:v>2.66</c:v>
                </c:pt>
                <c:pt idx="2">
                  <c:v>-0.56999999999999995</c:v>
                </c:pt>
                <c:pt idx="3">
                  <c:v>0.4</c:v>
                </c:pt>
                <c:pt idx="4">
                  <c:v>1.68</c:v>
                </c:pt>
              </c:numCache>
            </c:numRef>
          </c:val>
          <c:smooth val="0"/>
          <c:extLst>
            <c:ext xmlns:c16="http://schemas.microsoft.com/office/drawing/2014/chart" uri="{C3380CC4-5D6E-409C-BE32-E72D297353CC}">
              <c16:uniqueId val="{00000002-1AFA-4BF8-9068-238E0D8847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B69-4BCA-BB57-AF7DF544BB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B69-4BCA-BB57-AF7DF544BBF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B69-4BCA-BB57-AF7DF544BBF8}"/>
            </c:ext>
          </c:extLst>
        </c:ser>
        <c:ser>
          <c:idx val="3"/>
          <c:order val="3"/>
          <c:tx>
            <c:strRef>
              <c:f>データシート!$A$30</c:f>
              <c:strCache>
                <c:ptCount val="1"/>
                <c:pt idx="0">
                  <c:v>高萩市後期高齢者医療事業特別会計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3-EB69-4BCA-BB57-AF7DF544BBF8}"/>
            </c:ext>
          </c:extLst>
        </c:ser>
        <c:ser>
          <c:idx val="4"/>
          <c:order val="4"/>
          <c:tx>
            <c:strRef>
              <c:f>データシート!$A$31</c:f>
              <c:strCache>
                <c:ptCount val="1"/>
                <c:pt idx="0">
                  <c:v>高萩市霊園事業特別会計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4-EB69-4BCA-BB57-AF7DF544BBF8}"/>
            </c:ext>
          </c:extLst>
        </c:ser>
        <c:ser>
          <c:idx val="5"/>
          <c:order val="5"/>
          <c:tx>
            <c:strRef>
              <c:f>データシート!$A$32</c:f>
              <c:strCache>
                <c:ptCount val="1"/>
                <c:pt idx="0">
                  <c:v>高萩市国民健康保険事業特別会計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0.38</c:v>
                </c:pt>
                <c:pt idx="2">
                  <c:v>#N/A</c:v>
                </c:pt>
                <c:pt idx="3">
                  <c:v>0.56999999999999995</c:v>
                </c:pt>
                <c:pt idx="4">
                  <c:v>#N/A</c:v>
                </c:pt>
                <c:pt idx="5">
                  <c:v>0.4</c:v>
                </c:pt>
                <c:pt idx="6">
                  <c:v>#N/A</c:v>
                </c:pt>
                <c:pt idx="7">
                  <c:v>0.72</c:v>
                </c:pt>
                <c:pt idx="8">
                  <c:v>#N/A</c:v>
                </c:pt>
                <c:pt idx="9">
                  <c:v>0.47</c:v>
                </c:pt>
              </c:numCache>
            </c:numRef>
          </c:val>
          <c:extLst>
            <c:ext xmlns:c16="http://schemas.microsoft.com/office/drawing/2014/chart" uri="{C3380CC4-5D6E-409C-BE32-E72D297353CC}">
              <c16:uniqueId val="{00000005-EB69-4BCA-BB57-AF7DF544BBF8}"/>
            </c:ext>
          </c:extLst>
        </c:ser>
        <c:ser>
          <c:idx val="6"/>
          <c:order val="6"/>
          <c:tx>
            <c:strRef>
              <c:f>データシート!$A$33</c:f>
              <c:strCache>
                <c:ptCount val="1"/>
                <c:pt idx="0">
                  <c:v>高萩市介護保険事業特別会計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2.74</c:v>
                </c:pt>
                <c:pt idx="2">
                  <c:v>#N/A</c:v>
                </c:pt>
                <c:pt idx="3">
                  <c:v>1.73</c:v>
                </c:pt>
                <c:pt idx="4">
                  <c:v>#N/A</c:v>
                </c:pt>
                <c:pt idx="5">
                  <c:v>1.72</c:v>
                </c:pt>
                <c:pt idx="6">
                  <c:v>#N/A</c:v>
                </c:pt>
                <c:pt idx="7">
                  <c:v>2.0299999999999998</c:v>
                </c:pt>
                <c:pt idx="8">
                  <c:v>#N/A</c:v>
                </c:pt>
                <c:pt idx="9">
                  <c:v>2.79</c:v>
                </c:pt>
              </c:numCache>
            </c:numRef>
          </c:val>
          <c:extLst>
            <c:ext xmlns:c16="http://schemas.microsoft.com/office/drawing/2014/chart" uri="{C3380CC4-5D6E-409C-BE32-E72D297353CC}">
              <c16:uniqueId val="{00000006-EB69-4BCA-BB57-AF7DF544BBF8}"/>
            </c:ext>
          </c:extLst>
        </c:ser>
        <c:ser>
          <c:idx val="7"/>
          <c:order val="7"/>
          <c:tx>
            <c:strRef>
              <c:f>データシート!$A$34</c:f>
              <c:strCache>
                <c:ptCount val="1"/>
                <c:pt idx="0">
                  <c:v>高萩市工業用水道事業会計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7.4</c:v>
                </c:pt>
                <c:pt idx="2">
                  <c:v>#N/A</c:v>
                </c:pt>
                <c:pt idx="3">
                  <c:v>7.26</c:v>
                </c:pt>
                <c:pt idx="4">
                  <c:v>#N/A</c:v>
                </c:pt>
                <c:pt idx="5">
                  <c:v>7.33</c:v>
                </c:pt>
                <c:pt idx="6">
                  <c:v>#N/A</c:v>
                </c:pt>
                <c:pt idx="7">
                  <c:v>7.01</c:v>
                </c:pt>
                <c:pt idx="8">
                  <c:v>#N/A</c:v>
                </c:pt>
                <c:pt idx="9">
                  <c:v>6.97</c:v>
                </c:pt>
              </c:numCache>
            </c:numRef>
          </c:val>
          <c:extLst>
            <c:ext xmlns:c16="http://schemas.microsoft.com/office/drawing/2014/chart" uri="{C3380CC4-5D6E-409C-BE32-E72D297353CC}">
              <c16:uniqueId val="{00000007-EB69-4BCA-BB57-AF7DF544BBF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5.35</c:v>
                </c:pt>
                <c:pt idx="2">
                  <c:v>#N/A</c:v>
                </c:pt>
                <c:pt idx="3">
                  <c:v>10.48</c:v>
                </c:pt>
                <c:pt idx="4">
                  <c:v>#N/A</c:v>
                </c:pt>
                <c:pt idx="5">
                  <c:v>10.15</c:v>
                </c:pt>
                <c:pt idx="6">
                  <c:v>#N/A</c:v>
                </c:pt>
                <c:pt idx="7">
                  <c:v>9.24</c:v>
                </c:pt>
                <c:pt idx="8">
                  <c:v>#N/A</c:v>
                </c:pt>
                <c:pt idx="9">
                  <c:v>8.83</c:v>
                </c:pt>
              </c:numCache>
            </c:numRef>
          </c:val>
          <c:extLst>
            <c:ext xmlns:c16="http://schemas.microsoft.com/office/drawing/2014/chart" uri="{C3380CC4-5D6E-409C-BE32-E72D297353CC}">
              <c16:uniqueId val="{00000008-EB69-4BCA-BB57-AF7DF544BBF8}"/>
            </c:ext>
          </c:extLst>
        </c:ser>
        <c:ser>
          <c:idx val="9"/>
          <c:order val="9"/>
          <c:tx>
            <c:strRef>
              <c:f>データシート!$A$36</c:f>
              <c:strCache>
                <c:ptCount val="1"/>
                <c:pt idx="0">
                  <c:v>高萩市水道事業会計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12.11</c:v>
                </c:pt>
                <c:pt idx="2">
                  <c:v>#N/A</c:v>
                </c:pt>
                <c:pt idx="3">
                  <c:v>12.83</c:v>
                </c:pt>
                <c:pt idx="4">
                  <c:v>#N/A</c:v>
                </c:pt>
                <c:pt idx="5">
                  <c:v>14.3</c:v>
                </c:pt>
                <c:pt idx="6">
                  <c:v>#N/A</c:v>
                </c:pt>
                <c:pt idx="7">
                  <c:v>15.62</c:v>
                </c:pt>
                <c:pt idx="8">
                  <c:v>#N/A</c:v>
                </c:pt>
                <c:pt idx="9">
                  <c:v>16.66</c:v>
                </c:pt>
              </c:numCache>
            </c:numRef>
          </c:val>
          <c:extLst>
            <c:ext xmlns:c16="http://schemas.microsoft.com/office/drawing/2014/chart" uri="{C3380CC4-5D6E-409C-BE32-E72D297353CC}">
              <c16:uniqueId val="{00000009-EB69-4BCA-BB57-AF7DF544BB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1313</c:v>
                </c:pt>
                <c:pt idx="5">
                  <c:v>1317</c:v>
                </c:pt>
                <c:pt idx="8">
                  <c:v>1281</c:v>
                </c:pt>
                <c:pt idx="11">
                  <c:v>1254</c:v>
                </c:pt>
                <c:pt idx="14">
                  <c:v>1247</c:v>
                </c:pt>
              </c:numCache>
            </c:numRef>
          </c:val>
          <c:extLst>
            <c:ext xmlns:c16="http://schemas.microsoft.com/office/drawing/2014/chart" uri="{C3380CC4-5D6E-409C-BE32-E72D297353CC}">
              <c16:uniqueId val="{00000000-B060-4C6E-9FBD-E119BBD941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60-4C6E-9FBD-E119BBD941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060-4C6E-9FBD-E119BBD941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289</c:v>
                </c:pt>
                <c:pt idx="3">
                  <c:v>311</c:v>
                </c:pt>
                <c:pt idx="6">
                  <c:v>324</c:v>
                </c:pt>
                <c:pt idx="9">
                  <c:v>377</c:v>
                </c:pt>
                <c:pt idx="12">
                  <c:v>380</c:v>
                </c:pt>
              </c:numCache>
            </c:numRef>
          </c:val>
          <c:extLst>
            <c:ext xmlns:c16="http://schemas.microsoft.com/office/drawing/2014/chart" uri="{C3380CC4-5D6E-409C-BE32-E72D297353CC}">
              <c16:uniqueId val="{00000003-B060-4C6E-9FBD-E119BBD941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4-B060-4C6E-9FBD-E119BBD941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60-4C6E-9FBD-E119BBD941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60-4C6E-9FBD-E119BBD941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1485</c:v>
                </c:pt>
                <c:pt idx="3">
                  <c:v>1424</c:v>
                </c:pt>
                <c:pt idx="6">
                  <c:v>1447</c:v>
                </c:pt>
                <c:pt idx="9">
                  <c:v>1454</c:v>
                </c:pt>
                <c:pt idx="12">
                  <c:v>1445</c:v>
                </c:pt>
              </c:numCache>
            </c:numRef>
          </c:val>
          <c:extLst>
            <c:ext xmlns:c16="http://schemas.microsoft.com/office/drawing/2014/chart" uri="{C3380CC4-5D6E-409C-BE32-E72D297353CC}">
              <c16:uniqueId val="{00000007-B060-4C6E-9FBD-E119BBD941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462</c:v>
                </c:pt>
                <c:pt idx="2">
                  <c:v>#N/A</c:v>
                </c:pt>
                <c:pt idx="3">
                  <c:v>#N/A</c:v>
                </c:pt>
                <c:pt idx="4">
                  <c:v>418</c:v>
                </c:pt>
                <c:pt idx="5">
                  <c:v>#N/A</c:v>
                </c:pt>
                <c:pt idx="6">
                  <c:v>#N/A</c:v>
                </c:pt>
                <c:pt idx="7">
                  <c:v>490</c:v>
                </c:pt>
                <c:pt idx="8">
                  <c:v>#N/A</c:v>
                </c:pt>
                <c:pt idx="9">
                  <c:v>#N/A</c:v>
                </c:pt>
                <c:pt idx="10">
                  <c:v>577</c:v>
                </c:pt>
                <c:pt idx="11">
                  <c:v>#N/A</c:v>
                </c:pt>
                <c:pt idx="12">
                  <c:v>#N/A</c:v>
                </c:pt>
                <c:pt idx="13">
                  <c:v>578</c:v>
                </c:pt>
                <c:pt idx="14">
                  <c:v>#N/A</c:v>
                </c:pt>
              </c:numCache>
            </c:numRef>
          </c:val>
          <c:smooth val="0"/>
          <c:extLst>
            <c:ext xmlns:c16="http://schemas.microsoft.com/office/drawing/2014/chart" uri="{C3380CC4-5D6E-409C-BE32-E72D297353CC}">
              <c16:uniqueId val="{00000008-B060-4C6E-9FBD-E119BBD941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11249</c:v>
                </c:pt>
                <c:pt idx="5">
                  <c:v>10925</c:v>
                </c:pt>
                <c:pt idx="8">
                  <c:v>10560</c:v>
                </c:pt>
                <c:pt idx="11">
                  <c:v>10398</c:v>
                </c:pt>
                <c:pt idx="14">
                  <c:v>9823</c:v>
                </c:pt>
              </c:numCache>
            </c:numRef>
          </c:val>
          <c:extLst>
            <c:ext xmlns:c16="http://schemas.microsoft.com/office/drawing/2014/chart" uri="{C3380CC4-5D6E-409C-BE32-E72D297353CC}">
              <c16:uniqueId val="{00000000-B765-4E89-B921-9565E86790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1433</c:v>
                </c:pt>
                <c:pt idx="5">
                  <c:v>1464</c:v>
                </c:pt>
                <c:pt idx="8">
                  <c:v>1501</c:v>
                </c:pt>
                <c:pt idx="11">
                  <c:v>1470</c:v>
                </c:pt>
                <c:pt idx="14">
                  <c:v>1458</c:v>
                </c:pt>
              </c:numCache>
            </c:numRef>
          </c:val>
          <c:extLst>
            <c:ext xmlns:c16="http://schemas.microsoft.com/office/drawing/2014/chart" uri="{C3380CC4-5D6E-409C-BE32-E72D297353CC}">
              <c16:uniqueId val="{00000001-B765-4E89-B921-9565E86790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2102</c:v>
                </c:pt>
                <c:pt idx="5">
                  <c:v>2667</c:v>
                </c:pt>
                <c:pt idx="8">
                  <c:v>3374</c:v>
                </c:pt>
                <c:pt idx="11">
                  <c:v>3493</c:v>
                </c:pt>
                <c:pt idx="14">
                  <c:v>3248</c:v>
                </c:pt>
              </c:numCache>
            </c:numRef>
          </c:val>
          <c:extLst>
            <c:ext xmlns:c16="http://schemas.microsoft.com/office/drawing/2014/chart" uri="{C3380CC4-5D6E-409C-BE32-E72D297353CC}">
              <c16:uniqueId val="{00000002-B765-4E89-B921-9565E86790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765-4E89-B921-9565E86790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765-4E89-B921-9565E86790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5-B765-4E89-B921-9565E86790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2427</c:v>
                </c:pt>
                <c:pt idx="3">
                  <c:v>2376</c:v>
                </c:pt>
                <c:pt idx="6">
                  <c:v>2354</c:v>
                </c:pt>
                <c:pt idx="9">
                  <c:v>2331</c:v>
                </c:pt>
                <c:pt idx="12">
                  <c:v>2322</c:v>
                </c:pt>
              </c:numCache>
            </c:numRef>
          </c:val>
          <c:extLst>
            <c:ext xmlns:c16="http://schemas.microsoft.com/office/drawing/2014/chart" uri="{C3380CC4-5D6E-409C-BE32-E72D297353CC}">
              <c16:uniqueId val="{00000006-B765-4E89-B921-9565E86790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1918</c:v>
                </c:pt>
                <c:pt idx="3">
                  <c:v>2240</c:v>
                </c:pt>
                <c:pt idx="6">
                  <c:v>2313</c:v>
                </c:pt>
                <c:pt idx="9">
                  <c:v>2484</c:v>
                </c:pt>
                <c:pt idx="12">
                  <c:v>2489</c:v>
                </c:pt>
              </c:numCache>
            </c:numRef>
          </c:val>
          <c:extLst>
            <c:ext xmlns:c16="http://schemas.microsoft.com/office/drawing/2014/chart" uri="{C3380CC4-5D6E-409C-BE32-E72D297353CC}">
              <c16:uniqueId val="{00000007-B765-4E89-B921-9565E86790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c:v>
                </c:pt>
                <c:pt idx="3">
                  <c:v>10</c:v>
                </c:pt>
                <c:pt idx="6">
                  <c:v>5</c:v>
                </c:pt>
                <c:pt idx="9">
                  <c:v>3</c:v>
                </c:pt>
                <c:pt idx="12">
                  <c:v>4</c:v>
                </c:pt>
              </c:numCache>
            </c:numRef>
          </c:val>
          <c:extLst>
            <c:ext xmlns:c16="http://schemas.microsoft.com/office/drawing/2014/chart" uri="{C3380CC4-5D6E-409C-BE32-E72D297353CC}">
              <c16:uniqueId val="{00000008-B765-4E89-B921-9565E86790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765-4E89-B921-9565E86790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13343</c:v>
                </c:pt>
                <c:pt idx="3">
                  <c:v>13478</c:v>
                </c:pt>
                <c:pt idx="6">
                  <c:v>12834</c:v>
                </c:pt>
                <c:pt idx="9">
                  <c:v>12393</c:v>
                </c:pt>
                <c:pt idx="12">
                  <c:v>11744</c:v>
                </c:pt>
              </c:numCache>
            </c:numRef>
          </c:val>
          <c:extLst>
            <c:ext xmlns:c16="http://schemas.microsoft.com/office/drawing/2014/chart" uri="{C3380CC4-5D6E-409C-BE32-E72D297353CC}">
              <c16:uniqueId val="{0000000A-B765-4E89-B921-9565E86790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2916</c:v>
                </c:pt>
                <c:pt idx="2">
                  <c:v>#N/A</c:v>
                </c:pt>
                <c:pt idx="3">
                  <c:v>#N/A</c:v>
                </c:pt>
                <c:pt idx="4">
                  <c:v>3049</c:v>
                </c:pt>
                <c:pt idx="5">
                  <c:v>#N/A</c:v>
                </c:pt>
                <c:pt idx="6">
                  <c:v>#N/A</c:v>
                </c:pt>
                <c:pt idx="7">
                  <c:v>2071</c:v>
                </c:pt>
                <c:pt idx="8">
                  <c:v>#N/A</c:v>
                </c:pt>
                <c:pt idx="9">
                  <c:v>#N/A</c:v>
                </c:pt>
                <c:pt idx="10">
                  <c:v>1849</c:v>
                </c:pt>
                <c:pt idx="11">
                  <c:v>#N/A</c:v>
                </c:pt>
                <c:pt idx="12">
                  <c:v>#N/A</c:v>
                </c:pt>
                <c:pt idx="13">
                  <c:v>2031</c:v>
                </c:pt>
                <c:pt idx="14">
                  <c:v>#N/A</c:v>
                </c:pt>
              </c:numCache>
            </c:numRef>
          </c:val>
          <c:smooth val="0"/>
          <c:extLst>
            <c:ext xmlns:c16="http://schemas.microsoft.com/office/drawing/2014/chart" uri="{C3380CC4-5D6E-409C-BE32-E72D297353CC}">
              <c16:uniqueId val="{0000000B-B765-4E89-B921-9565E86790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817</c:v>
                </c:pt>
                <c:pt idx="1">
                  <c:v>906</c:v>
                </c:pt>
                <c:pt idx="2">
                  <c:v>1042</c:v>
                </c:pt>
              </c:numCache>
            </c:numRef>
          </c:val>
          <c:extLst>
            <c:ext xmlns:c16="http://schemas.microsoft.com/office/drawing/2014/chart" uri="{C3380CC4-5D6E-409C-BE32-E72D297353CC}">
              <c16:uniqueId val="{00000000-46D6-4573-9793-F0F09DD2958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638</c:v>
                </c:pt>
                <c:pt idx="1">
                  <c:v>675</c:v>
                </c:pt>
                <c:pt idx="2">
                  <c:v>723</c:v>
                </c:pt>
              </c:numCache>
            </c:numRef>
          </c:val>
          <c:extLst>
            <c:ext xmlns:c16="http://schemas.microsoft.com/office/drawing/2014/chart" uri="{C3380CC4-5D6E-409C-BE32-E72D297353CC}">
              <c16:uniqueId val="{00000001-46D6-4573-9793-F0F09DD2958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1098</c:v>
                </c:pt>
                <c:pt idx="1">
                  <c:v>1109</c:v>
                </c:pt>
                <c:pt idx="2">
                  <c:v>1212</c:v>
                </c:pt>
              </c:numCache>
            </c:numRef>
          </c:val>
          <c:extLst>
            <c:ext xmlns:c16="http://schemas.microsoft.com/office/drawing/2014/chart" uri="{C3380CC4-5D6E-409C-BE32-E72D297353CC}">
              <c16:uniqueId val="{00000002-46D6-4573-9793-F0F09DD2958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茨城県高萩市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latin typeface="ＭＳ ゴシック" pitchFamily="49" charset="-128"/>
              <a:ea typeface="ＭＳ ゴシック"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元利償還金は、平成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年度をピークに減少傾向にあり、令和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年度に行った旧高萩市住宅公社改革推進債（三セク債）の利率見直しにより元利償還金が減少してきている。令和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前年比</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1,445</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北茨城市と広域で行うごみ処理施設整備に伴う高萩・北茨城広域事務組合に対する公債費負担金の増や、認定こども園整備に係る地方債の償還、さらに今後も施設の更新等の財源として地方債発行が見込まれることなどから、元利償還金等が増加すると考えられるため、全ての事業において、緊急性や必要性を検証し、「事業の見直し」と「事業の再構築」の徹底のもと事業費の圧縮を図るとともに、地方債の借入抑制に努めることで比率の上昇を抑えていく。</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茨城県高萩市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地方債現在高は、平成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年度に発行した土地開発公社経営健全化債（</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1,906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百万円）の償還が平成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年度をもって終了し、償還額に対し発行額を抑えるなど、着実に償還を進めてきたが、令和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年度には、幼保一元化のための認定こども園整備により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606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百万円を借入した。令和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年度においては、償還元金</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1,425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百万円に対して発行額</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776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百万円のため、前年度より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649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百万円減少した。また、組合等負担等見込額については、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日立・高萩広域下水道組合地方債年度末残高は減となったが、負担割合が増となったことにより、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将来負担額全体としては前年度より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652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充当可能基金は、財政調整基金</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の繰替運用</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の影響等により、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全体で</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245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ている。また、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下水道費の減等により基準財政需要額算入見込額が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575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百万円減となったことで充当可能財源等全体としては前年度より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832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今後も、老朽化した公共施設更新等のため</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新たな地方債発行が想定されることに伴い</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比率の再上昇も懸念されるため、償還に必要な財源確保に努めるとともに、将来世代の負担が過大にならないよう慎重に資金調達を行っていく必要がある。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茨城県高萩市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財政調整基金は取崩しを行わなかったこと、財政調整による積立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百万円等により、基金残高は前年度と比較して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百万円増加した。また、減債基金の基金残高は前年度と比較して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百万円増加、学校施設建設基金の基金残高は、財政調整による臨時積立等により前年度と比較して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まで減少傾向にあった基金残高は令和２年度から増加してきている。しかしながら、人口減少に伴う市税収入の減など厳しい財政状況が今後も続くことが見込まれることから、後年度の財源不足や災害、公共施設の更新等に対応できるよう、基金の設置目的を考慮しながら積立を行うことで基金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学校施設建設基金：本市の学校施設の建設及び周辺環境の整備（学校施設建設事業）の円滑な財政運営を図る。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地域振興基金：地域における福祉活動の推進、快適な生活環境の形成に資する。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森林環境譲与税基金：森林の整備や整備促進に関する施策に必要な財源を確保する。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学校施設建設基金：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関連等の財源として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、財政調整による臨時積立</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等により前年度と比較して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地域振興基金：ふるさと納税による収入</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百万円等を積み立てたこと</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、市政</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周年記念事業外</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事業に</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百万円を充当したこと</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により前年度よりも</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森林環境譲与税基金：森林経営管理経費や林道改良事業の財源として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百万円取り崩したのに対し、当年度の森林環境譲与税</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百万円が上回ったことから、前年度より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学校施設建設基金：より良い教育環境確保のための学校の統廃合を見据え、必要な財源を確保していくため、計画的に積み立てを行うとともに、小規模事業に充てるための取り崩しを可能な限り抑制する。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地域振興基金：ふるさと納税の積極的な</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PR</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を図るとともに新たな収入の確保に努め、地域振興に資する事業の財源として活用していく。</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森林環境譲与税基金：毎年度の森林環境譲与税を積み立て、基金の設置目的に沿った施策の財源として計画的に活用していく。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取崩しを行わなかったこと、財政調整による積立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百万円や土地売り払い収入の積立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百万円等により、基金残高は前年度と比較して、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年度に、高萩市土地開発公社において工業団地を売却したことから同公社に対して貸し付けていた経営健全化長期貸付金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589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百万円を回収し、財政調整基金に積み立てたこと</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や、令和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年度において一財余剰分を積立てたこと</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に伴い基金残高は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増加傾向にある。しかしながら、市税収入の減や物価高対策、公共施設の更新及び</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経済情勢の変動や大規模災害に対応するための財源が枯渇することのないよう、</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未利用地などの普通財産の売り払いに努め、歳出の精査により取り崩しを抑制していくことで、適正な規模の残高を確保していく。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取崩しを行わなかったこと、普通交付税再算定の臨財債償還積立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百万円を積立てたことで、基金残高は前年度と比較して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人口減少等により市税の減収が見込まれるが、公共施設の更新や災害発生に伴う新たな地方債発行が想定されることから、地方債の償還に備える財源として、必要に応じて積立を行っていく。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茨城県高萩市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25,769
25,485
193.55
13,845,188
13,143,534
674,072
7,603,129
11,744,282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R6-R5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の単年度で比較すると、基準財政需要額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、基準財政収入額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、財政力指数</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単年度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0.565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0.012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か年平均でみると、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0.57</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と同値で推移している。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高萩市の令和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年度の市税徴収率は、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99.1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高い徴収率を維持しているが、人口減少の影響により市税をはじめとした自主財源の減少が見込まれる一方で、高齢化のさらなる進行により社会保障費が増加していくことなどにより、財政力指数の低下傾向も続くものと見込まれることから、転入者支援補助など子育て世帯を中心とした定住人口の増に必要な施策を行い、引き続き税収の確保による財政基盤の強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15875</xdr:rowOff>
    </xdr:from>
    <xdr:to>
      <xdr:col>23</xdr:col>
      <xdr:colOff>133350</xdr:colOff>
      <xdr:row>41</xdr:row>
      <xdr:rowOff>15875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453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15875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147108</xdr:rowOff>
    </xdr:from>
    <xdr:to>
      <xdr:col>15</xdr:col>
      <xdr:colOff>82550</xdr:colOff>
      <xdr:row>40</xdr:row>
      <xdr:rowOff>167217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106892</xdr:rowOff>
    </xdr:from>
    <xdr:to>
      <xdr:col>11</xdr:col>
      <xdr:colOff>31750</xdr:colOff>
      <xdr:row>40</xdr:row>
      <xdr:rowOff>147108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648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153052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136525</xdr:rowOff>
    </xdr:from>
    <xdr:to>
      <xdr:col>19</xdr:col>
      <xdr:colOff>184150</xdr:colOff>
      <xdr:row>41</xdr:row>
      <xdr:rowOff>66675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96308</xdr:rowOff>
    </xdr:from>
    <xdr:to>
      <xdr:col>11</xdr:col>
      <xdr:colOff>82550</xdr:colOff>
      <xdr:row>41</xdr:row>
      <xdr:rowOff>26458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36635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167869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経常収支比率は、前年度比</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ポイント減の</a:t>
          </a:r>
          <a:r>
            <a:rPr kumimoji="1" lang="en-US" altLang="ja-JP" sz="1100">
              <a:latin typeface="ＭＳ Ｐゴシック" panose="020B0600070205080204" pitchFamily="50" charset="-128"/>
              <a:ea typeface="ＭＳ Ｐゴシック" panose="020B0600070205080204" pitchFamily="50" charset="-128"/>
            </a:rPr>
            <a:t>92.5</a:t>
          </a:r>
          <a:r>
            <a:rPr kumimoji="1" lang="ja-JP" altLang="en-US" sz="1100">
              <a:latin typeface="ＭＳ Ｐゴシック" panose="020B0600070205080204" pitchFamily="50" charset="-128"/>
              <a:ea typeface="ＭＳ Ｐゴシック" panose="020B0600070205080204" pitchFamily="50" charset="-128"/>
            </a:rPr>
            <a:t>％となった。令和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年と類似団体平均を上回る結果であったが、</a:t>
          </a:r>
          <a:r>
            <a:rPr kumimoji="1" lang="en-US" altLang="ja-JP" sz="1100">
              <a:latin typeface="ＭＳ Ｐゴシック" panose="020B0600070205080204" pitchFamily="50" charset="-128"/>
              <a:ea typeface="ＭＳ Ｐゴシック" panose="020B0600070205080204" pitchFamily="50" charset="-128"/>
            </a:rPr>
            <a:t>R6</a:t>
          </a:r>
          <a:r>
            <a:rPr kumimoji="1" lang="ja-JP" altLang="en-US" sz="1100">
              <a:latin typeface="ＭＳ Ｐゴシック" panose="020B0600070205080204" pitchFamily="50" charset="-128"/>
              <a:ea typeface="ＭＳ Ｐゴシック" panose="020B0600070205080204" pitchFamily="50" charset="-128"/>
            </a:rPr>
            <a:t>年度においては類似団体平均と同値となった。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経常収支比率が下がった要因については、歳入歳出ともに決算額が増となっているが、歳入の増分が大きかったことによる。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歳出においては、給与改定及び会計年度任用職員の勤勉手当皆増に伴い</a:t>
          </a:r>
          <a:r>
            <a:rPr kumimoji="1" lang="en-US" altLang="ja-JP" sz="1100">
              <a:latin typeface="ＭＳ Ｐゴシック" panose="020B0600070205080204" pitchFamily="50" charset="-128"/>
              <a:ea typeface="ＭＳ Ｐゴシック" panose="020B0600070205080204" pitchFamily="50" charset="-128"/>
            </a:rPr>
            <a:t>91</a:t>
          </a:r>
          <a:r>
            <a:rPr kumimoji="1" lang="ja-JP" altLang="en-US" sz="1100">
              <a:latin typeface="ＭＳ Ｐゴシック" panose="020B0600070205080204" pitchFamily="50" charset="-128"/>
              <a:ea typeface="ＭＳ Ｐゴシック" panose="020B0600070205080204" pitchFamily="50" charset="-128"/>
            </a:rPr>
            <a:t>百万円の増となったことや、生活扶助費（医療扶助費）、障害者自立支援経費の増等による</a:t>
          </a:r>
          <a:r>
            <a:rPr kumimoji="1" lang="en-US" altLang="ja-JP" sz="1100">
              <a:latin typeface="ＭＳ Ｐゴシック" panose="020B0600070205080204" pitchFamily="50" charset="-128"/>
              <a:ea typeface="ＭＳ Ｐゴシック" panose="020B0600070205080204" pitchFamily="50" charset="-128"/>
            </a:rPr>
            <a:t>58</a:t>
          </a:r>
          <a:r>
            <a:rPr kumimoji="1" lang="ja-JP" altLang="en-US" sz="1100">
              <a:latin typeface="ＭＳ Ｐゴシック" panose="020B0600070205080204" pitchFamily="50" charset="-128"/>
              <a:ea typeface="ＭＳ Ｐゴシック" panose="020B0600070205080204" pitchFamily="50" charset="-128"/>
            </a:rPr>
            <a:t>百万円の増となったことが挙げられ、歳入においては、主に法人市民税の増により</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百万円の増となったことや基準財政需要額の増に伴い地方交付税が</a:t>
          </a:r>
          <a:r>
            <a:rPr kumimoji="1" lang="en-US" altLang="ja-JP" sz="1100">
              <a:latin typeface="ＭＳ Ｐゴシック" panose="020B0600070205080204" pitchFamily="50" charset="-128"/>
              <a:ea typeface="ＭＳ Ｐゴシック" panose="020B0600070205080204" pitchFamily="50" charset="-128"/>
            </a:rPr>
            <a:t>129</a:t>
          </a:r>
          <a:r>
            <a:rPr kumimoji="1" lang="ja-JP" altLang="en-US" sz="1100">
              <a:latin typeface="ＭＳ Ｐゴシック" panose="020B0600070205080204" pitchFamily="50" charset="-128"/>
              <a:ea typeface="ＭＳ Ｐゴシック" panose="020B0600070205080204" pitchFamily="50" charset="-128"/>
            </a:rPr>
            <a:t>百万円の増となっている。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23283</xdr:rowOff>
    </xdr:from>
    <xdr:to>
      <xdr:col>23</xdr:col>
      <xdr:colOff>133350</xdr:colOff>
      <xdr:row>64</xdr:row>
      <xdr:rowOff>135890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96083"/>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64</xdr:row>
      <xdr:rowOff>135890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121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162137</xdr:rowOff>
    </xdr:from>
    <xdr:to>
      <xdr:col>15</xdr:col>
      <xdr:colOff>82550</xdr:colOff>
      <xdr:row>64</xdr:row>
      <xdr:rowOff>39370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49137"/>
          <a:ext cx="889000" cy="56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162137</xdr:rowOff>
    </xdr:from>
    <xdr:to>
      <xdr:col>11</xdr:col>
      <xdr:colOff>31750</xdr:colOff>
      <xdr:row>65</xdr:row>
      <xdr:rowOff>36830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49137"/>
          <a:ext cx="889000" cy="73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116010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1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111337</xdr:rowOff>
    </xdr:from>
    <xdr:to>
      <xdr:col>11</xdr:col>
      <xdr:colOff>82550</xdr:colOff>
      <xdr:row>61</xdr:row>
      <xdr:rowOff>41487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51664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人件費は、給与改定及び会計年度任用職員の勤勉手当皆増に伴い</a:t>
          </a:r>
          <a:r>
            <a:rPr kumimoji="1" lang="en-US" altLang="ja-JP" sz="1100">
              <a:latin typeface="ＭＳ Ｐゴシック" panose="020B0600070205080204" pitchFamily="50" charset="-128"/>
              <a:ea typeface="ＭＳ Ｐゴシック" panose="020B0600070205080204" pitchFamily="50" charset="-128"/>
            </a:rPr>
            <a:t>119</a:t>
          </a:r>
          <a:r>
            <a:rPr kumimoji="1" lang="ja-JP" altLang="en-US" sz="1100">
              <a:latin typeface="ＭＳ Ｐゴシック" panose="020B0600070205080204" pitchFamily="50" charset="-128"/>
              <a:ea typeface="ＭＳ Ｐゴシック" panose="020B0600070205080204" pitchFamily="50" charset="-128"/>
            </a:rPr>
            <a:t>百万円の増となっている。物件費は、総合福祉センター管理用備品購入費△</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百万円等により、前年比△</a:t>
          </a:r>
          <a:r>
            <a:rPr kumimoji="1" lang="en-US" altLang="ja-JP" sz="1100">
              <a:latin typeface="ＭＳ Ｐゴシック" panose="020B0600070205080204" pitchFamily="50" charset="-128"/>
              <a:ea typeface="ＭＳ Ｐゴシック" panose="020B0600070205080204" pitchFamily="50" charset="-128"/>
            </a:rPr>
            <a:t>49</a:t>
          </a:r>
          <a:r>
            <a:rPr kumimoji="1" lang="ja-JP" altLang="en-US" sz="1100">
              <a:latin typeface="ＭＳ Ｐゴシック" panose="020B0600070205080204" pitchFamily="50" charset="-128"/>
              <a:ea typeface="ＭＳ Ｐゴシック" panose="020B0600070205080204" pitchFamily="50" charset="-128"/>
            </a:rPr>
            <a:t>百万円となっている。人口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人当たり決算額は前年度と比較して、</a:t>
          </a:r>
          <a:r>
            <a:rPr kumimoji="1" lang="en-US" altLang="ja-JP" sz="1100">
              <a:latin typeface="ＭＳ Ｐゴシック" panose="020B0600070205080204" pitchFamily="50" charset="-128"/>
              <a:ea typeface="ＭＳ Ｐゴシック" panose="020B0600070205080204" pitchFamily="50" charset="-128"/>
            </a:rPr>
            <a:t>6,451</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169,030</a:t>
          </a:r>
          <a:r>
            <a:rPr kumimoji="1" lang="ja-JP" altLang="en-US" sz="1100">
              <a:latin typeface="ＭＳ Ｐゴシック" panose="020B0600070205080204" pitchFamily="50" charset="-128"/>
              <a:ea typeface="ＭＳ Ｐゴシック" panose="020B0600070205080204" pitchFamily="50" charset="-128"/>
            </a:rPr>
            <a:t>円となった。</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本市においては、平成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年度から行財政健全化を進め、令和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年度からは第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行財政健全化計画に基づき、人件費の適正化や施設管理の見直しによる経費削減に取り組んでいるところである。今後も、公共施設等総合管理計画でも掲げているとおり施設総量の圧縮による管理経費の削減に取り組むとともに、事務事業の見直しによる経費削減に努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124206</xdr:rowOff>
    </xdr:from>
    <xdr:to>
      <xdr:col>23</xdr:col>
      <xdr:colOff>133350</xdr:colOff>
      <xdr:row>82</xdr:row>
      <xdr:rowOff>155339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83106"/>
          <a:ext cx="838200" cy="3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124206</xdr:rowOff>
    </xdr:from>
    <xdr:to>
      <xdr:col>19</xdr:col>
      <xdr:colOff>133350</xdr:colOff>
      <xdr:row>82</xdr:row>
      <xdr:rowOff>169180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83106"/>
          <a:ext cx="889000" cy="4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149413</xdr:rowOff>
    </xdr:from>
    <xdr:to>
      <xdr:col>15</xdr:col>
      <xdr:colOff>82550</xdr:colOff>
      <xdr:row>82</xdr:row>
      <xdr:rowOff>169180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08313"/>
          <a:ext cx="889000" cy="1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149413</xdr:rowOff>
    </xdr:from>
    <xdr:to>
      <xdr:col>11</xdr:col>
      <xdr:colOff>31750</xdr:colOff>
      <xdr:row>82</xdr:row>
      <xdr:rowOff>152829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208313"/>
          <a:ext cx="8890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104539</xdr:rowOff>
    </xdr:from>
    <xdr:to>
      <xdr:col>23</xdr:col>
      <xdr:colOff>184150</xdr:colOff>
      <xdr:row>83</xdr:row>
      <xdr:rowOff>34689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6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121066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0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73406</xdr:rowOff>
    </xdr:from>
    <xdr:to>
      <xdr:col>19</xdr:col>
      <xdr:colOff>184150</xdr:colOff>
      <xdr:row>83</xdr:row>
      <xdr:rowOff>3556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3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13733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01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118380</xdr:rowOff>
    </xdr:from>
    <xdr:to>
      <xdr:col>15</xdr:col>
      <xdr:colOff>133350</xdr:colOff>
      <xdr:row>83</xdr:row>
      <xdr:rowOff>48530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58707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98613</xdr:rowOff>
    </xdr:from>
    <xdr:to>
      <xdr:col>11</xdr:col>
      <xdr:colOff>82550</xdr:colOff>
      <xdr:row>83</xdr:row>
      <xdr:rowOff>28763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5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38940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26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102029</xdr:rowOff>
    </xdr:from>
    <xdr:to>
      <xdr:col>7</xdr:col>
      <xdr:colOff>31750</xdr:colOff>
      <xdr:row>83</xdr:row>
      <xdr:rowOff>32179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6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16956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年度のラスパイレス指数は、前回より改善が見られたものの、類似団体より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高い状況にある。要因としては高齢層職員の昇給停止の未実施などが考えられる。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引き続き、財政状況や社会情勢の変化、国や他自治体の動向を考慮し、給与の適正化に努める。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84364</xdr:rowOff>
    </xdr:from>
    <xdr:to>
      <xdr:col>81</xdr:col>
      <xdr:colOff>44450</xdr:colOff>
      <xdr:row>86</xdr:row>
      <xdr:rowOff>118836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2906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118836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0841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85</xdr:row>
      <xdr:rowOff>135164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911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117929</xdr:rowOff>
    </xdr:from>
    <xdr:to>
      <xdr:col>68</xdr:col>
      <xdr:colOff>152400</xdr:colOff>
      <xdr:row>86</xdr:row>
      <xdr:rowOff>84364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9117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5641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5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67129</xdr:rowOff>
    </xdr:from>
    <xdr:to>
      <xdr:col>68</xdr:col>
      <xdr:colOff>203200</xdr:colOff>
      <xdr:row>85</xdr:row>
      <xdr:rowOff>168729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人当たり職員数は類似団体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平均より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高い水準となっている。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要因としては、消防職員が市職員に含まれることが考えられる。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引き続き行財政健全化計画に掲げる人件費の削減に努めるとともに、定員適正化計画に基づき、適正な定員管理に努める。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154759</xdr:rowOff>
    </xdr:from>
    <xdr:to>
      <xdr:col>81</xdr:col>
      <xdr:colOff>44450</xdr:colOff>
      <xdr:row>63</xdr:row>
      <xdr:rowOff>8588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84659"/>
          <a:ext cx="8382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126033</xdr:rowOff>
    </xdr:from>
    <xdr:to>
      <xdr:col>77</xdr:col>
      <xdr:colOff>44450</xdr:colOff>
      <xdr:row>62</xdr:row>
      <xdr:rowOff>154759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55933"/>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115691</xdr:rowOff>
    </xdr:from>
    <xdr:to>
      <xdr:col>72</xdr:col>
      <xdr:colOff>203200</xdr:colOff>
      <xdr:row>62</xdr:row>
      <xdr:rowOff>126033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4559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96157</xdr:rowOff>
    </xdr:from>
    <xdr:to>
      <xdr:col>68</xdr:col>
      <xdr:colOff>152400</xdr:colOff>
      <xdr:row>62</xdr:row>
      <xdr:rowOff>115691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26057"/>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129238</xdr:rowOff>
    </xdr:from>
    <xdr:to>
      <xdr:col>81</xdr:col>
      <xdr:colOff>95250</xdr:colOff>
      <xdr:row>63</xdr:row>
      <xdr:rowOff>59388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5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101315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31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103959</xdr:rowOff>
    </xdr:from>
    <xdr:to>
      <xdr:col>77</xdr:col>
      <xdr:colOff>95250</xdr:colOff>
      <xdr:row>63</xdr:row>
      <xdr:rowOff>34109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18886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20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75233</xdr:rowOff>
    </xdr:from>
    <xdr:to>
      <xdr:col>73</xdr:col>
      <xdr:colOff>44450</xdr:colOff>
      <xdr:row>63</xdr:row>
      <xdr:rowOff>5383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0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161610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91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64891</xdr:rowOff>
    </xdr:from>
    <xdr:to>
      <xdr:col>68</xdr:col>
      <xdr:colOff>203200</xdr:colOff>
      <xdr:row>62</xdr:row>
      <xdr:rowOff>166491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9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151268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45357</xdr:rowOff>
    </xdr:from>
    <xdr:to>
      <xdr:col>64</xdr:col>
      <xdr:colOff>152400</xdr:colOff>
      <xdr:row>62</xdr:row>
      <xdr:rowOff>146957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131734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元利償還金の額は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年度をピークに減少傾向にあ</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るが、高萩・北茨城広域事務組合に対する負担金の増等により令和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年度の単年度実質公債費比率は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8.67</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％と前年比△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0.09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％となった。しかし、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か年平均値を見ると前年比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北茨城市と広域で行うごみ処理施設整備に伴う高萩・北茨城広域事務組合に対する公債費負担金の増や、認定こども園整備に係る地方債の償還、さらに今後も施設の更新等の財源として地方債発行が見込まれることなどから、元利償還金等が増加すると考えられるため、全ての事業において、緊急性や必要性を検証し、「事業の見直し」と「事業の再構築」の徹底のもと事業費の圧縮を図るとともに、地方債の借入抑制に努めることで比率の上昇を抑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40</xdr:row>
      <xdr:rowOff>33161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83917"/>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16933</xdr:rowOff>
    </xdr:from>
    <xdr:to>
      <xdr:col>77</xdr:col>
      <xdr:colOff>44450</xdr:colOff>
      <xdr:row>39</xdr:row>
      <xdr:rowOff>97367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034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83961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703483"/>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83961</xdr:rowOff>
    </xdr:from>
    <xdr:to>
      <xdr:col>68</xdr:col>
      <xdr:colOff>152400</xdr:colOff>
      <xdr:row>40</xdr:row>
      <xdr:rowOff>113595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770511"/>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170338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137583</xdr:rowOff>
    </xdr:from>
    <xdr:to>
      <xdr:col>73</xdr:col>
      <xdr:colOff>44450</xdr:colOff>
      <xdr:row>39</xdr:row>
      <xdr:rowOff>67733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33161</xdr:rowOff>
    </xdr:from>
    <xdr:to>
      <xdr:col>68</xdr:col>
      <xdr:colOff>203200</xdr:colOff>
      <xdr:row>39</xdr:row>
      <xdr:rowOff>134761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144938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62795</xdr:rowOff>
    </xdr:from>
    <xdr:to>
      <xdr:col>64</xdr:col>
      <xdr:colOff>152400</xdr:colOff>
      <xdr:row>40</xdr:row>
      <xdr:rowOff>164395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149172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将来負担額は、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償還元金</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百万円に対して発行額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776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百万円のため、前年度より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649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要因が大きく、</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組合等負担等見込額については増となっている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が、全体では減少となった。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財源等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は、財政調整基金の繰替運用、下水道費の減等により基準財政需要額算入見込額が減となったことで</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充当可能財源の減少が将来負担額の減少よりも大きかったことから、将来負担比率は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老朽化した公共施設更新等のために、新たな地方債発行が想定されることに伴い、比率の再上昇も懸念されるため、償還に必要な財源確保に努めるとともに、将来世代の負担が過大にならないよう慎重に資金調達を行っ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14478</xdr:rowOff>
    </xdr:from>
    <xdr:to>
      <xdr:col>81</xdr:col>
      <xdr:colOff>44450</xdr:colOff>
      <xdr:row>15</xdr:row>
      <xdr:rowOff>26060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586228"/>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14478</xdr:rowOff>
    </xdr:from>
    <xdr:to>
      <xdr:col>77</xdr:col>
      <xdr:colOff>44450</xdr:colOff>
      <xdr:row>15</xdr:row>
      <xdr:rowOff>33299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86228"/>
          <a:ext cx="8890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33299</xdr:rowOff>
    </xdr:from>
    <xdr:to>
      <xdr:col>72</xdr:col>
      <xdr:colOff>203200</xdr:colOff>
      <xdr:row>15</xdr:row>
      <xdr:rowOff>96520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05049"/>
          <a:ext cx="889000" cy="6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96520</xdr:rowOff>
    </xdr:from>
    <xdr:to>
      <xdr:col>68</xdr:col>
      <xdr:colOff>152400</xdr:colOff>
      <xdr:row>15</xdr:row>
      <xdr:rowOff>98933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6827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146710</xdr:rowOff>
    </xdr:from>
    <xdr:to>
      <xdr:col>81</xdr:col>
      <xdr:colOff>95250</xdr:colOff>
      <xdr:row>15</xdr:row>
      <xdr:rowOff>76860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118787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1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135128</xdr:rowOff>
    </xdr:from>
    <xdr:to>
      <xdr:col>77</xdr:col>
      <xdr:colOff>95250</xdr:colOff>
      <xdr:row>15</xdr:row>
      <xdr:rowOff>65278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3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50055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21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153949</xdr:rowOff>
    </xdr:from>
    <xdr:to>
      <xdr:col>73</xdr:col>
      <xdr:colOff>44450</xdr:colOff>
      <xdr:row>15</xdr:row>
      <xdr:rowOff>84099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5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68876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4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45720</xdr:rowOff>
    </xdr:from>
    <xdr:to>
      <xdr:col>68</xdr:col>
      <xdr:colOff>203200</xdr:colOff>
      <xdr:row>15</xdr:row>
      <xdr:rowOff>147320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132097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0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48133</xdr:rowOff>
    </xdr:from>
    <xdr:to>
      <xdr:col>64</xdr:col>
      <xdr:colOff>152400</xdr:colOff>
      <xdr:row>15</xdr:row>
      <xdr:rowOff>149733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1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134510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0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茨城県高萩市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25,769
25,485
193.55
13,845,188
13,143,534
674,072
7,603,129
11,744,282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人件費に係る経常収支比率は、給与改定や会計年度任用職員の勤勉手当等により増加しており、前年比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ポイントの増となっている。類似団体平均との比較では、</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ポイント上回っており、依然として高い状況が続いている。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本市では、職員の定員適正化計画に基づき職員数削減を進め、経費削減を図ってきている。今後も業務の更なる効率化を図るとともに、民間委託等を含め人件費の適正化を図る。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62230</xdr:rowOff>
    </xdr:from>
    <xdr:to>
      <xdr:col>24</xdr:col>
      <xdr:colOff>25400</xdr:colOff>
      <xdr:row>39</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48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62230</xdr:rowOff>
    </xdr:from>
    <xdr:to>
      <xdr:col>19</xdr:col>
      <xdr:colOff>187325</xdr:colOff>
      <xdr:row>39</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48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157480</xdr:rowOff>
    </xdr:from>
    <xdr:to>
      <xdr:col>15</xdr:col>
      <xdr:colOff>98425</xdr:colOff>
      <xdr:row>39</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725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157480</xdr:rowOff>
    </xdr:from>
    <xdr:to>
      <xdr:col>11</xdr:col>
      <xdr:colOff>9525</xdr:colOff>
      <xdr:row>40</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725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11430</xdr:rowOff>
    </xdr:from>
    <xdr:to>
      <xdr:col>20</xdr:col>
      <xdr:colOff>38100</xdr:colOff>
      <xdr:row>39</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97807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8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19050</xdr:rowOff>
    </xdr:from>
    <xdr:to>
      <xdr:col>15</xdr:col>
      <xdr:colOff>149225</xdr:colOff>
      <xdr:row>39</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106680</xdr:rowOff>
    </xdr:from>
    <xdr:to>
      <xdr:col>11</xdr:col>
      <xdr:colOff>60325</xdr:colOff>
      <xdr:row>39</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148590</xdr:rowOff>
    </xdr:from>
    <xdr:to>
      <xdr:col>6</xdr:col>
      <xdr:colOff>171450</xdr:colOff>
      <xdr:row>40</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63517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物件費に係る経常収支比率は、総合福祉センター管理用備品購入費</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百万円の減等により、前年度と比較して</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今後は、人件費抑制のための民間委託推進により委託料の増加が見込まれることに加え、小中学校</a:t>
          </a:r>
          <a:r>
            <a:rPr kumimoji="1" lang="en-US" altLang="ja-JP" sz="1200">
              <a:latin typeface="ＭＳ Ｐゴシック" panose="020B0600070205080204" pitchFamily="50" charset="-128"/>
              <a:ea typeface="ＭＳ Ｐゴシック" panose="020B0600070205080204" pitchFamily="50" charset="-128"/>
            </a:rPr>
            <a:t>ICT</a:t>
          </a:r>
          <a:r>
            <a:rPr kumimoji="1" lang="ja-JP" altLang="en-US" sz="1200">
              <a:latin typeface="ＭＳ Ｐゴシック" panose="020B0600070205080204" pitchFamily="50" charset="-128"/>
              <a:ea typeface="ＭＳ Ｐゴシック" panose="020B0600070205080204" pitchFamily="50" charset="-128"/>
            </a:rPr>
            <a:t>教育関連経費の増加も見込まれることから、公共施設の統廃合等による固定費圧縮に努めるなど、引続き経費削減を進めていく。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16510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93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100330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31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157480</xdr:rowOff>
    </xdr:from>
    <xdr:to>
      <xdr:col>73</xdr:col>
      <xdr:colOff>180975</xdr:colOff>
      <xdr:row>17</xdr:row>
      <xdr:rowOff>100330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00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157480</xdr:rowOff>
    </xdr:from>
    <xdr:to>
      <xdr:col>69</xdr:col>
      <xdr:colOff>92075</xdr:colOff>
      <xdr:row>17</xdr:row>
      <xdr:rowOff>100330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00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106680</xdr:rowOff>
    </xdr:from>
    <xdr:to>
      <xdr:col>69</xdr:col>
      <xdr:colOff>142875</xdr:colOff>
      <xdr:row>17</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21607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扶助費に係る経常収支比率は、直近</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年間では昨年度を除き類似団体平均を上回る結果となっている。令和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年度は生活扶助費（医療扶助費）、障害者自立支援経費の増に伴い、前年比</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ポイントの増となっている。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人口減少もあるものの、障害者自立支援経費や医療扶助費の増が見込まれる。今後も、国・県の動向を注視し、適切なサービスの提供に努める。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20865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282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282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57</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11872"/>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11872"/>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141515</xdr:rowOff>
    </xdr:from>
    <xdr:to>
      <xdr:col>24</xdr:col>
      <xdr:colOff>76200</xdr:colOff>
      <xdr:row>57</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113592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100693</xdr:rowOff>
    </xdr:from>
    <xdr:to>
      <xdr:col>15</xdr:col>
      <xdr:colOff>149225</xdr:colOff>
      <xdr:row>58</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15620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その他に係る経常経費は、歳入における一般財源が増加したことにより、前年度に比べ</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その他の経費の大部分を占めている操出金においては、令和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年度は後期高齢者医療特別会計への操出金が増加した。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高齢化の進行による介護サービス等の利用者増や後期高齢者に係る医療費の増加などから、操出金の増加が懸念されるため、疾病の早期発見・治療、介護予防に努め、普通会計の負担軽減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57</xdr:row>
      <xdr:rowOff>8890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358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58</xdr:row>
      <xdr:rowOff>5080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815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58</xdr:row>
      <xdr:rowOff>5080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9010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57</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9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55897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44467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125730</xdr:rowOff>
    </xdr:from>
    <xdr:to>
      <xdr:col>74</xdr:col>
      <xdr:colOff>31750</xdr:colOff>
      <xdr:row>58</xdr:row>
      <xdr:rowOff>55880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40657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補助費等に係る経常収支比率は、行財政健全化の取り組みにより、補助金等を抑制してきたことなどから、低い水準で推移してきたが、令和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年度より高萩・北茨城広域事務組合負担金が増加したことにより</a:t>
          </a:r>
          <a:r>
            <a:rPr kumimoji="1" lang="en-US" altLang="ja-JP" sz="1200">
              <a:latin typeface="ＭＳ Ｐゴシック" panose="020B0600070205080204" pitchFamily="50" charset="-128"/>
              <a:ea typeface="ＭＳ Ｐゴシック" panose="020B0600070205080204" pitchFamily="50" charset="-128"/>
            </a:rPr>
            <a:t>10.2</a:t>
          </a:r>
          <a:r>
            <a:rPr kumimoji="1" lang="ja-JP" altLang="en-US" sz="1200">
              <a:latin typeface="ＭＳ Ｐゴシック" panose="020B0600070205080204" pitchFamily="50" charset="-128"/>
              <a:ea typeface="ＭＳ Ｐゴシック" panose="020B0600070205080204" pitchFamily="50" charset="-128"/>
            </a:rPr>
            <a:t>ポイントと令和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年度以前に比べ高い水準となっている。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類似団体との比較では低い数値となっているが、事務費等の上昇による負担金増も想定されることから、引続き補助金等の必要性と効果を検証し増加抑制に努める。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49276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940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14986</xdr:rowOff>
    </xdr:from>
    <xdr:to>
      <xdr:col>78</xdr:col>
      <xdr:colOff>69850</xdr:colOff>
      <xdr:row>36</xdr:row>
      <xdr:rowOff>49276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015736"/>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5842</xdr:rowOff>
    </xdr:from>
    <xdr:to>
      <xdr:col>73</xdr:col>
      <xdr:colOff>180975</xdr:colOff>
      <xdr:row>35</xdr:row>
      <xdr:rowOff>14986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065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5842</xdr:rowOff>
    </xdr:from>
    <xdr:to>
      <xdr:col>69</xdr:col>
      <xdr:colOff>92075</xdr:colOff>
      <xdr:row>35</xdr:row>
      <xdr:rowOff>19558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0065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135636</xdr:rowOff>
    </xdr:from>
    <xdr:to>
      <xdr:col>74</xdr:col>
      <xdr:colOff>31750</xdr:colOff>
      <xdr:row>35</xdr:row>
      <xdr:rowOff>65786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75963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126492</xdr:rowOff>
    </xdr:from>
    <xdr:to>
      <xdr:col>69</xdr:col>
      <xdr:colOff>142875</xdr:colOff>
      <xdr:row>35</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66819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140208</xdr:rowOff>
    </xdr:from>
    <xdr:to>
      <xdr:col>65</xdr:col>
      <xdr:colOff>53975</xdr:colOff>
      <xdr:row>35</xdr:row>
      <xdr:rowOff>70358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80535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公債費に係る経常収支比率は、認定こども園施設整備に係る元金償還が始まったことによる増よりも、償還完了分が大きかったことにより前年比</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ポイントの減となっている。しかしながら、本市の長年の課題でもある住宅公社改革推進債（三セク債）が償還途中であることから、類似団体平均より</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17.5</a:t>
          </a:r>
          <a:r>
            <a:rPr kumimoji="1" lang="ja-JP" altLang="en-US" sz="1200">
              <a:latin typeface="ＭＳ Ｐゴシック" panose="020B0600070205080204" pitchFamily="50" charset="-128"/>
              <a:ea typeface="ＭＳ Ｐゴシック" panose="020B0600070205080204" pitchFamily="50" charset="-128"/>
            </a:rPr>
            <a:t>％となっている。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今後も公共施設更新等のための地方債発行が想定されることから、将来世代負担が過大とならないよう可能な限り発行を抑制していく。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88900</xdr:rowOff>
    </xdr:from>
    <xdr:to>
      <xdr:col>24</xdr:col>
      <xdr:colOff>25400</xdr:colOff>
      <xdr:row>78</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462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111761</xdr:rowOff>
    </xdr:from>
    <xdr:to>
      <xdr:col>19</xdr:col>
      <xdr:colOff>187325</xdr:colOff>
      <xdr:row>78</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4848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20320</xdr:rowOff>
    </xdr:from>
    <xdr:to>
      <xdr:col>15</xdr:col>
      <xdr:colOff>98425</xdr:colOff>
      <xdr:row>78</xdr:row>
      <xdr:rowOff>111761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934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20320</xdr:rowOff>
    </xdr:from>
    <xdr:to>
      <xdr:col>11</xdr:col>
      <xdr:colOff>9525</xdr:colOff>
      <xdr:row>79</xdr:row>
      <xdr:rowOff>16511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934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60961</xdr:rowOff>
    </xdr:from>
    <xdr:to>
      <xdr:col>15</xdr:col>
      <xdr:colOff>149225</xdr:colOff>
      <xdr:row>78</xdr:row>
      <xdr:rowOff>162561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147338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140970</xdr:rowOff>
    </xdr:from>
    <xdr:to>
      <xdr:col>11</xdr:col>
      <xdr:colOff>60325</xdr:colOff>
      <xdr:row>78</xdr:row>
      <xdr:rowOff>71120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137161</xdr:rowOff>
    </xdr:from>
    <xdr:to>
      <xdr:col>6</xdr:col>
      <xdr:colOff>171450</xdr:colOff>
      <xdr:row>79</xdr:row>
      <xdr:rowOff>67311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52088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公債費以外の経常収支比率は、歳入歳出ともに前年度より増加しているものの、法人市民税等の歳入増加分が大きく、前年度と比較して、</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75.0</a:t>
          </a:r>
          <a:r>
            <a:rPr kumimoji="1" lang="ja-JP" altLang="en-US" sz="1200">
              <a:latin typeface="ＭＳ Ｐゴシック" panose="020B0600070205080204" pitchFamily="50" charset="-128"/>
              <a:ea typeface="ＭＳ Ｐゴシック" panose="020B0600070205080204" pitchFamily="50" charset="-128"/>
            </a:rPr>
            <a:t>％となっている。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歳出においては、特に人件費に係る経常収支比率が類似団体と比較して上回っていることが課題である。人件費の適正化に努めるとともに、「事業の見直し」と「事業の再構築」を徹底することで業務の効率化を図り、更なる経費削減を進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78014</xdr:rowOff>
    </xdr:from>
    <xdr:to>
      <xdr:col>82</xdr:col>
      <xdr:colOff>107950</xdr:colOff>
      <xdr:row>76</xdr:row>
      <xdr:rowOff>136798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108214"/>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71482</xdr:rowOff>
    </xdr:from>
    <xdr:to>
      <xdr:col>78</xdr:col>
      <xdr:colOff>69850</xdr:colOff>
      <xdr:row>76</xdr:row>
      <xdr:rowOff>136798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0168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35560</xdr:rowOff>
    </xdr:from>
    <xdr:to>
      <xdr:col>73</xdr:col>
      <xdr:colOff>180975</xdr:colOff>
      <xdr:row>76</xdr:row>
      <xdr:rowOff>71482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722860"/>
          <a:ext cx="889000" cy="37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35560</xdr:rowOff>
    </xdr:from>
    <xdr:to>
      <xdr:col>69</xdr:col>
      <xdr:colOff>92075</xdr:colOff>
      <xdr:row>76</xdr:row>
      <xdr:rowOff>143329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722860"/>
          <a:ext cx="889000" cy="45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27214</xdr:rowOff>
    </xdr:from>
    <xdr:to>
      <xdr:col>82</xdr:col>
      <xdr:colOff>158750</xdr:colOff>
      <xdr:row>76</xdr:row>
      <xdr:rowOff>128814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43742</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85998</xdr:rowOff>
    </xdr:from>
    <xdr:to>
      <xdr:col>78</xdr:col>
      <xdr:colOff>120650</xdr:colOff>
      <xdr:row>77</xdr:row>
      <xdr:rowOff>16148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925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02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20682</xdr:rowOff>
    </xdr:from>
    <xdr:to>
      <xdr:col>74</xdr:col>
      <xdr:colOff>31750</xdr:colOff>
      <xdr:row>76</xdr:row>
      <xdr:rowOff>122282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107059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3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156210</xdr:rowOff>
    </xdr:from>
    <xdr:to>
      <xdr:col>69</xdr:col>
      <xdr:colOff>142875</xdr:colOff>
      <xdr:row>74</xdr:row>
      <xdr:rowOff>86360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96537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92529</xdr:rowOff>
    </xdr:from>
    <xdr:to>
      <xdr:col>65</xdr:col>
      <xdr:colOff>53975</xdr:colOff>
      <xdr:row>77</xdr:row>
      <xdr:rowOff>22679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7456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茨城県高萩市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67424</xdr:rowOff>
    </xdr:from>
    <xdr:to>
      <xdr:col>29</xdr:col>
      <xdr:colOff>127000</xdr:colOff>
      <xdr:row>17</xdr:row>
      <xdr:rowOff>157404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29699"/>
          <a:ext cx="647700" cy="89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157404</xdr:rowOff>
    </xdr:from>
    <xdr:to>
      <xdr:col>26</xdr:col>
      <xdr:colOff>50800</xdr:colOff>
      <xdr:row>18</xdr:row>
      <xdr:rowOff>22250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9679"/>
          <a:ext cx="698500" cy="36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19901</xdr:rowOff>
    </xdr:from>
    <xdr:to>
      <xdr:col>22</xdr:col>
      <xdr:colOff>114300</xdr:colOff>
      <xdr:row>18</xdr:row>
      <xdr:rowOff>22250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53626"/>
          <a:ext cx="698500" cy="2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19901</xdr:rowOff>
    </xdr:from>
    <xdr:to>
      <xdr:col>18</xdr:col>
      <xdr:colOff>177800</xdr:colOff>
      <xdr:row>18</xdr:row>
      <xdr:rowOff>25667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53626"/>
          <a:ext cx="698500" cy="5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16624</xdr:rowOff>
    </xdr:from>
    <xdr:to>
      <xdr:col>29</xdr:col>
      <xdr:colOff>177800</xdr:colOff>
      <xdr:row>17</xdr:row>
      <xdr:rowOff>118224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8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160151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5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106604</xdr:rowOff>
    </xdr:from>
    <xdr:to>
      <xdr:col>26</xdr:col>
      <xdr:colOff>101600</xdr:colOff>
      <xdr:row>18</xdr:row>
      <xdr:rowOff>36754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8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21531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55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142900</xdr:rowOff>
    </xdr:from>
    <xdr:to>
      <xdr:col>22</xdr:col>
      <xdr:colOff>165100</xdr:colOff>
      <xdr:row>18</xdr:row>
      <xdr:rowOff>73050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5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57828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91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140551</xdr:rowOff>
    </xdr:from>
    <xdr:to>
      <xdr:col>19</xdr:col>
      <xdr:colOff>38100</xdr:colOff>
      <xdr:row>18</xdr:row>
      <xdr:rowOff>70701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2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55478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8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146317</xdr:rowOff>
    </xdr:from>
    <xdr:to>
      <xdr:col>15</xdr:col>
      <xdr:colOff>101600</xdr:colOff>
      <xdr:row>18</xdr:row>
      <xdr:rowOff>76467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08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61244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94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266838</xdr:rowOff>
    </xdr:from>
    <xdr:to>
      <xdr:col>29</xdr:col>
      <xdr:colOff>127000</xdr:colOff>
      <xdr:row>35</xdr:row>
      <xdr:rowOff>283591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877188"/>
          <a:ext cx="647700" cy="16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283591</xdr:rowOff>
    </xdr:from>
    <xdr:to>
      <xdr:col>26</xdr:col>
      <xdr:colOff>50800</xdr:colOff>
      <xdr:row>36</xdr:row>
      <xdr:rowOff>60934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893941"/>
          <a:ext cx="698500" cy="120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60934</xdr:rowOff>
    </xdr:from>
    <xdr:to>
      <xdr:col>22</xdr:col>
      <xdr:colOff>114300</xdr:colOff>
      <xdr:row>36</xdr:row>
      <xdr:rowOff>159428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14184"/>
          <a:ext cx="698500" cy="98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116419</xdr:rowOff>
    </xdr:from>
    <xdr:to>
      <xdr:col>18</xdr:col>
      <xdr:colOff>177800</xdr:colOff>
      <xdr:row>36</xdr:row>
      <xdr:rowOff>159428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069669"/>
          <a:ext cx="698500" cy="43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216038</xdr:rowOff>
    </xdr:from>
    <xdr:to>
      <xdr:col>29</xdr:col>
      <xdr:colOff>177800</xdr:colOff>
      <xdr:row>35</xdr:row>
      <xdr:rowOff>317638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26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188115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9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232791</xdr:rowOff>
    </xdr:from>
    <xdr:to>
      <xdr:col>26</xdr:col>
      <xdr:colOff>101600</xdr:colOff>
      <xdr:row>35</xdr:row>
      <xdr:rowOff>334391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43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319168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929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10134</xdr:rowOff>
    </xdr:from>
    <xdr:to>
      <xdr:col>22</xdr:col>
      <xdr:colOff>165100</xdr:colOff>
      <xdr:row>36</xdr:row>
      <xdr:rowOff>111734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63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96511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4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108628</xdr:rowOff>
    </xdr:from>
    <xdr:to>
      <xdr:col>19</xdr:col>
      <xdr:colOff>38100</xdr:colOff>
      <xdr:row>37</xdr:row>
      <xdr:rowOff>38778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61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23555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4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65619</xdr:rowOff>
    </xdr:from>
    <xdr:to>
      <xdr:col>15</xdr:col>
      <xdr:colOff>101600</xdr:colOff>
      <xdr:row>36</xdr:row>
      <xdr:rowOff>167219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18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151996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0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茨城県高萩市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25,769
25,485
193.55
13,845,188
13,143,534
674,072
7,603,129
11,744,282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152</xdr:rowOff>
    </xdr:from>
    <xdr:to>
      <xdr:col>24</xdr:col>
      <xdr:colOff>63500</xdr:colOff>
      <xdr:row>34</xdr:row>
      <xdr:rowOff>84125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29452"/>
          <a:ext cx="838200" cy="8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84125</xdr:rowOff>
    </xdr:from>
    <xdr:to>
      <xdr:col>19</xdr:col>
      <xdr:colOff>177800</xdr:colOff>
      <xdr:row>34</xdr:row>
      <xdr:rowOff>101613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13425"/>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101613</xdr:rowOff>
    </xdr:from>
    <xdr:to>
      <xdr:col>15</xdr:col>
      <xdr:colOff>50800</xdr:colOff>
      <xdr:row>34</xdr:row>
      <xdr:rowOff>114516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30913"/>
          <a:ext cx="889000" cy="1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111785</xdr:rowOff>
    </xdr:from>
    <xdr:to>
      <xdr:col>10</xdr:col>
      <xdr:colOff>114300</xdr:colOff>
      <xdr:row>34</xdr:row>
      <xdr:rowOff>114516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41085"/>
          <a:ext cx="889000" cy="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120802</xdr:rowOff>
    </xdr:from>
    <xdr:to>
      <xdr:col>24</xdr:col>
      <xdr:colOff>114300</xdr:colOff>
      <xdr:row>34</xdr:row>
      <xdr:rowOff>50952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143679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33325</xdr:rowOff>
    </xdr:from>
    <xdr:to>
      <xdr:col>20</xdr:col>
      <xdr:colOff>38100</xdr:colOff>
      <xdr:row>34</xdr:row>
      <xdr:rowOff>134925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151452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3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50813</xdr:rowOff>
    </xdr:from>
    <xdr:to>
      <xdr:col>15</xdr:col>
      <xdr:colOff>101600</xdr:colOff>
      <xdr:row>34</xdr:row>
      <xdr:rowOff>152413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8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168940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5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63716</xdr:rowOff>
    </xdr:from>
    <xdr:to>
      <xdr:col>10</xdr:col>
      <xdr:colOff>165100</xdr:colOff>
      <xdr:row>34</xdr:row>
      <xdr:rowOff>165316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9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10393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6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60985</xdr:rowOff>
    </xdr:from>
    <xdr:to>
      <xdr:col>6</xdr:col>
      <xdr:colOff>38100</xdr:colOff>
      <xdr:row>34</xdr:row>
      <xdr:rowOff>162585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7662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6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85598</xdr:rowOff>
    </xdr:from>
    <xdr:to>
      <xdr:col>24</xdr:col>
      <xdr:colOff>63500</xdr:colOff>
      <xdr:row>58</xdr:row>
      <xdr:rowOff>89240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029698"/>
          <a:ext cx="838200" cy="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169151</xdr:rowOff>
    </xdr:from>
    <xdr:to>
      <xdr:col>19</xdr:col>
      <xdr:colOff>177800</xdr:colOff>
      <xdr:row>58</xdr:row>
      <xdr:rowOff>85598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41801"/>
          <a:ext cx="889000" cy="8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169151</xdr:rowOff>
    </xdr:from>
    <xdr:to>
      <xdr:col>15</xdr:col>
      <xdr:colOff>50800</xdr:colOff>
      <xdr:row>58</xdr:row>
      <xdr:rowOff>21575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41801"/>
          <a:ext cx="889000" cy="2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15608</xdr:rowOff>
    </xdr:from>
    <xdr:to>
      <xdr:col>10</xdr:col>
      <xdr:colOff>114300</xdr:colOff>
      <xdr:row>58</xdr:row>
      <xdr:rowOff>21575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59708"/>
          <a:ext cx="889000" cy="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38440</xdr:rowOff>
    </xdr:from>
    <xdr:to>
      <xdr:col>24</xdr:col>
      <xdr:colOff>114300</xdr:colOff>
      <xdr:row>58</xdr:row>
      <xdr:rowOff>140040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124817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9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34798</xdr:rowOff>
    </xdr:from>
    <xdr:to>
      <xdr:col>20</xdr:col>
      <xdr:colOff>38100</xdr:colOff>
      <xdr:row>58</xdr:row>
      <xdr:rowOff>136398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7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127525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7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118351</xdr:rowOff>
    </xdr:from>
    <xdr:to>
      <xdr:col>15</xdr:col>
      <xdr:colOff>101600</xdr:colOff>
      <xdr:row>58</xdr:row>
      <xdr:rowOff>48501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39628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8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142225</xdr:rowOff>
    </xdr:from>
    <xdr:to>
      <xdr:col>10</xdr:col>
      <xdr:colOff>165100</xdr:colOff>
      <xdr:row>58</xdr:row>
      <xdr:rowOff>72375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1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63502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136258</xdr:rowOff>
    </xdr:from>
    <xdr:to>
      <xdr:col>6</xdr:col>
      <xdr:colOff>38100</xdr:colOff>
      <xdr:row>58</xdr:row>
      <xdr:rowOff>66408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0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82935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8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124764</xdr:rowOff>
    </xdr:from>
    <xdr:to>
      <xdr:col>24</xdr:col>
      <xdr:colOff>63500</xdr:colOff>
      <xdr:row>78</xdr:row>
      <xdr:rowOff>131566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97864"/>
          <a:ext cx="838200" cy="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124479</xdr:rowOff>
    </xdr:from>
    <xdr:to>
      <xdr:col>19</xdr:col>
      <xdr:colOff>177800</xdr:colOff>
      <xdr:row>78</xdr:row>
      <xdr:rowOff>131566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97579"/>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124479</xdr:rowOff>
    </xdr:from>
    <xdr:to>
      <xdr:col>15</xdr:col>
      <xdr:colOff>50800</xdr:colOff>
      <xdr:row>78</xdr:row>
      <xdr:rowOff>124479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975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119278</xdr:rowOff>
    </xdr:from>
    <xdr:to>
      <xdr:col>10</xdr:col>
      <xdr:colOff>114300</xdr:colOff>
      <xdr:row>78</xdr:row>
      <xdr:rowOff>124479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92378"/>
          <a:ext cx="889000" cy="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73964</xdr:rowOff>
    </xdr:from>
    <xdr:to>
      <xdr:col>24</xdr:col>
      <xdr:colOff>114300</xdr:colOff>
      <xdr:row>79</xdr:row>
      <xdr:rowOff>4114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4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160341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80766</xdr:rowOff>
    </xdr:from>
    <xdr:to>
      <xdr:col>20</xdr:col>
      <xdr:colOff>38100</xdr:colOff>
      <xdr:row>79</xdr:row>
      <xdr:rowOff>10916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5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2043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4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73679</xdr:rowOff>
    </xdr:from>
    <xdr:to>
      <xdr:col>15</xdr:col>
      <xdr:colOff>101600</xdr:colOff>
      <xdr:row>79</xdr:row>
      <xdr:rowOff>3829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4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166406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3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73679</xdr:rowOff>
    </xdr:from>
    <xdr:to>
      <xdr:col>10</xdr:col>
      <xdr:colOff>165100</xdr:colOff>
      <xdr:row>79</xdr:row>
      <xdr:rowOff>3829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4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166406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3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68478</xdr:rowOff>
    </xdr:from>
    <xdr:to>
      <xdr:col>6</xdr:col>
      <xdr:colOff>38100</xdr:colOff>
      <xdr:row>78</xdr:row>
      <xdr:rowOff>170078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161205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3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66058</xdr:rowOff>
    </xdr:from>
    <xdr:to>
      <xdr:col>24</xdr:col>
      <xdr:colOff>63500</xdr:colOff>
      <xdr:row>97</xdr:row>
      <xdr:rowOff>18923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25258"/>
          <a:ext cx="838200" cy="12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18923</xdr:rowOff>
    </xdr:from>
    <xdr:to>
      <xdr:col>19</xdr:col>
      <xdr:colOff>177800</xdr:colOff>
      <xdr:row>97</xdr:row>
      <xdr:rowOff>60060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49573"/>
          <a:ext cx="889000" cy="4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73220</xdr:rowOff>
    </xdr:from>
    <xdr:to>
      <xdr:col>15</xdr:col>
      <xdr:colOff>50800</xdr:colOff>
      <xdr:row>97</xdr:row>
      <xdr:rowOff>60060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32420"/>
          <a:ext cx="889000" cy="15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73220</xdr:rowOff>
    </xdr:from>
    <xdr:to>
      <xdr:col>10</xdr:col>
      <xdr:colOff>114300</xdr:colOff>
      <xdr:row>97</xdr:row>
      <xdr:rowOff>118864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32420"/>
          <a:ext cx="889000" cy="2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15258</xdr:rowOff>
    </xdr:from>
    <xdr:to>
      <xdr:col>24</xdr:col>
      <xdr:colOff>114300</xdr:colOff>
      <xdr:row>96</xdr:row>
      <xdr:rowOff>116858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7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38135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2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139573</xdr:rowOff>
    </xdr:from>
    <xdr:to>
      <xdr:col>20</xdr:col>
      <xdr:colOff>38100</xdr:colOff>
      <xdr:row>97</xdr:row>
      <xdr:rowOff>69723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9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60850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69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9260</xdr:rowOff>
    </xdr:from>
    <xdr:to>
      <xdr:col>15</xdr:col>
      <xdr:colOff>101600</xdr:colOff>
      <xdr:row>97</xdr:row>
      <xdr:rowOff>110860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3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127387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41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22420</xdr:rowOff>
    </xdr:from>
    <xdr:to>
      <xdr:col>10</xdr:col>
      <xdr:colOff>165100</xdr:colOff>
      <xdr:row>96</xdr:row>
      <xdr:rowOff>124020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8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140547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5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68064</xdr:rowOff>
    </xdr:from>
    <xdr:to>
      <xdr:col>6</xdr:col>
      <xdr:colOff>38100</xdr:colOff>
      <xdr:row>97</xdr:row>
      <xdr:rowOff>169664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9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47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114409</xdr:rowOff>
    </xdr:from>
    <xdr:to>
      <xdr:col>55</xdr:col>
      <xdr:colOff>0</xdr:colOff>
      <xdr:row>37</xdr:row>
      <xdr:rowOff>1267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86609"/>
          <a:ext cx="838200" cy="5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114409</xdr:rowOff>
    </xdr:from>
    <xdr:to>
      <xdr:col>50</xdr:col>
      <xdr:colOff>114300</xdr:colOff>
      <xdr:row>36</xdr:row>
      <xdr:rowOff>170340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86609"/>
          <a:ext cx="889000" cy="5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170340</xdr:rowOff>
    </xdr:from>
    <xdr:to>
      <xdr:col>45</xdr:col>
      <xdr:colOff>177800</xdr:colOff>
      <xdr:row>37</xdr:row>
      <xdr:rowOff>58067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342540"/>
          <a:ext cx="889000" cy="5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79487</xdr:rowOff>
    </xdr:from>
    <xdr:to>
      <xdr:col>41</xdr:col>
      <xdr:colOff>50800</xdr:colOff>
      <xdr:row>37</xdr:row>
      <xdr:rowOff>58067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565887"/>
          <a:ext cx="889000" cy="83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121917</xdr:rowOff>
    </xdr:from>
    <xdr:to>
      <xdr:col>55</xdr:col>
      <xdr:colOff>50800</xdr:colOff>
      <xdr:row>37</xdr:row>
      <xdr:rowOff>52067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9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36844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0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63609</xdr:rowOff>
    </xdr:from>
    <xdr:to>
      <xdr:col>50</xdr:col>
      <xdr:colOff>165100</xdr:colOff>
      <xdr:row>36</xdr:row>
      <xdr:rowOff>165209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3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156336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2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119540</xdr:rowOff>
    </xdr:from>
    <xdr:to>
      <xdr:col>46</xdr:col>
      <xdr:colOff>38100</xdr:colOff>
      <xdr:row>37</xdr:row>
      <xdr:rowOff>49690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40817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38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7267</xdr:rowOff>
    </xdr:from>
    <xdr:to>
      <xdr:col>41</xdr:col>
      <xdr:colOff>101600</xdr:colOff>
      <xdr:row>37</xdr:row>
      <xdr:rowOff>108867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5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99994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44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28687</xdr:rowOff>
    </xdr:from>
    <xdr:to>
      <xdr:col>36</xdr:col>
      <xdr:colOff>165100</xdr:colOff>
      <xdr:row>32</xdr:row>
      <xdr:rowOff>130287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51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121414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60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156068</xdr:rowOff>
    </xdr:from>
    <xdr:to>
      <xdr:col>55</xdr:col>
      <xdr:colOff>0</xdr:colOff>
      <xdr:row>57</xdr:row>
      <xdr:rowOff>75044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57268"/>
          <a:ext cx="838200" cy="9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2929</xdr:rowOff>
    </xdr:from>
    <xdr:to>
      <xdr:col>50</xdr:col>
      <xdr:colOff>114300</xdr:colOff>
      <xdr:row>57</xdr:row>
      <xdr:rowOff>75044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775579"/>
          <a:ext cx="889000" cy="7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78001</xdr:rowOff>
    </xdr:from>
    <xdr:to>
      <xdr:col>45</xdr:col>
      <xdr:colOff>177800</xdr:colOff>
      <xdr:row>57</xdr:row>
      <xdr:rowOff>2929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679201"/>
          <a:ext cx="889000" cy="9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78001</xdr:rowOff>
    </xdr:from>
    <xdr:to>
      <xdr:col>41</xdr:col>
      <xdr:colOff>50800</xdr:colOff>
      <xdr:row>57</xdr:row>
      <xdr:rowOff>116528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679201"/>
          <a:ext cx="889000" cy="20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105268</xdr:rowOff>
    </xdr:from>
    <xdr:to>
      <xdr:col>55</xdr:col>
      <xdr:colOff>50800</xdr:colOff>
      <xdr:row>57</xdr:row>
      <xdr:rowOff>35418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0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83695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8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24244</xdr:rowOff>
    </xdr:from>
    <xdr:to>
      <xdr:col>50</xdr:col>
      <xdr:colOff>165100</xdr:colOff>
      <xdr:row>57</xdr:row>
      <xdr:rowOff>125844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9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116971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8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123579</xdr:rowOff>
    </xdr:from>
    <xdr:to>
      <xdr:col>46</xdr:col>
      <xdr:colOff>38100</xdr:colOff>
      <xdr:row>57</xdr:row>
      <xdr:rowOff>53729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2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44856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1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27201</xdr:rowOff>
    </xdr:from>
    <xdr:to>
      <xdr:col>41</xdr:col>
      <xdr:colOff>101600</xdr:colOff>
      <xdr:row>56</xdr:row>
      <xdr:rowOff>128801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2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119928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2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65728</xdr:rowOff>
    </xdr:from>
    <xdr:to>
      <xdr:col>36</xdr:col>
      <xdr:colOff>165100</xdr:colOff>
      <xdr:row>57</xdr:row>
      <xdr:rowOff>167328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3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158455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3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154200</xdr:rowOff>
    </xdr:from>
    <xdr:to>
      <xdr:col>55</xdr:col>
      <xdr:colOff>0</xdr:colOff>
      <xdr:row>77</xdr:row>
      <xdr:rowOff>161319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184400"/>
          <a:ext cx="838200" cy="17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160644</xdr:rowOff>
    </xdr:from>
    <xdr:to>
      <xdr:col>50</xdr:col>
      <xdr:colOff>114300</xdr:colOff>
      <xdr:row>77</xdr:row>
      <xdr:rowOff>161319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362294"/>
          <a:ext cx="889000" cy="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122926</xdr:rowOff>
    </xdr:from>
    <xdr:to>
      <xdr:col>45</xdr:col>
      <xdr:colOff>177800</xdr:colOff>
      <xdr:row>77</xdr:row>
      <xdr:rowOff>160644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153126"/>
          <a:ext cx="889000" cy="20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121418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122926</xdr:rowOff>
    </xdr:from>
    <xdr:to>
      <xdr:col>41</xdr:col>
      <xdr:colOff>50800</xdr:colOff>
      <xdr:row>78</xdr:row>
      <xdr:rowOff>86001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153126"/>
          <a:ext cx="889000" cy="30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101007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103400</xdr:rowOff>
    </xdr:from>
    <xdr:to>
      <xdr:col>55</xdr:col>
      <xdr:colOff>50800</xdr:colOff>
      <xdr:row>77</xdr:row>
      <xdr:rowOff>33550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126277</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98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110519</xdr:rowOff>
    </xdr:from>
    <xdr:to>
      <xdr:col>50</xdr:col>
      <xdr:colOff>165100</xdr:colOff>
      <xdr:row>78</xdr:row>
      <xdr:rowOff>40669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1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57196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08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109844</xdr:rowOff>
    </xdr:from>
    <xdr:to>
      <xdr:col>46</xdr:col>
      <xdr:colOff>38100</xdr:colOff>
      <xdr:row>78</xdr:row>
      <xdr:rowOff>39994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31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56521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08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72126</xdr:rowOff>
    </xdr:from>
    <xdr:to>
      <xdr:col>41</xdr:col>
      <xdr:colOff>101600</xdr:colOff>
      <xdr:row>77</xdr:row>
      <xdr:rowOff>2276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10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18802</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87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35201</xdr:rowOff>
    </xdr:from>
    <xdr:to>
      <xdr:col>36</xdr:col>
      <xdr:colOff>165100</xdr:colOff>
      <xdr:row>78</xdr:row>
      <xdr:rowOff>136801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0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127928</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50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45238</xdr:rowOff>
    </xdr:from>
    <xdr:to>
      <xdr:col>55</xdr:col>
      <xdr:colOff>0</xdr:colOff>
      <xdr:row>98</xdr:row>
      <xdr:rowOff>87464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847338"/>
          <a:ext cx="8382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32525</xdr:rowOff>
    </xdr:from>
    <xdr:to>
      <xdr:col>50</xdr:col>
      <xdr:colOff>114300</xdr:colOff>
      <xdr:row>98</xdr:row>
      <xdr:rowOff>45238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834625"/>
          <a:ext cx="889000" cy="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32525</xdr:rowOff>
    </xdr:from>
    <xdr:to>
      <xdr:col>45</xdr:col>
      <xdr:colOff>177800</xdr:colOff>
      <xdr:row>98</xdr:row>
      <xdr:rowOff>59271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834625"/>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53111</xdr:rowOff>
    </xdr:from>
    <xdr:to>
      <xdr:col>41</xdr:col>
      <xdr:colOff>50800</xdr:colOff>
      <xdr:row>98</xdr:row>
      <xdr:rowOff>59271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855211"/>
          <a:ext cx="889000" cy="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36664</xdr:rowOff>
    </xdr:from>
    <xdr:to>
      <xdr:col>55</xdr:col>
      <xdr:colOff>50800</xdr:colOff>
      <xdr:row>98</xdr:row>
      <xdr:rowOff>138264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3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123041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5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165888</xdr:rowOff>
    </xdr:from>
    <xdr:to>
      <xdr:col>50</xdr:col>
      <xdr:colOff>165100</xdr:colOff>
      <xdr:row>98</xdr:row>
      <xdr:rowOff>96038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9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87165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8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153175</xdr:rowOff>
    </xdr:from>
    <xdr:to>
      <xdr:col>46</xdr:col>
      <xdr:colOff>38100</xdr:colOff>
      <xdr:row>98</xdr:row>
      <xdr:rowOff>83325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74452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7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8471</xdr:rowOff>
    </xdr:from>
    <xdr:to>
      <xdr:col>41</xdr:col>
      <xdr:colOff>101600</xdr:colOff>
      <xdr:row>98</xdr:row>
      <xdr:rowOff>110071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81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101198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90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2311</xdr:rowOff>
    </xdr:from>
    <xdr:to>
      <xdr:col>36</xdr:col>
      <xdr:colOff>165100</xdr:colOff>
      <xdr:row>98</xdr:row>
      <xdr:rowOff>103911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0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95038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9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94552</xdr:rowOff>
    </xdr:from>
    <xdr:to>
      <xdr:col>85</xdr:col>
      <xdr:colOff>127000</xdr:colOff>
      <xdr:row>38</xdr:row>
      <xdr:rowOff>163399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266752"/>
          <a:ext cx="838200" cy="41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94552</xdr:rowOff>
    </xdr:from>
    <xdr:to>
      <xdr:col>81</xdr:col>
      <xdr:colOff>50800</xdr:colOff>
      <xdr:row>39</xdr:row>
      <xdr:rowOff>42355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266752"/>
          <a:ext cx="889000" cy="46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38583</xdr:rowOff>
    </xdr:from>
    <xdr:to>
      <xdr:col>76</xdr:col>
      <xdr:colOff>114300</xdr:colOff>
      <xdr:row>39</xdr:row>
      <xdr:rowOff>42355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25133"/>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1550</xdr:rowOff>
    </xdr:from>
    <xdr:to>
      <xdr:col>71</xdr:col>
      <xdr:colOff>177800</xdr:colOff>
      <xdr:row>39</xdr:row>
      <xdr:rowOff>38583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516650"/>
          <a:ext cx="889000" cy="20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112599</xdr:rowOff>
    </xdr:from>
    <xdr:to>
      <xdr:col>85</xdr:col>
      <xdr:colOff>177800</xdr:colOff>
      <xdr:row>39</xdr:row>
      <xdr:rowOff>42749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2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27526</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4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43752</xdr:rowOff>
    </xdr:from>
    <xdr:to>
      <xdr:col>81</xdr:col>
      <xdr:colOff>101600</xdr:colOff>
      <xdr:row>36</xdr:row>
      <xdr:rowOff>145352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21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161879</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599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163005</xdr:rowOff>
    </xdr:from>
    <xdr:to>
      <xdr:col>76</xdr:col>
      <xdr:colOff>165100</xdr:colOff>
      <xdr:row>39</xdr:row>
      <xdr:rowOff>93155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84282</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35333" y="6770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159233</xdr:rowOff>
    </xdr:from>
    <xdr:to>
      <xdr:col>72</xdr:col>
      <xdr:colOff>38100</xdr:colOff>
      <xdr:row>39</xdr:row>
      <xdr:rowOff>89383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7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80510</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67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122200</xdr:rowOff>
    </xdr:from>
    <xdr:to>
      <xdr:col>67</xdr:col>
      <xdr:colOff>101600</xdr:colOff>
      <xdr:row>38</xdr:row>
      <xdr:rowOff>52350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4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43477</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5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13595</xdr:rowOff>
    </xdr:from>
    <xdr:to>
      <xdr:col>85</xdr:col>
      <xdr:colOff>127000</xdr:colOff>
      <xdr:row>76</xdr:row>
      <xdr:rowOff>37353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043795"/>
          <a:ext cx="838200" cy="2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37353</xdr:rowOff>
    </xdr:from>
    <xdr:to>
      <xdr:col>81</xdr:col>
      <xdr:colOff>50800</xdr:colOff>
      <xdr:row>76</xdr:row>
      <xdr:rowOff>60621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067553"/>
          <a:ext cx="889000" cy="2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60621</xdr:rowOff>
    </xdr:from>
    <xdr:to>
      <xdr:col>76</xdr:col>
      <xdr:colOff>114300</xdr:colOff>
      <xdr:row>76</xdr:row>
      <xdr:rowOff>91498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090821"/>
          <a:ext cx="889000" cy="3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19831</xdr:rowOff>
    </xdr:from>
    <xdr:to>
      <xdr:col>71</xdr:col>
      <xdr:colOff>177800</xdr:colOff>
      <xdr:row>76</xdr:row>
      <xdr:rowOff>91498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050031"/>
          <a:ext cx="889000" cy="7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134245</xdr:rowOff>
    </xdr:from>
    <xdr:to>
      <xdr:col>85</xdr:col>
      <xdr:colOff>177800</xdr:colOff>
      <xdr:row>76</xdr:row>
      <xdr:rowOff>64395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112672</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158003</xdr:rowOff>
    </xdr:from>
    <xdr:to>
      <xdr:col>81</xdr:col>
      <xdr:colOff>101600</xdr:colOff>
      <xdr:row>76</xdr:row>
      <xdr:rowOff>88153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1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79280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0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9821</xdr:rowOff>
    </xdr:from>
    <xdr:to>
      <xdr:col>76</xdr:col>
      <xdr:colOff>165100</xdr:colOff>
      <xdr:row>76</xdr:row>
      <xdr:rowOff>111421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4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102548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3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40698</xdr:rowOff>
    </xdr:from>
    <xdr:to>
      <xdr:col>72</xdr:col>
      <xdr:colOff>38100</xdr:colOff>
      <xdr:row>76</xdr:row>
      <xdr:rowOff>142298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7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133425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6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140482</xdr:rowOff>
    </xdr:from>
    <xdr:to>
      <xdr:col>67</xdr:col>
      <xdr:colOff>101600</xdr:colOff>
      <xdr:row>76</xdr:row>
      <xdr:rowOff>70631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999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87159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77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3921</xdr:rowOff>
    </xdr:from>
    <xdr:to>
      <xdr:col>85</xdr:col>
      <xdr:colOff>127000</xdr:colOff>
      <xdr:row>98</xdr:row>
      <xdr:rowOff>62863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06021"/>
          <a:ext cx="838200" cy="5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100985</xdr:rowOff>
    </xdr:from>
    <xdr:to>
      <xdr:col>81</xdr:col>
      <xdr:colOff>50800</xdr:colOff>
      <xdr:row>98</xdr:row>
      <xdr:rowOff>62863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731635"/>
          <a:ext cx="889000" cy="13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64298</xdr:rowOff>
    </xdr:from>
    <xdr:to>
      <xdr:col>76</xdr:col>
      <xdr:colOff>114300</xdr:colOff>
      <xdr:row>97</xdr:row>
      <xdr:rowOff>100985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694948"/>
          <a:ext cx="889000" cy="3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64298</xdr:rowOff>
    </xdr:from>
    <xdr:to>
      <xdr:col>71</xdr:col>
      <xdr:colOff>177800</xdr:colOff>
      <xdr:row>97</xdr:row>
      <xdr:rowOff>86409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694948"/>
          <a:ext cx="889000" cy="2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158548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124571</xdr:rowOff>
    </xdr:from>
    <xdr:to>
      <xdr:col>85</xdr:col>
      <xdr:colOff>177800</xdr:colOff>
      <xdr:row>98</xdr:row>
      <xdr:rowOff>54721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5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39498</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7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12063</xdr:rowOff>
    </xdr:from>
    <xdr:to>
      <xdr:col>81</xdr:col>
      <xdr:colOff>101600</xdr:colOff>
      <xdr:row>98</xdr:row>
      <xdr:rowOff>113663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1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104790</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0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50185</xdr:rowOff>
    </xdr:from>
    <xdr:to>
      <xdr:col>76</xdr:col>
      <xdr:colOff>165100</xdr:colOff>
      <xdr:row>97</xdr:row>
      <xdr:rowOff>151785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8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142912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77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13498</xdr:rowOff>
    </xdr:from>
    <xdr:to>
      <xdr:col>72</xdr:col>
      <xdr:colOff>38100</xdr:colOff>
      <xdr:row>97</xdr:row>
      <xdr:rowOff>115098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4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106225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73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35609</xdr:rowOff>
    </xdr:from>
    <xdr:to>
      <xdr:col>67</xdr:col>
      <xdr:colOff>101600</xdr:colOff>
      <xdr:row>97</xdr:row>
      <xdr:rowOff>137209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66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153736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44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88722</xdr:rowOff>
    </xdr:from>
    <xdr:to>
      <xdr:col>116</xdr:col>
      <xdr:colOff>63500</xdr:colOff>
      <xdr:row>37</xdr:row>
      <xdr:rowOff>146147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432372"/>
          <a:ext cx="838200" cy="5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87533</xdr:rowOff>
    </xdr:from>
    <xdr:to>
      <xdr:col>111</xdr:col>
      <xdr:colOff>177800</xdr:colOff>
      <xdr:row>37</xdr:row>
      <xdr:rowOff>88722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431183"/>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81819</xdr:rowOff>
    </xdr:from>
    <xdr:to>
      <xdr:col>107</xdr:col>
      <xdr:colOff>50800</xdr:colOff>
      <xdr:row>37</xdr:row>
      <xdr:rowOff>87533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425469"/>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59690</xdr:rowOff>
    </xdr:from>
    <xdr:to>
      <xdr:col>102</xdr:col>
      <xdr:colOff>114300</xdr:colOff>
      <xdr:row>37</xdr:row>
      <xdr:rowOff>81819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403340"/>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142994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8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95347</xdr:rowOff>
    </xdr:from>
    <xdr:to>
      <xdr:col>116</xdr:col>
      <xdr:colOff>114300</xdr:colOff>
      <xdr:row>38</xdr:row>
      <xdr:rowOff>25496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389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73774</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1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37922</xdr:rowOff>
    </xdr:from>
    <xdr:to>
      <xdr:col>112</xdr:col>
      <xdr:colOff>38100</xdr:colOff>
      <xdr:row>37</xdr:row>
      <xdr:rowOff>139522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3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130649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47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36733</xdr:rowOff>
    </xdr:from>
    <xdr:to>
      <xdr:col>107</xdr:col>
      <xdr:colOff>101600</xdr:colOff>
      <xdr:row>37</xdr:row>
      <xdr:rowOff>138333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38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129460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47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31019</xdr:rowOff>
    </xdr:from>
    <xdr:to>
      <xdr:col>102</xdr:col>
      <xdr:colOff>165100</xdr:colOff>
      <xdr:row>37</xdr:row>
      <xdr:rowOff>132619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37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123746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46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8890</xdr:rowOff>
    </xdr:from>
    <xdr:to>
      <xdr:col>98</xdr:col>
      <xdr:colOff>38100</xdr:colOff>
      <xdr:row>37</xdr:row>
      <xdr:rowOff>110490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127017</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12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39306</xdr:rowOff>
    </xdr:from>
    <xdr:to>
      <xdr:col>116</xdr:col>
      <xdr:colOff>63500</xdr:colOff>
      <xdr:row>59</xdr:row>
      <xdr:rowOff>40030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54856"/>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39306</xdr:rowOff>
    </xdr:from>
    <xdr:to>
      <xdr:col>111</xdr:col>
      <xdr:colOff>177800</xdr:colOff>
      <xdr:row>59</xdr:row>
      <xdr:rowOff>41631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54856"/>
          <a:ext cx="889000" cy="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41631</xdr:rowOff>
    </xdr:from>
    <xdr:to>
      <xdr:col>107</xdr:col>
      <xdr:colOff>50800</xdr:colOff>
      <xdr:row>59</xdr:row>
      <xdr:rowOff>41669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157181"/>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41669</xdr:rowOff>
    </xdr:from>
    <xdr:to>
      <xdr:col>102</xdr:col>
      <xdr:colOff>114300</xdr:colOff>
      <xdr:row>59</xdr:row>
      <xdr:rowOff>41707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157219"/>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160680</xdr:rowOff>
    </xdr:from>
    <xdr:to>
      <xdr:col>116</xdr:col>
      <xdr:colOff>114300</xdr:colOff>
      <xdr:row>59</xdr:row>
      <xdr:rowOff>90830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75607</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19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159956</xdr:rowOff>
    </xdr:from>
    <xdr:to>
      <xdr:col>112</xdr:col>
      <xdr:colOff>38100</xdr:colOff>
      <xdr:row>59</xdr:row>
      <xdr:rowOff>90106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81233</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96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162281</xdr:rowOff>
    </xdr:from>
    <xdr:to>
      <xdr:col>107</xdr:col>
      <xdr:colOff>101600</xdr:colOff>
      <xdr:row>59</xdr:row>
      <xdr:rowOff>92431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83558</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333" y="10199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162319</xdr:rowOff>
    </xdr:from>
    <xdr:to>
      <xdr:col>102</xdr:col>
      <xdr:colOff>165100</xdr:colOff>
      <xdr:row>59</xdr:row>
      <xdr:rowOff>92469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83596</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199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162357</xdr:rowOff>
    </xdr:from>
    <xdr:to>
      <xdr:col>98</xdr:col>
      <xdr:colOff>38100</xdr:colOff>
      <xdr:row>59</xdr:row>
      <xdr:rowOff>92507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83634</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99333" y="10199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32303</xdr:rowOff>
    </xdr:from>
    <xdr:to>
      <xdr:col>116</xdr:col>
      <xdr:colOff>63500</xdr:colOff>
      <xdr:row>75</xdr:row>
      <xdr:rowOff>66822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891053"/>
          <a:ext cx="8382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66822</xdr:rowOff>
    </xdr:from>
    <xdr:to>
      <xdr:col>111</xdr:col>
      <xdr:colOff>177800</xdr:colOff>
      <xdr:row>75</xdr:row>
      <xdr:rowOff>99101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925572"/>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99101</xdr:rowOff>
    </xdr:from>
    <xdr:to>
      <xdr:col>107</xdr:col>
      <xdr:colOff>50800</xdr:colOff>
      <xdr:row>75</xdr:row>
      <xdr:rowOff>126144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57851"/>
          <a:ext cx="889000" cy="2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126144</xdr:rowOff>
    </xdr:from>
    <xdr:to>
      <xdr:col>102</xdr:col>
      <xdr:colOff>114300</xdr:colOff>
      <xdr:row>75</xdr:row>
      <xdr:rowOff>143609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984894"/>
          <a:ext cx="889000" cy="1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152953</xdr:rowOff>
    </xdr:from>
    <xdr:to>
      <xdr:col>116</xdr:col>
      <xdr:colOff>114300</xdr:colOff>
      <xdr:row>75</xdr:row>
      <xdr:rowOff>83103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4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4380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9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16022</xdr:rowOff>
    </xdr:from>
    <xdr:to>
      <xdr:col>112</xdr:col>
      <xdr:colOff>38100</xdr:colOff>
      <xdr:row>75</xdr:row>
      <xdr:rowOff>117622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7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134149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64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48301</xdr:rowOff>
    </xdr:from>
    <xdr:to>
      <xdr:col>107</xdr:col>
      <xdr:colOff>101600</xdr:colOff>
      <xdr:row>75</xdr:row>
      <xdr:rowOff>149901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141028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99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75344</xdr:rowOff>
    </xdr:from>
    <xdr:to>
      <xdr:col>102</xdr:col>
      <xdr:colOff>165100</xdr:colOff>
      <xdr:row>76</xdr:row>
      <xdr:rowOff>5494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3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168071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2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92809</xdr:rowOff>
    </xdr:from>
    <xdr:to>
      <xdr:col>98</xdr:col>
      <xdr:colOff>38100</xdr:colOff>
      <xdr:row>76</xdr:row>
      <xdr:rowOff>22960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515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14085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歳出決算総額は、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13,143,534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千円で住民一人当たり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510,052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円となっている。主な構成項目である人件費は、住民一人当たり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100,988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で、前年度と比較すると増となっており、依然として類似団体内平均値よりも高い水準で推移していることから、業務の更なる効率化を図るとともに、民間委託等を進めることで人件費の抑制を図る。扶助費は、住民一人当た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110,265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円で、</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定額減税調整給付金</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等の物価高騰対策給付費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や生活扶助費（医療扶助費）、障害者自立支援経費等が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増加したことなどにより、類似団体と同様に前年度よりも増加している。補助費等は、住民一人当たり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50,667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円で、一部事務組合に対する負担金の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により前年度より</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している。引き続き補助金等の必要性と効果の検証により抑制を図っていく。普通建設事業費のうち、新規整備分については、市道整備事業費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及び都市計画道路整備事業</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等の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により、住民一人当たり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42,168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円と</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増加しており、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類似団体内平均値を上回っている。今後も、将来世代への負担の先送りが顕著とならないよう、公共施設等総合管理計画に基づき計画的に更新等を進めていく必要がある。災害復旧事業費は、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台風</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号関連に伴うもの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が完了したため減少している。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公債費は、住民一人当たり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56,723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円と</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類似団体内平均値を下回っているが、認定こども園整備関連の償還開始による公債費の増や、今後も公共施設の更新等の財源として地方債発行が見込まれることから、世代間の公平性に留意しながら、引き続き既存事業の徹底的な見直しと事業の再構築により地方債の圧縮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茨城県高萩市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25,769
25,485
193.55
13,845,188
13,143,534
674,072
7,603,129
11,744,282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157035</xdr:rowOff>
    </xdr:from>
    <xdr:to>
      <xdr:col>24</xdr:col>
      <xdr:colOff>63500</xdr:colOff>
      <xdr:row>35</xdr:row>
      <xdr:rowOff>104458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86335"/>
          <a:ext cx="838200" cy="11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83503</xdr:rowOff>
    </xdr:from>
    <xdr:to>
      <xdr:col>19</xdr:col>
      <xdr:colOff>177800</xdr:colOff>
      <xdr:row>35</xdr:row>
      <xdr:rowOff>104458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84253"/>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41783</xdr:rowOff>
    </xdr:from>
    <xdr:to>
      <xdr:col>15</xdr:col>
      <xdr:colOff>50800</xdr:colOff>
      <xdr:row>35</xdr:row>
      <xdr:rowOff>83503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42533"/>
          <a:ext cx="8890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41783</xdr:rowOff>
    </xdr:from>
    <xdr:to>
      <xdr:col>10</xdr:col>
      <xdr:colOff>114300</xdr:colOff>
      <xdr:row>35</xdr:row>
      <xdr:rowOff>55690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42533"/>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106235</xdr:rowOff>
    </xdr:from>
    <xdr:to>
      <xdr:col>24</xdr:col>
      <xdr:colOff>114300</xdr:colOff>
      <xdr:row>35</xdr:row>
      <xdr:rowOff>36385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129112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8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53658</xdr:rowOff>
    </xdr:from>
    <xdr:to>
      <xdr:col>20</xdr:col>
      <xdr:colOff>38100</xdr:colOff>
      <xdr:row>35</xdr:row>
      <xdr:rowOff>155258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2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32703</xdr:rowOff>
    </xdr:from>
    <xdr:to>
      <xdr:col>15</xdr:col>
      <xdr:colOff>101600</xdr:colOff>
      <xdr:row>35</xdr:row>
      <xdr:rowOff>134303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150830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162433</xdr:rowOff>
    </xdr:from>
    <xdr:to>
      <xdr:col>10</xdr:col>
      <xdr:colOff>165100</xdr:colOff>
      <xdr:row>35</xdr:row>
      <xdr:rowOff>92583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109110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4890</xdr:rowOff>
    </xdr:from>
    <xdr:to>
      <xdr:col>6</xdr:col>
      <xdr:colOff>38100</xdr:colOff>
      <xdr:row>35</xdr:row>
      <xdr:rowOff>106490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123017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8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157897</xdr:rowOff>
    </xdr:from>
    <xdr:to>
      <xdr:col>24</xdr:col>
      <xdr:colOff>63500</xdr:colOff>
      <xdr:row>58</xdr:row>
      <xdr:rowOff>13295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30547"/>
          <a:ext cx="838200" cy="2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146482</xdr:rowOff>
    </xdr:from>
    <xdr:to>
      <xdr:col>19</xdr:col>
      <xdr:colOff>177800</xdr:colOff>
      <xdr:row>58</xdr:row>
      <xdr:rowOff>13295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19132"/>
          <a:ext cx="889000" cy="3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133310</xdr:rowOff>
    </xdr:from>
    <xdr:to>
      <xdr:col>15</xdr:col>
      <xdr:colOff>50800</xdr:colOff>
      <xdr:row>57</xdr:row>
      <xdr:rowOff>146482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05960"/>
          <a:ext cx="889000" cy="1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76805</xdr:rowOff>
    </xdr:from>
    <xdr:to>
      <xdr:col>10</xdr:col>
      <xdr:colOff>114300</xdr:colOff>
      <xdr:row>57</xdr:row>
      <xdr:rowOff>133310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06555"/>
          <a:ext cx="889000" cy="39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107097</xdr:rowOff>
    </xdr:from>
    <xdr:to>
      <xdr:col>24</xdr:col>
      <xdr:colOff>114300</xdr:colOff>
      <xdr:row>58</xdr:row>
      <xdr:rowOff>37247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22024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133945</xdr:rowOff>
    </xdr:from>
    <xdr:to>
      <xdr:col>20</xdr:col>
      <xdr:colOff>38100</xdr:colOff>
      <xdr:row>58</xdr:row>
      <xdr:rowOff>64095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55222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95682</xdr:rowOff>
    </xdr:from>
    <xdr:to>
      <xdr:col>15</xdr:col>
      <xdr:colOff>101600</xdr:colOff>
      <xdr:row>58</xdr:row>
      <xdr:rowOff>25832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16959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6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82510</xdr:rowOff>
    </xdr:from>
    <xdr:to>
      <xdr:col>10</xdr:col>
      <xdr:colOff>165100</xdr:colOff>
      <xdr:row>58</xdr:row>
      <xdr:rowOff>12660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3787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4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26005</xdr:rowOff>
    </xdr:from>
    <xdr:to>
      <xdr:col>6</xdr:col>
      <xdr:colOff>38100</xdr:colOff>
      <xdr:row>55</xdr:row>
      <xdr:rowOff>127605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118732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48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104169</xdr:rowOff>
    </xdr:from>
    <xdr:to>
      <xdr:col>24</xdr:col>
      <xdr:colOff>63500</xdr:colOff>
      <xdr:row>77</xdr:row>
      <xdr:rowOff>124504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05819"/>
          <a:ext cx="838200" cy="2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124504</xdr:rowOff>
    </xdr:from>
    <xdr:to>
      <xdr:col>19</xdr:col>
      <xdr:colOff>177800</xdr:colOff>
      <xdr:row>78</xdr:row>
      <xdr:rowOff>89909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26154"/>
          <a:ext cx="889000" cy="13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145328</xdr:rowOff>
    </xdr:from>
    <xdr:to>
      <xdr:col>15</xdr:col>
      <xdr:colOff>50800</xdr:colOff>
      <xdr:row>78</xdr:row>
      <xdr:rowOff>89909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46978"/>
          <a:ext cx="889000" cy="11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145328</xdr:rowOff>
    </xdr:from>
    <xdr:to>
      <xdr:col>10</xdr:col>
      <xdr:colOff>114300</xdr:colOff>
      <xdr:row>79</xdr:row>
      <xdr:rowOff>53366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46978"/>
          <a:ext cx="889000" cy="25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53369</xdr:rowOff>
    </xdr:from>
    <xdr:to>
      <xdr:col>24</xdr:col>
      <xdr:colOff>114300</xdr:colOff>
      <xdr:row>77</xdr:row>
      <xdr:rowOff>154969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5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31796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33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73704</xdr:rowOff>
    </xdr:from>
    <xdr:to>
      <xdr:col>20</xdr:col>
      <xdr:colOff>38100</xdr:colOff>
      <xdr:row>78</xdr:row>
      <xdr:rowOff>3854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7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166431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68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39109</xdr:rowOff>
    </xdr:from>
    <xdr:to>
      <xdr:col>15</xdr:col>
      <xdr:colOff>101600</xdr:colOff>
      <xdr:row>78</xdr:row>
      <xdr:rowOff>140709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1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131836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04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94528</xdr:rowOff>
    </xdr:from>
    <xdr:to>
      <xdr:col>10</xdr:col>
      <xdr:colOff>165100</xdr:colOff>
      <xdr:row>78</xdr:row>
      <xdr:rowOff>24678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15805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88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2566</xdr:rowOff>
    </xdr:from>
    <xdr:to>
      <xdr:col>6</xdr:col>
      <xdr:colOff>38100</xdr:colOff>
      <xdr:row>79</xdr:row>
      <xdr:rowOff>104166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4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95293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39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59601</xdr:rowOff>
    </xdr:from>
    <xdr:to>
      <xdr:col>24</xdr:col>
      <xdr:colOff>63500</xdr:colOff>
      <xdr:row>98</xdr:row>
      <xdr:rowOff>119138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61701"/>
          <a:ext cx="838200" cy="5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135889</xdr:rowOff>
    </xdr:from>
    <xdr:to>
      <xdr:col>19</xdr:col>
      <xdr:colOff>177800</xdr:colOff>
      <xdr:row>98</xdr:row>
      <xdr:rowOff>59601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66539"/>
          <a:ext cx="889000" cy="9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135889</xdr:rowOff>
    </xdr:from>
    <xdr:to>
      <xdr:col>15</xdr:col>
      <xdr:colOff>50800</xdr:colOff>
      <xdr:row>98</xdr:row>
      <xdr:rowOff>3366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66539"/>
          <a:ext cx="889000" cy="3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3366</xdr:rowOff>
    </xdr:from>
    <xdr:to>
      <xdr:col>10</xdr:col>
      <xdr:colOff>114300</xdr:colOff>
      <xdr:row>98</xdr:row>
      <xdr:rowOff>109144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05466"/>
          <a:ext cx="889000" cy="10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68338</xdr:rowOff>
    </xdr:from>
    <xdr:to>
      <xdr:col>24</xdr:col>
      <xdr:colOff>114300</xdr:colOff>
      <xdr:row>98</xdr:row>
      <xdr:rowOff>169938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7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154715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8801</xdr:rowOff>
    </xdr:from>
    <xdr:to>
      <xdr:col>20</xdr:col>
      <xdr:colOff>38100</xdr:colOff>
      <xdr:row>98</xdr:row>
      <xdr:rowOff>110401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1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101528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0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85089</xdr:rowOff>
    </xdr:from>
    <xdr:to>
      <xdr:col>15</xdr:col>
      <xdr:colOff>101600</xdr:colOff>
      <xdr:row>98</xdr:row>
      <xdr:rowOff>15239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1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6366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0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124016</xdr:rowOff>
    </xdr:from>
    <xdr:to>
      <xdr:col>10</xdr:col>
      <xdr:colOff>165100</xdr:colOff>
      <xdr:row>98</xdr:row>
      <xdr:rowOff>54166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5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45293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4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58344</xdr:rowOff>
    </xdr:from>
    <xdr:to>
      <xdr:col>6</xdr:col>
      <xdr:colOff>38100</xdr:colOff>
      <xdr:row>98</xdr:row>
      <xdr:rowOff>159944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6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151071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5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148517</xdr:rowOff>
    </xdr:from>
    <xdr:to>
      <xdr:col>55</xdr:col>
      <xdr:colOff>0</xdr:colOff>
      <xdr:row>38</xdr:row>
      <xdr:rowOff>151130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63617"/>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151130</xdr:rowOff>
    </xdr:from>
    <xdr:to>
      <xdr:col>50</xdr:col>
      <xdr:colOff>114300</xdr:colOff>
      <xdr:row>38</xdr:row>
      <xdr:rowOff>153743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66230"/>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153743</xdr:rowOff>
    </xdr:from>
    <xdr:to>
      <xdr:col>45</xdr:col>
      <xdr:colOff>177800</xdr:colOff>
      <xdr:row>38</xdr:row>
      <xdr:rowOff>156028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6884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156028</xdr:rowOff>
    </xdr:from>
    <xdr:to>
      <xdr:col>41</xdr:col>
      <xdr:colOff>50800</xdr:colOff>
      <xdr:row>38</xdr:row>
      <xdr:rowOff>157662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7112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97717</xdr:rowOff>
    </xdr:from>
    <xdr:to>
      <xdr:col>55</xdr:col>
      <xdr:colOff>50800</xdr:colOff>
      <xdr:row>39</xdr:row>
      <xdr:rowOff>27867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12644</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27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100330</xdr:rowOff>
    </xdr:from>
    <xdr:to>
      <xdr:col>50</xdr:col>
      <xdr:colOff>165100</xdr:colOff>
      <xdr:row>39</xdr:row>
      <xdr:rowOff>30480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21607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08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102943</xdr:rowOff>
    </xdr:from>
    <xdr:to>
      <xdr:col>46</xdr:col>
      <xdr:colOff>38100</xdr:colOff>
      <xdr:row>39</xdr:row>
      <xdr:rowOff>33093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1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24220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10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105228</xdr:rowOff>
    </xdr:from>
    <xdr:to>
      <xdr:col>41</xdr:col>
      <xdr:colOff>101600</xdr:colOff>
      <xdr:row>39</xdr:row>
      <xdr:rowOff>35378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26505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1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106862</xdr:rowOff>
    </xdr:from>
    <xdr:to>
      <xdr:col>36</xdr:col>
      <xdr:colOff>165100</xdr:colOff>
      <xdr:row>39</xdr:row>
      <xdr:rowOff>37012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2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28139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14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148177</xdr:rowOff>
    </xdr:from>
    <xdr:to>
      <xdr:col>55</xdr:col>
      <xdr:colOff>0</xdr:colOff>
      <xdr:row>57</xdr:row>
      <xdr:rowOff>163131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20827"/>
          <a:ext cx="838200" cy="1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144977</xdr:rowOff>
    </xdr:from>
    <xdr:to>
      <xdr:col>50</xdr:col>
      <xdr:colOff>114300</xdr:colOff>
      <xdr:row>57</xdr:row>
      <xdr:rowOff>148177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1762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144977</xdr:rowOff>
    </xdr:from>
    <xdr:to>
      <xdr:col>45</xdr:col>
      <xdr:colOff>177800</xdr:colOff>
      <xdr:row>58</xdr:row>
      <xdr:rowOff>7379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17627"/>
          <a:ext cx="889000" cy="3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2521</xdr:rowOff>
    </xdr:from>
    <xdr:to>
      <xdr:col>41</xdr:col>
      <xdr:colOff>50800</xdr:colOff>
      <xdr:row>58</xdr:row>
      <xdr:rowOff>7379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46621"/>
          <a:ext cx="8890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112331</xdr:rowOff>
    </xdr:from>
    <xdr:to>
      <xdr:col>55</xdr:col>
      <xdr:colOff>50800</xdr:colOff>
      <xdr:row>58</xdr:row>
      <xdr:rowOff>42481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8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90758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6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97377</xdr:rowOff>
    </xdr:from>
    <xdr:to>
      <xdr:col>50</xdr:col>
      <xdr:colOff>165100</xdr:colOff>
      <xdr:row>58</xdr:row>
      <xdr:rowOff>27527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7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18654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94177</xdr:rowOff>
    </xdr:from>
    <xdr:to>
      <xdr:col>46</xdr:col>
      <xdr:colOff>38100</xdr:colOff>
      <xdr:row>58</xdr:row>
      <xdr:rowOff>24327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6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15454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5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128029</xdr:rowOff>
    </xdr:from>
    <xdr:to>
      <xdr:col>41</xdr:col>
      <xdr:colOff>101600</xdr:colOff>
      <xdr:row>58</xdr:row>
      <xdr:rowOff>58179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0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49306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123171</xdr:rowOff>
    </xdr:from>
    <xdr:to>
      <xdr:col>36</xdr:col>
      <xdr:colOff>165100</xdr:colOff>
      <xdr:row>58</xdr:row>
      <xdr:rowOff>53321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9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44448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77712</xdr:rowOff>
    </xdr:from>
    <xdr:to>
      <xdr:col>55</xdr:col>
      <xdr:colOff>0</xdr:colOff>
      <xdr:row>78</xdr:row>
      <xdr:rowOff>78321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50812"/>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55118</xdr:rowOff>
    </xdr:from>
    <xdr:to>
      <xdr:col>50</xdr:col>
      <xdr:colOff>114300</xdr:colOff>
      <xdr:row>78</xdr:row>
      <xdr:rowOff>77712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428218"/>
          <a:ext cx="889000" cy="2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55118</xdr:rowOff>
    </xdr:from>
    <xdr:to>
      <xdr:col>45</xdr:col>
      <xdr:colOff>177800</xdr:colOff>
      <xdr:row>78</xdr:row>
      <xdr:rowOff>81483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428218"/>
          <a:ext cx="8890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38391</xdr:rowOff>
    </xdr:from>
    <xdr:to>
      <xdr:col>41</xdr:col>
      <xdr:colOff>50800</xdr:colOff>
      <xdr:row>78</xdr:row>
      <xdr:rowOff>81483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411491"/>
          <a:ext cx="889000" cy="4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27521</xdr:rowOff>
    </xdr:from>
    <xdr:to>
      <xdr:col>55</xdr:col>
      <xdr:colOff>50800</xdr:colOff>
      <xdr:row>78</xdr:row>
      <xdr:rowOff>129121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0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113898</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1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26912</xdr:rowOff>
    </xdr:from>
    <xdr:to>
      <xdr:col>50</xdr:col>
      <xdr:colOff>165100</xdr:colOff>
      <xdr:row>78</xdr:row>
      <xdr:rowOff>128512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119639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9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4318</xdr:rowOff>
    </xdr:from>
    <xdr:to>
      <xdr:col>46</xdr:col>
      <xdr:colOff>38100</xdr:colOff>
      <xdr:row>78</xdr:row>
      <xdr:rowOff>105918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7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97045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30683</xdr:rowOff>
    </xdr:from>
    <xdr:to>
      <xdr:col>41</xdr:col>
      <xdr:colOff>101600</xdr:colOff>
      <xdr:row>78</xdr:row>
      <xdr:rowOff>132283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123410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159041</xdr:rowOff>
    </xdr:from>
    <xdr:to>
      <xdr:col>36</xdr:col>
      <xdr:colOff>165100</xdr:colOff>
      <xdr:row>78</xdr:row>
      <xdr:rowOff>89191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6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80318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5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68478</xdr:rowOff>
    </xdr:from>
    <xdr:to>
      <xdr:col>55</xdr:col>
      <xdr:colOff>0</xdr:colOff>
      <xdr:row>97</xdr:row>
      <xdr:rowOff>120689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527678"/>
          <a:ext cx="838200" cy="2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11937</xdr:rowOff>
    </xdr:from>
    <xdr:to>
      <xdr:col>50</xdr:col>
      <xdr:colOff>114300</xdr:colOff>
      <xdr:row>97</xdr:row>
      <xdr:rowOff>120689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642587"/>
          <a:ext cx="889000" cy="10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11937</xdr:rowOff>
    </xdr:from>
    <xdr:to>
      <xdr:col>45</xdr:col>
      <xdr:colOff>177800</xdr:colOff>
      <xdr:row>98</xdr:row>
      <xdr:rowOff>28739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642587"/>
          <a:ext cx="889000" cy="18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135903</xdr:rowOff>
    </xdr:from>
    <xdr:to>
      <xdr:col>41</xdr:col>
      <xdr:colOff>50800</xdr:colOff>
      <xdr:row>98</xdr:row>
      <xdr:rowOff>28739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766553"/>
          <a:ext cx="889000" cy="6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17678</xdr:rowOff>
    </xdr:from>
    <xdr:to>
      <xdr:col>55</xdr:col>
      <xdr:colOff>50800</xdr:colOff>
      <xdr:row>96</xdr:row>
      <xdr:rowOff>119278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47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40555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3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69889</xdr:rowOff>
    </xdr:from>
    <xdr:to>
      <xdr:col>50</xdr:col>
      <xdr:colOff>165100</xdr:colOff>
      <xdr:row>98</xdr:row>
      <xdr:rowOff>39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0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162616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9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132587</xdr:rowOff>
    </xdr:from>
    <xdr:to>
      <xdr:col>46</xdr:col>
      <xdr:colOff>38100</xdr:colOff>
      <xdr:row>97</xdr:row>
      <xdr:rowOff>62737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9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53864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68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149389</xdr:rowOff>
    </xdr:from>
    <xdr:to>
      <xdr:col>41</xdr:col>
      <xdr:colOff>101600</xdr:colOff>
      <xdr:row>98</xdr:row>
      <xdr:rowOff>79539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8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70666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85103</xdr:rowOff>
    </xdr:from>
    <xdr:to>
      <xdr:col>36</xdr:col>
      <xdr:colOff>165100</xdr:colOff>
      <xdr:row>98</xdr:row>
      <xdr:rowOff>15253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1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6380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0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94894</xdr:rowOff>
    </xdr:from>
    <xdr:to>
      <xdr:col>85</xdr:col>
      <xdr:colOff>127000</xdr:colOff>
      <xdr:row>34</xdr:row>
      <xdr:rowOff>156197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5924194"/>
          <a:ext cx="838200" cy="6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94894</xdr:rowOff>
    </xdr:from>
    <xdr:to>
      <xdr:col>81</xdr:col>
      <xdr:colOff>50800</xdr:colOff>
      <xdr:row>35</xdr:row>
      <xdr:rowOff>97523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5924194"/>
          <a:ext cx="889000" cy="17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97523</xdr:rowOff>
    </xdr:from>
    <xdr:to>
      <xdr:col>76</xdr:col>
      <xdr:colOff>114300</xdr:colOff>
      <xdr:row>35</xdr:row>
      <xdr:rowOff>104077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098273"/>
          <a:ext cx="889000" cy="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130556</xdr:rowOff>
    </xdr:from>
    <xdr:to>
      <xdr:col>71</xdr:col>
      <xdr:colOff>177800</xdr:colOff>
      <xdr:row>35</xdr:row>
      <xdr:rowOff>104077</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5959856"/>
          <a:ext cx="889000" cy="14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105397</xdr:rowOff>
    </xdr:from>
    <xdr:to>
      <xdr:col>85</xdr:col>
      <xdr:colOff>177800</xdr:colOff>
      <xdr:row>35</xdr:row>
      <xdr:rowOff>35547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93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128274</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78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44094</xdr:rowOff>
    </xdr:from>
    <xdr:to>
      <xdr:col>81</xdr:col>
      <xdr:colOff>101600</xdr:colOff>
      <xdr:row>34</xdr:row>
      <xdr:rowOff>145694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87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162221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64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46723</xdr:rowOff>
    </xdr:from>
    <xdr:to>
      <xdr:col>76</xdr:col>
      <xdr:colOff>165100</xdr:colOff>
      <xdr:row>35</xdr:row>
      <xdr:rowOff>148323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04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164850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82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53277</xdr:rowOff>
    </xdr:from>
    <xdr:to>
      <xdr:col>72</xdr:col>
      <xdr:colOff>38100</xdr:colOff>
      <xdr:row>35</xdr:row>
      <xdr:rowOff>154877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05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171404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82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79756</xdr:rowOff>
    </xdr:from>
    <xdr:to>
      <xdr:col>67</xdr:col>
      <xdr:colOff>101600</xdr:colOff>
      <xdr:row>35</xdr:row>
      <xdr:rowOff>9906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26433</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68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56468</xdr:rowOff>
    </xdr:from>
    <xdr:to>
      <xdr:col>85</xdr:col>
      <xdr:colOff>127000</xdr:colOff>
      <xdr:row>58</xdr:row>
      <xdr:rowOff>151892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10000568"/>
          <a:ext cx="838200" cy="9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25672</xdr:rowOff>
    </xdr:from>
    <xdr:to>
      <xdr:col>81</xdr:col>
      <xdr:colOff>50800</xdr:colOff>
      <xdr:row>58</xdr:row>
      <xdr:rowOff>151892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969772"/>
          <a:ext cx="889000" cy="12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95123</xdr:rowOff>
    </xdr:from>
    <xdr:to>
      <xdr:col>76</xdr:col>
      <xdr:colOff>114300</xdr:colOff>
      <xdr:row>58</xdr:row>
      <xdr:rowOff>25672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696323"/>
          <a:ext cx="889000" cy="27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95123</xdr:rowOff>
    </xdr:from>
    <xdr:to>
      <xdr:col>71</xdr:col>
      <xdr:colOff>177800</xdr:colOff>
      <xdr:row>58</xdr:row>
      <xdr:rowOff>13393</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696323"/>
          <a:ext cx="889000" cy="26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5668</xdr:rowOff>
    </xdr:from>
    <xdr:to>
      <xdr:col>85</xdr:col>
      <xdr:colOff>177800</xdr:colOff>
      <xdr:row>58</xdr:row>
      <xdr:rowOff>107268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94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92045</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6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101092</xdr:rowOff>
    </xdr:from>
    <xdr:to>
      <xdr:col>81</xdr:col>
      <xdr:colOff>101600</xdr:colOff>
      <xdr:row>59</xdr:row>
      <xdr:rowOff>31242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1004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22369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13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146322</xdr:rowOff>
    </xdr:from>
    <xdr:to>
      <xdr:col>76</xdr:col>
      <xdr:colOff>165100</xdr:colOff>
      <xdr:row>58</xdr:row>
      <xdr:rowOff>76472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91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67599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01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44323</xdr:rowOff>
    </xdr:from>
    <xdr:to>
      <xdr:col>72</xdr:col>
      <xdr:colOff>38100</xdr:colOff>
      <xdr:row>56</xdr:row>
      <xdr:rowOff>145923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64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162450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42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134043</xdr:rowOff>
    </xdr:from>
    <xdr:to>
      <xdr:col>67</xdr:col>
      <xdr:colOff>101600</xdr:colOff>
      <xdr:row>58</xdr:row>
      <xdr:rowOff>64193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9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55320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9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94551</xdr:rowOff>
    </xdr:from>
    <xdr:to>
      <xdr:col>85</xdr:col>
      <xdr:colOff>127000</xdr:colOff>
      <xdr:row>78</xdr:row>
      <xdr:rowOff>163398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124751"/>
          <a:ext cx="838200" cy="41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94551</xdr:rowOff>
    </xdr:from>
    <xdr:to>
      <xdr:col>81</xdr:col>
      <xdr:colOff>50800</xdr:colOff>
      <xdr:row>79</xdr:row>
      <xdr:rowOff>42354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124751"/>
          <a:ext cx="889000" cy="46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38582</xdr:rowOff>
    </xdr:from>
    <xdr:to>
      <xdr:col>76</xdr:col>
      <xdr:colOff>114300</xdr:colOff>
      <xdr:row>79</xdr:row>
      <xdr:rowOff>42354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83132"/>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1549</xdr:rowOff>
    </xdr:from>
    <xdr:to>
      <xdr:col>71</xdr:col>
      <xdr:colOff>177800</xdr:colOff>
      <xdr:row>79</xdr:row>
      <xdr:rowOff>38582</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374649"/>
          <a:ext cx="889000" cy="20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112598</xdr:rowOff>
    </xdr:from>
    <xdr:to>
      <xdr:col>85</xdr:col>
      <xdr:colOff>177800</xdr:colOff>
      <xdr:row>79</xdr:row>
      <xdr:rowOff>42748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8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27525</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0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43751</xdr:rowOff>
    </xdr:from>
    <xdr:to>
      <xdr:col>81</xdr:col>
      <xdr:colOff>101600</xdr:colOff>
      <xdr:row>76</xdr:row>
      <xdr:rowOff>145351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07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161879</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284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163004</xdr:rowOff>
    </xdr:from>
    <xdr:to>
      <xdr:col>76</xdr:col>
      <xdr:colOff>165100</xdr:colOff>
      <xdr:row>79</xdr:row>
      <xdr:rowOff>93154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84281</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35333" y="13628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159232</xdr:rowOff>
    </xdr:from>
    <xdr:to>
      <xdr:col>72</xdr:col>
      <xdr:colOff>38100</xdr:colOff>
      <xdr:row>79</xdr:row>
      <xdr:rowOff>89382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80509</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25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122199</xdr:rowOff>
    </xdr:from>
    <xdr:to>
      <xdr:col>67</xdr:col>
      <xdr:colOff>101600</xdr:colOff>
      <xdr:row>78</xdr:row>
      <xdr:rowOff>52349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32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43476</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41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13595</xdr:rowOff>
    </xdr:from>
    <xdr:to>
      <xdr:col>85</xdr:col>
      <xdr:colOff>127000</xdr:colOff>
      <xdr:row>96</xdr:row>
      <xdr:rowOff>37353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472795"/>
          <a:ext cx="838200" cy="2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37353</xdr:rowOff>
    </xdr:from>
    <xdr:to>
      <xdr:col>81</xdr:col>
      <xdr:colOff>50800</xdr:colOff>
      <xdr:row>96</xdr:row>
      <xdr:rowOff>60621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496553"/>
          <a:ext cx="889000" cy="2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60621</xdr:rowOff>
    </xdr:from>
    <xdr:to>
      <xdr:col>76</xdr:col>
      <xdr:colOff>114300</xdr:colOff>
      <xdr:row>96</xdr:row>
      <xdr:rowOff>91498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519821"/>
          <a:ext cx="889000" cy="3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19831</xdr:rowOff>
    </xdr:from>
    <xdr:to>
      <xdr:col>71</xdr:col>
      <xdr:colOff>177800</xdr:colOff>
      <xdr:row>96</xdr:row>
      <xdr:rowOff>91498</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479031"/>
          <a:ext cx="889000" cy="7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134245</xdr:rowOff>
    </xdr:from>
    <xdr:to>
      <xdr:col>85</xdr:col>
      <xdr:colOff>177800</xdr:colOff>
      <xdr:row>96</xdr:row>
      <xdr:rowOff>64395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112672</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4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158003</xdr:rowOff>
    </xdr:from>
    <xdr:to>
      <xdr:col>81</xdr:col>
      <xdr:colOff>101600</xdr:colOff>
      <xdr:row>96</xdr:row>
      <xdr:rowOff>88153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44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79280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5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9821</xdr:rowOff>
    </xdr:from>
    <xdr:to>
      <xdr:col>76</xdr:col>
      <xdr:colOff>165100</xdr:colOff>
      <xdr:row>96</xdr:row>
      <xdr:rowOff>111421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46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102548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56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40698</xdr:rowOff>
    </xdr:from>
    <xdr:to>
      <xdr:col>72</xdr:col>
      <xdr:colOff>38100</xdr:colOff>
      <xdr:row>96</xdr:row>
      <xdr:rowOff>142298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49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133425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59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140481</xdr:rowOff>
    </xdr:from>
    <xdr:to>
      <xdr:col>67</xdr:col>
      <xdr:colOff>101600</xdr:colOff>
      <xdr:row>96</xdr:row>
      <xdr:rowOff>70631</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42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87158</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20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住民１人当たり決算額が前年度と比較して大きく減少したのは、衛生費及び災害復旧費である。衛生費は、災害廃棄物処理委託料や、高萩・北茨城広域事務組合負担金の減等により前年度よりも</a:t>
          </a:r>
          <a:r>
            <a:rPr kumimoji="1" lang="en-US" altLang="ja-JP" sz="1300">
              <a:latin typeface="ＭＳ Ｐゴシック" panose="020B0600070205080204" pitchFamily="50" charset="-128"/>
              <a:ea typeface="ＭＳ Ｐゴシック" panose="020B0600070205080204" pitchFamily="50" charset="-128"/>
            </a:rPr>
            <a:t>4,688</a:t>
          </a:r>
          <a:r>
            <a:rPr kumimoji="1" lang="ja-JP" altLang="en-US" sz="1300">
              <a:latin typeface="ＭＳ Ｐゴシック" panose="020B0600070205080204" pitchFamily="50" charset="-128"/>
              <a:ea typeface="ＭＳ Ｐゴシック" panose="020B0600070205080204" pitchFamily="50" charset="-128"/>
            </a:rPr>
            <a:t>円減少した。災害復旧費については、台風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号の災害復旧に伴う工事請負費が減となったため、前年度よりも</a:t>
          </a:r>
          <a:r>
            <a:rPr kumimoji="1" lang="en-US" altLang="ja-JP" sz="1300">
              <a:latin typeface="ＭＳ Ｐゴシック" panose="020B0600070205080204" pitchFamily="50" charset="-128"/>
              <a:ea typeface="ＭＳ Ｐゴシック" panose="020B0600070205080204" pitchFamily="50" charset="-128"/>
            </a:rPr>
            <a:t>10,807</a:t>
          </a:r>
          <a:r>
            <a:rPr kumimoji="1" lang="ja-JP" altLang="en-US" sz="1300">
              <a:latin typeface="ＭＳ Ｐゴシック" panose="020B0600070205080204" pitchFamily="50" charset="-128"/>
              <a:ea typeface="ＭＳ Ｐゴシック" panose="020B0600070205080204" pitchFamily="50" charset="-128"/>
            </a:rPr>
            <a:t>円減少した。一方で前年度よりも大きく増加したのは、土木費と教育費である。土木費は、都市計画道路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号安良川下手綱線付帯工事や市道草刈委託料などにより、前年度より</a:t>
          </a:r>
          <a:r>
            <a:rPr kumimoji="1" lang="en-US" altLang="ja-JP" sz="1300">
              <a:latin typeface="ＭＳ Ｐゴシック" panose="020B0600070205080204" pitchFamily="50" charset="-128"/>
              <a:ea typeface="ＭＳ Ｐゴシック" panose="020B0600070205080204" pitchFamily="50" charset="-128"/>
            </a:rPr>
            <a:t>17,611</a:t>
          </a:r>
          <a:r>
            <a:rPr kumimoji="1" lang="ja-JP" altLang="en-US" sz="1300">
              <a:latin typeface="ＭＳ Ｐゴシック" panose="020B0600070205080204" pitchFamily="50" charset="-128"/>
              <a:ea typeface="ＭＳ Ｐゴシック" panose="020B0600070205080204" pitchFamily="50" charset="-128"/>
            </a:rPr>
            <a:t>円増加した。教育費については、小学校体育館への空調設備整備工事などにより、前年度より</a:t>
          </a:r>
          <a:r>
            <a:rPr kumimoji="1" lang="en-US" altLang="ja-JP" sz="1300">
              <a:latin typeface="ＭＳ Ｐゴシック" panose="020B0600070205080204" pitchFamily="50" charset="-128"/>
              <a:ea typeface="ＭＳ Ｐゴシック" panose="020B0600070205080204" pitchFamily="50" charset="-128"/>
            </a:rPr>
            <a:t>8,766</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今後も限られた財源の中でインフラ、教育施設を適切に管理していく必要がある。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また、住民１人当たり決算額が類似団体平均と比較して高くなっているのは、議会費、土木費、消防費である。消防費の決算額は、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年度より減額となっているが、車載型車両動態システムの更新などを行っており、必要な設備の維持管理、更新については、今後も効率的・計画的に行うことで、負担軽減を図る必要がある。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茨城県高萩市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財政調整基金残高は、令和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取崩しはなく、基金へ</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百万円を</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積立てたため</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増加した。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実質収支比率は、歳入歳出差引額の減に伴い前年度よりも</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0.41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ポイント減少した。単年度収支は赤字になったが、積立金の取崩しがなかったことなどのため、実質単年度収支は黒字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今後も財源不足</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続くものと見込まれるため、歳出の精査による取崩し抑制を図るとともに、未利用地の売却による収入を基金に積み立て、基金残高を確保するなど、健全な財政運営に努める。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茨城県高萩市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いずれの会計においても実質収支は黒字を維持しており、全体の黒字額は前年度と比較して増加した。水道事業会計が標準財政規模比で</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％の増となったことが要因である。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一般会計においては、市税等の一般財源</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は増となっているが、県</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支出金等の減少により、実質収支額が前年度より</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百万減少し、標準財政規模比で</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0.41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％の減となった。その他の会計においては大きな増減はなく、引き続き効率的な財政運営により健全化に努めていく。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13845188</v>
      </c>
      <c r="BO4" s="449"/>
      <c r="BP4" s="449"/>
      <c r="BQ4" s="449"/>
      <c r="BR4" s="449"/>
      <c r="BS4" s="449"/>
      <c r="BT4" s="449"/>
      <c r="BU4" s="450"/>
      <c r="BV4" s="448">
        <v>13692284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8.9</v>
      </c>
      <c r="CU4" s="589"/>
      <c r="CV4" s="589"/>
      <c r="CW4" s="589"/>
      <c r="CX4" s="589"/>
      <c r="CY4" s="589"/>
      <c r="CZ4" s="589"/>
      <c r="DA4" s="590"/>
      <c r="DB4" s="588">
        <v>9.3000000000000007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13143534</v>
      </c>
      <c r="BO5" s="420"/>
      <c r="BP5" s="420"/>
      <c r="BQ5" s="420"/>
      <c r="BR5" s="420"/>
      <c r="BS5" s="420"/>
      <c r="BT5" s="420"/>
      <c r="BU5" s="421"/>
      <c r="BV5" s="419">
        <v>12910008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92.5</v>
      </c>
      <c r="CU5" s="417"/>
      <c r="CV5" s="417"/>
      <c r="CW5" s="417"/>
      <c r="CX5" s="417"/>
      <c r="CY5" s="417"/>
      <c r="CZ5" s="417"/>
      <c r="DA5" s="418"/>
      <c r="DB5" s="416">
        <v>93.9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701654</v>
      </c>
      <c r="BO6" s="420"/>
      <c r="BP6" s="420"/>
      <c r="BQ6" s="420"/>
      <c r="BR6" s="420"/>
      <c r="BS6" s="420"/>
      <c r="BT6" s="420"/>
      <c r="BU6" s="421"/>
      <c r="BV6" s="419">
        <v>782276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92.9</v>
      </c>
      <c r="CU6" s="563"/>
      <c r="CV6" s="563"/>
      <c r="CW6" s="563"/>
      <c r="CX6" s="563"/>
      <c r="CY6" s="563"/>
      <c r="CZ6" s="563"/>
      <c r="DA6" s="564"/>
      <c r="DB6" s="562">
        <v>94.6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27582</v>
      </c>
      <c r="BO7" s="420"/>
      <c r="BP7" s="420"/>
      <c r="BQ7" s="420"/>
      <c r="BR7" s="420"/>
      <c r="BS7" s="420"/>
      <c r="BT7" s="420"/>
      <c r="BU7" s="421"/>
      <c r="BV7" s="419">
        <v>84292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7603129</v>
      </c>
      <c r="CU7" s="420"/>
      <c r="CV7" s="420"/>
      <c r="CW7" s="420"/>
      <c r="CX7" s="420"/>
      <c r="CY7" s="420"/>
      <c r="CZ7" s="420"/>
      <c r="DA7" s="421"/>
      <c r="DB7" s="419">
        <v>7525206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674072</v>
      </c>
      <c r="BO8" s="420"/>
      <c r="BP8" s="420"/>
      <c r="BQ8" s="420"/>
      <c r="BR8" s="420"/>
      <c r="BS8" s="420"/>
      <c r="BT8" s="420"/>
      <c r="BU8" s="421"/>
      <c r="BV8" s="419">
        <v>697984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0.56999999999999995</v>
      </c>
      <c r="CU8" s="523"/>
      <c r="CV8" s="523"/>
      <c r="CW8" s="523"/>
      <c r="CX8" s="523"/>
      <c r="CY8" s="523"/>
      <c r="CZ8" s="523"/>
      <c r="DA8" s="524"/>
      <c r="DB8" s="522">
        <v>0.56999999999999995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27699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-23912</v>
      </c>
      <c r="BO9" s="420"/>
      <c r="BP9" s="420"/>
      <c r="BQ9" s="420"/>
      <c r="BR9" s="420"/>
      <c r="BS9" s="420"/>
      <c r="BT9" s="420"/>
      <c r="BU9" s="421"/>
      <c r="BV9" s="419">
        <v>-59055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13.9</v>
      </c>
      <c r="CU9" s="417"/>
      <c r="CV9" s="417"/>
      <c r="CW9" s="417"/>
      <c r="CX9" s="417"/>
      <c r="CY9" s="417"/>
      <c r="CZ9" s="417"/>
      <c r="DA9" s="418"/>
      <c r="DB9" s="416">
        <v>14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29638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135846</v>
      </c>
      <c r="BO10" s="420"/>
      <c r="BP10" s="420"/>
      <c r="BQ10" s="420"/>
      <c r="BR10" s="420"/>
      <c r="BS10" s="420"/>
      <c r="BT10" s="420"/>
      <c r="BU10" s="421"/>
      <c r="BV10" s="419">
        <v>88949</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16066</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25769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25485</v>
      </c>
      <c r="S13" s="507"/>
      <c r="T13" s="507"/>
      <c r="U13" s="507"/>
      <c r="V13" s="508"/>
      <c r="W13" s="509" t="s">
        <v>131</v>
      </c>
      <c r="X13" s="405"/>
      <c r="Y13" s="405"/>
      <c r="Z13" s="405"/>
      <c r="AA13" s="405"/>
      <c r="AB13" s="406"/>
      <c r="AC13" s="372">
        <v>360</v>
      </c>
      <c r="AD13" s="373"/>
      <c r="AE13" s="373"/>
      <c r="AF13" s="373"/>
      <c r="AG13" s="374"/>
      <c r="AH13" s="372">
        <v>487</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128000</v>
      </c>
      <c r="BO13" s="420"/>
      <c r="BP13" s="420"/>
      <c r="BQ13" s="420"/>
      <c r="BR13" s="420"/>
      <c r="BS13" s="420"/>
      <c r="BT13" s="420"/>
      <c r="BU13" s="421"/>
      <c r="BV13" s="419">
        <v>29894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8.3000000000000007</v>
      </c>
      <c r="CU13" s="417"/>
      <c r="CV13" s="417"/>
      <c r="CW13" s="417"/>
      <c r="CX13" s="417"/>
      <c r="CY13" s="417"/>
      <c r="CZ13" s="417"/>
      <c r="DA13" s="418"/>
      <c r="DB13" s="416">
        <v>7.5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26315</v>
      </c>
      <c r="S14" s="507"/>
      <c r="T14" s="507"/>
      <c r="U14" s="507"/>
      <c r="V14" s="508"/>
      <c r="W14" s="510"/>
      <c r="X14" s="408"/>
      <c r="Y14" s="408"/>
      <c r="Z14" s="408"/>
      <c r="AA14" s="408"/>
      <c r="AB14" s="409"/>
      <c r="AC14" s="499">
        <v>2.9</v>
      </c>
      <c r="AD14" s="500"/>
      <c r="AE14" s="500"/>
      <c r="AF14" s="500"/>
      <c r="AG14" s="501"/>
      <c r="AH14" s="499">
        <v>3.6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30.4</v>
      </c>
      <c r="CU14" s="517"/>
      <c r="CV14" s="517"/>
      <c r="CW14" s="517"/>
      <c r="CX14" s="517"/>
      <c r="CY14" s="517"/>
      <c r="CZ14" s="517"/>
      <c r="DA14" s="518"/>
      <c r="DB14" s="516">
        <v>28</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26057</v>
      </c>
      <c r="S15" s="507"/>
      <c r="T15" s="507"/>
      <c r="U15" s="507"/>
      <c r="V15" s="508"/>
      <c r="W15" s="509" t="s">
        <v>137</v>
      </c>
      <c r="X15" s="405"/>
      <c r="Y15" s="405"/>
      <c r="Z15" s="405"/>
      <c r="AA15" s="405"/>
      <c r="AB15" s="406"/>
      <c r="AC15" s="372">
        <v>4741</v>
      </c>
      <c r="AD15" s="373"/>
      <c r="AE15" s="373"/>
      <c r="AF15" s="373"/>
      <c r="AG15" s="374"/>
      <c r="AH15" s="372">
        <v>5278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3735638</v>
      </c>
      <c r="BO15" s="449"/>
      <c r="BP15" s="449"/>
      <c r="BQ15" s="449"/>
      <c r="BR15" s="449"/>
      <c r="BS15" s="449"/>
      <c r="BT15" s="449"/>
      <c r="BU15" s="450"/>
      <c r="BV15" s="448">
        <v>3749231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38.700000000000003</v>
      </c>
      <c r="AD16" s="500"/>
      <c r="AE16" s="500"/>
      <c r="AF16" s="500"/>
      <c r="AG16" s="501"/>
      <c r="AH16" s="499">
        <v>39.5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6616595</v>
      </c>
      <c r="BO16" s="420"/>
      <c r="BP16" s="420"/>
      <c r="BQ16" s="420"/>
      <c r="BR16" s="420"/>
      <c r="BS16" s="420"/>
      <c r="BT16" s="420"/>
      <c r="BU16" s="421"/>
      <c r="BV16" s="419">
        <v>6494793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7145</v>
      </c>
      <c r="AD17" s="373"/>
      <c r="AE17" s="373"/>
      <c r="AF17" s="373"/>
      <c r="AG17" s="374"/>
      <c r="AH17" s="372">
        <v>7593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4692184</v>
      </c>
      <c r="BO17" s="420"/>
      <c r="BP17" s="420"/>
      <c r="BQ17" s="420"/>
      <c r="BR17" s="420"/>
      <c r="BS17" s="420"/>
      <c r="BT17" s="420"/>
      <c r="BU17" s="421"/>
      <c r="BV17" s="419">
        <v>4712716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193.55</v>
      </c>
      <c r="M18" s="472"/>
      <c r="N18" s="472"/>
      <c r="O18" s="472"/>
      <c r="P18" s="472"/>
      <c r="Q18" s="472"/>
      <c r="R18" s="473"/>
      <c r="S18" s="473"/>
      <c r="T18" s="473"/>
      <c r="U18" s="473"/>
      <c r="V18" s="474"/>
      <c r="W18" s="490"/>
      <c r="X18" s="491"/>
      <c r="Y18" s="491"/>
      <c r="Z18" s="491"/>
      <c r="AA18" s="491"/>
      <c r="AB18" s="515"/>
      <c r="AC18" s="389">
        <v>58.3</v>
      </c>
      <c r="AD18" s="390"/>
      <c r="AE18" s="390"/>
      <c r="AF18" s="390"/>
      <c r="AG18" s="475"/>
      <c r="AH18" s="389">
        <v>56.8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7240576</v>
      </c>
      <c r="BO18" s="420"/>
      <c r="BP18" s="420"/>
      <c r="BQ18" s="420"/>
      <c r="BR18" s="420"/>
      <c r="BS18" s="420"/>
      <c r="BT18" s="420"/>
      <c r="BU18" s="421"/>
      <c r="BV18" s="419">
        <v>7087018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143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9829237</v>
      </c>
      <c r="BO19" s="420"/>
      <c r="BP19" s="420"/>
      <c r="BQ19" s="420"/>
      <c r="BR19" s="420"/>
      <c r="BS19" s="420"/>
      <c r="BT19" s="420"/>
      <c r="BU19" s="421"/>
      <c r="BV19" s="419">
        <v>9694191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11608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11744282</v>
      </c>
      <c r="BO22" s="449"/>
      <c r="BP22" s="449"/>
      <c r="BQ22" s="449"/>
      <c r="BR22" s="449"/>
      <c r="BS22" s="449"/>
      <c r="BT22" s="449"/>
      <c r="BU22" s="450"/>
      <c r="BV22" s="448">
        <v>12392720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8866022</v>
      </c>
      <c r="BO23" s="420"/>
      <c r="BP23" s="420"/>
      <c r="BQ23" s="420"/>
      <c r="BR23" s="420"/>
      <c r="BS23" s="420"/>
      <c r="BT23" s="420"/>
      <c r="BU23" s="421"/>
      <c r="BV23" s="419">
        <v>9341044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7605</v>
      </c>
      <c r="R24" s="373"/>
      <c r="S24" s="373"/>
      <c r="T24" s="373"/>
      <c r="U24" s="373"/>
      <c r="V24" s="374"/>
      <c r="W24" s="462"/>
      <c r="X24" s="399"/>
      <c r="Y24" s="400"/>
      <c r="Z24" s="375" t="s">
        <v>162</v>
      </c>
      <c r="AA24" s="376"/>
      <c r="AB24" s="376"/>
      <c r="AC24" s="376"/>
      <c r="AD24" s="376"/>
      <c r="AE24" s="376"/>
      <c r="AF24" s="376"/>
      <c r="AG24" s="377"/>
      <c r="AH24" s="372">
        <v>270</v>
      </c>
      <c r="AI24" s="373"/>
      <c r="AJ24" s="373"/>
      <c r="AK24" s="373"/>
      <c r="AL24" s="374"/>
      <c r="AM24" s="372">
        <v>859140</v>
      </c>
      <c r="AN24" s="373"/>
      <c r="AO24" s="373"/>
      <c r="AP24" s="373"/>
      <c r="AQ24" s="373"/>
      <c r="AR24" s="374"/>
      <c r="AS24" s="372">
        <v>3182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7183209</v>
      </c>
      <c r="BO24" s="420"/>
      <c r="BP24" s="420"/>
      <c r="BQ24" s="420"/>
      <c r="BR24" s="420"/>
      <c r="BS24" s="420"/>
      <c r="BT24" s="420"/>
      <c r="BU24" s="421"/>
      <c r="BV24" s="419">
        <v>7375304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6533</v>
      </c>
      <c r="R25" s="373"/>
      <c r="S25" s="373"/>
      <c r="T25" s="373"/>
      <c r="U25" s="373"/>
      <c r="V25" s="374"/>
      <c r="W25" s="462"/>
      <c r="X25" s="399"/>
      <c r="Y25" s="400"/>
      <c r="Z25" s="375" t="s">
        <v>165</v>
      </c>
      <c r="AA25" s="376"/>
      <c r="AB25" s="376"/>
      <c r="AC25" s="376"/>
      <c r="AD25" s="376"/>
      <c r="AE25" s="376"/>
      <c r="AF25" s="376"/>
      <c r="AG25" s="377"/>
      <c r="AH25" s="372">
        <v>62</v>
      </c>
      <c r="AI25" s="373"/>
      <c r="AJ25" s="373"/>
      <c r="AK25" s="373"/>
      <c r="AL25" s="374"/>
      <c r="AM25" s="372">
        <v>206398</v>
      </c>
      <c r="AN25" s="373"/>
      <c r="AO25" s="373"/>
      <c r="AP25" s="373"/>
      <c r="AQ25" s="373"/>
      <c r="AR25" s="374"/>
      <c r="AS25" s="372">
        <v>3329</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98128</v>
      </c>
      <c r="BO25" s="449"/>
      <c r="BP25" s="449"/>
      <c r="BQ25" s="449"/>
      <c r="BR25" s="449"/>
      <c r="BS25" s="449"/>
      <c r="BT25" s="449"/>
      <c r="BU25" s="450"/>
      <c r="BV25" s="448">
        <v>179045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6096</v>
      </c>
      <c r="R26" s="373"/>
      <c r="S26" s="373"/>
      <c r="T26" s="373"/>
      <c r="U26" s="373"/>
      <c r="V26" s="374"/>
      <c r="W26" s="462"/>
      <c r="X26" s="399"/>
      <c r="Y26" s="400"/>
      <c r="Z26" s="375" t="s">
        <v>168</v>
      </c>
      <c r="AA26" s="430"/>
      <c r="AB26" s="430"/>
      <c r="AC26" s="430"/>
      <c r="AD26" s="430"/>
      <c r="AE26" s="430"/>
      <c r="AF26" s="430"/>
      <c r="AG26" s="431"/>
      <c r="AH26" s="372">
        <v>11</v>
      </c>
      <c r="AI26" s="373"/>
      <c r="AJ26" s="373"/>
      <c r="AK26" s="373"/>
      <c r="AL26" s="374"/>
      <c r="AM26" s="372">
        <v>30393</v>
      </c>
      <c r="AN26" s="373"/>
      <c r="AO26" s="373"/>
      <c r="AP26" s="373"/>
      <c r="AQ26" s="373"/>
      <c r="AR26" s="374"/>
      <c r="AS26" s="372">
        <v>2763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4550</v>
      </c>
      <c r="R27" s="373"/>
      <c r="S27" s="373"/>
      <c r="T27" s="373"/>
      <c r="U27" s="373"/>
      <c r="V27" s="374"/>
      <c r="W27" s="462"/>
      <c r="X27" s="399"/>
      <c r="Y27" s="400"/>
      <c r="Z27" s="375" t="s">
        <v>171</v>
      </c>
      <c r="AA27" s="376"/>
      <c r="AB27" s="376"/>
      <c r="AC27" s="376"/>
      <c r="AD27" s="376"/>
      <c r="AE27" s="376"/>
      <c r="AF27" s="376"/>
      <c r="AG27" s="377"/>
      <c r="AH27" s="372">
        <v>4</v>
      </c>
      <c r="AI27" s="373"/>
      <c r="AJ27" s="373"/>
      <c r="AK27" s="373"/>
      <c r="AL27" s="374"/>
      <c r="AM27" s="372">
        <v>15034</v>
      </c>
      <c r="AN27" s="373"/>
      <c r="AO27" s="373"/>
      <c r="AP27" s="373"/>
      <c r="AQ27" s="373"/>
      <c r="AR27" s="374"/>
      <c r="AS27" s="372">
        <v>3759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222516</v>
      </c>
      <c r="BO27" s="454"/>
      <c r="BP27" s="454"/>
      <c r="BQ27" s="454"/>
      <c r="BR27" s="454"/>
      <c r="BS27" s="454"/>
      <c r="BT27" s="454"/>
      <c r="BU27" s="455"/>
      <c r="BV27" s="453">
        <v>222483</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3950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1042317</v>
      </c>
      <c r="BO28" s="449"/>
      <c r="BP28" s="449"/>
      <c r="BQ28" s="449"/>
      <c r="BR28" s="449"/>
      <c r="BS28" s="449"/>
      <c r="BT28" s="449"/>
      <c r="BU28" s="450"/>
      <c r="BV28" s="448">
        <v>906456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12</v>
      </c>
      <c r="M29" s="373"/>
      <c r="N29" s="373"/>
      <c r="O29" s="373"/>
      <c r="P29" s="374"/>
      <c r="Q29" s="372">
        <v>3750</v>
      </c>
      <c r="R29" s="373"/>
      <c r="S29" s="373"/>
      <c r="T29" s="373"/>
      <c r="U29" s="373"/>
      <c r="V29" s="374"/>
      <c r="W29" s="463"/>
      <c r="X29" s="464"/>
      <c r="Y29" s="465"/>
      <c r="Z29" s="375" t="s">
        <v>177</v>
      </c>
      <c r="AA29" s="376"/>
      <c r="AB29" s="376"/>
      <c r="AC29" s="376"/>
      <c r="AD29" s="376"/>
      <c r="AE29" s="376"/>
      <c r="AF29" s="376"/>
      <c r="AG29" s="377"/>
      <c r="AH29" s="372">
        <v>274</v>
      </c>
      <c r="AI29" s="373"/>
      <c r="AJ29" s="373"/>
      <c r="AK29" s="373"/>
      <c r="AL29" s="374"/>
      <c r="AM29" s="372">
        <v>874174</v>
      </c>
      <c r="AN29" s="373"/>
      <c r="AO29" s="373"/>
      <c r="AP29" s="373"/>
      <c r="AQ29" s="373"/>
      <c r="AR29" s="374"/>
      <c r="AS29" s="372">
        <v>3190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723487</v>
      </c>
      <c r="BO29" s="420"/>
      <c r="BP29" s="420"/>
      <c r="BQ29" s="420"/>
      <c r="BR29" s="420"/>
      <c r="BS29" s="420"/>
      <c r="BT29" s="420"/>
      <c r="BU29" s="421"/>
      <c r="BV29" s="419">
        <v>674894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1212259</v>
      </c>
      <c r="BO30" s="454"/>
      <c r="BP30" s="454"/>
      <c r="BQ30" s="454"/>
      <c r="BR30" s="454"/>
      <c r="BS30" s="454"/>
      <c r="BT30" s="454"/>
      <c r="BU30" s="455"/>
      <c r="BV30" s="453">
        <v>1109014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高萩市国民健康保険事業特別会計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高萩市水道事業会計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茨城県市町村総合事務組合（一般会計）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高萩市霊園事業特別会計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高萩市介護保険事業特別会計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高萩市工業用水道事業会計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茨城県市町村総合事務組合（県民交通災害共済事業特別会計）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高萩市後期高齢者医療事業特別会計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日立・高萩広域下水道組合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高萩・北茨城広域事務組合（一般会計）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高萩・北茨城広域事務組合（工業用水道事業会計）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茨城租税債権管理機構</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茨城県後期高齢者医療広域連合（一般会計）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茨城県後期高齢者医療広域連合（後期高齢医療特別会計）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oQ8yHsqgVKJY8/HTdK8z8zeM7n76m/dKBaBWkNcWqr+ZMusGs9hE853vPs+9LU0VrG3xRh9+MKulfahsK2kGsA==" saltValue="PYUFThGqTaQkFEkjXZHpT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AA77" sqref="AA77:AE7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531</v>
      </c>
      <c r="D34" s="1151"/>
      <c r="E34" s="1152"/>
      <c r="F34" s="32">
        <v>12.11</v>
      </c>
      <c r="G34" s="33">
        <v>12.83</v>
      </c>
      <c r="H34" s="33">
        <v>14.3</v>
      </c>
      <c r="I34" s="33">
        <v>15.62</v>
      </c>
      <c r="J34" s="34">
        <v>16.66</v>
      </c>
      <c r="K34" s="22"/>
      <c r="L34" s="22"/>
      <c r="M34" s="22"/>
      <c r="N34" s="22"/>
      <c r="O34" s="22"/>
      <c r="P34" s="22"/>
    </row>
    <row r="35" spans="1:16" ht="39" customHeight="1" x14ac:dyDescent="0.15">
      <c r="A35" s="22"/>
      <c r="B35" s="35"/>
      <c r="C35" s="1145" t="s">
        <v>532</v>
      </c>
      <c r="D35" s="1146"/>
      <c r="E35" s="1147"/>
      <c r="F35" s="36">
        <v>5.35</v>
      </c>
      <c r="G35" s="37">
        <v>10.48</v>
      </c>
      <c r="H35" s="37">
        <v>10.15</v>
      </c>
      <c r="I35" s="37">
        <v>9.24</v>
      </c>
      <c r="J35" s="38">
        <v>8.83</v>
      </c>
      <c r="K35" s="22"/>
      <c r="L35" s="22"/>
      <c r="M35" s="22"/>
      <c r="N35" s="22"/>
      <c r="O35" s="22"/>
      <c r="P35" s="22"/>
    </row>
    <row r="36" spans="1:16" ht="39" customHeight="1" x14ac:dyDescent="0.15">
      <c r="A36" s="22"/>
      <c r="B36" s="35"/>
      <c r="C36" s="1145" t="s">
        <v>533</v>
      </c>
      <c r="D36" s="1146"/>
      <c r="E36" s="1147"/>
      <c r="F36" s="36">
        <v>7.4</v>
      </c>
      <c r="G36" s="37">
        <v>7.26</v>
      </c>
      <c r="H36" s="37">
        <v>7.33</v>
      </c>
      <c r="I36" s="37">
        <v>7.01</v>
      </c>
      <c r="J36" s="38">
        <v>6.97</v>
      </c>
      <c r="K36" s="22"/>
      <c r="L36" s="22"/>
      <c r="M36" s="22"/>
      <c r="N36" s="22"/>
      <c r="O36" s="22"/>
      <c r="P36" s="22"/>
    </row>
    <row r="37" spans="1:16" ht="39" customHeight="1" x14ac:dyDescent="0.15">
      <c r="A37" s="22"/>
      <c r="B37" s="35"/>
      <c r="C37" s="1145" t="s">
        <v>534</v>
      </c>
      <c r="D37" s="1146"/>
      <c r="E37" s="1147"/>
      <c r="F37" s="36">
        <v>2.74</v>
      </c>
      <c r="G37" s="37">
        <v>1.73</v>
      </c>
      <c r="H37" s="37">
        <v>1.72</v>
      </c>
      <c r="I37" s="37">
        <v>2.0299999999999998</v>
      </c>
      <c r="J37" s="38">
        <v>2.79</v>
      </c>
      <c r="K37" s="22"/>
      <c r="L37" s="22"/>
      <c r="M37" s="22"/>
      <c r="N37" s="22"/>
      <c r="O37" s="22"/>
      <c r="P37" s="22"/>
    </row>
    <row r="38" spans="1:16" ht="39" customHeight="1" x14ac:dyDescent="0.15">
      <c r="A38" s="22"/>
      <c r="B38" s="35"/>
      <c r="C38" s="1145" t="s">
        <v>535</v>
      </c>
      <c r="D38" s="1146"/>
      <c r="E38" s="1147"/>
      <c r="F38" s="36">
        <v>0.38</v>
      </c>
      <c r="G38" s="37">
        <v>0.56999999999999995</v>
      </c>
      <c r="H38" s="37">
        <v>0.4</v>
      </c>
      <c r="I38" s="37">
        <v>0.72</v>
      </c>
      <c r="J38" s="38">
        <v>0.47</v>
      </c>
      <c r="K38" s="22"/>
      <c r="L38" s="22"/>
      <c r="M38" s="22"/>
      <c r="N38" s="22"/>
      <c r="O38" s="22"/>
      <c r="P38" s="22"/>
    </row>
    <row r="39" spans="1:16" ht="39" customHeight="1" x14ac:dyDescent="0.15">
      <c r="A39" s="22"/>
      <c r="B39" s="35"/>
      <c r="C39" s="1145" t="s">
        <v>536</v>
      </c>
      <c r="D39" s="1146"/>
      <c r="E39" s="1147"/>
      <c r="F39" s="36">
        <v>0.03</v>
      </c>
      <c r="G39" s="37">
        <v>0.1</v>
      </c>
      <c r="H39" s="37">
        <v>0.01</v>
      </c>
      <c r="I39" s="37">
        <v>0.02</v>
      </c>
      <c r="J39" s="38">
        <v>0.02</v>
      </c>
      <c r="K39" s="22"/>
      <c r="L39" s="22"/>
      <c r="M39" s="22"/>
      <c r="N39" s="22"/>
      <c r="O39" s="22"/>
      <c r="P39" s="22"/>
    </row>
    <row r="40" spans="1:16" ht="39" customHeight="1" x14ac:dyDescent="0.15">
      <c r="A40" s="22"/>
      <c r="B40" s="35"/>
      <c r="C40" s="1145" t="s">
        <v>537</v>
      </c>
      <c r="D40" s="1146"/>
      <c r="E40" s="1147"/>
      <c r="F40" s="36">
        <v>0</v>
      </c>
      <c r="G40" s="37">
        <v>0</v>
      </c>
      <c r="H40" s="37">
        <v>0.01</v>
      </c>
      <c r="I40" s="37">
        <v>0</v>
      </c>
      <c r="J40" s="38">
        <v>0.01</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8HulciE+TJ3GPf/SEZpohUt4wUFySf+68J4+wAxSyepb43Muc4NCnXkGa15nQNoK0N4Q4qzLQdv82MT9vAUg==" saltValue="LhI2BerSD96RpEFhef4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9" zoomScaleSheetLayoutView="55" workbookViewId="0">
      <selection activeCell="B52" sqref="B52:C5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1485</v>
      </c>
      <c r="L45" s="60">
        <v>1424</v>
      </c>
      <c r="M45" s="60">
        <v>1447</v>
      </c>
      <c r="N45" s="60">
        <v>1454</v>
      </c>
      <c r="O45" s="61">
        <v>1445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1</v>
      </c>
      <c r="L48" s="64">
        <v>0</v>
      </c>
      <c r="M48" s="64">
        <v>0</v>
      </c>
      <c r="N48" s="64">
        <v>0</v>
      </c>
      <c r="O48" s="65">
        <v>0</v>
      </c>
      <c r="P48" s="48"/>
      <c r="Q48" s="48"/>
      <c r="R48" s="48"/>
      <c r="S48" s="48"/>
      <c r="T48" s="48"/>
      <c r="U48" s="48"/>
    </row>
    <row r="49" spans="1:21" ht="30.75" customHeight="1" x14ac:dyDescent="0.15">
      <c r="A49" s="48"/>
      <c r="B49" s="1178"/>
      <c r="C49" s="1179"/>
      <c r="D49" s="62"/>
      <c r="E49" s="1155" t="s">
        <v>14</v>
      </c>
      <c r="F49" s="1155"/>
      <c r="G49" s="1155"/>
      <c r="H49" s="1155"/>
      <c r="I49" s="1155"/>
      <c r="J49" s="1156"/>
      <c r="K49" s="63">
        <v>289</v>
      </c>
      <c r="L49" s="64">
        <v>311</v>
      </c>
      <c r="M49" s="64">
        <v>324</v>
      </c>
      <c r="N49" s="64">
        <v>377</v>
      </c>
      <c r="O49" s="65">
        <v>380</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1313</v>
      </c>
      <c r="L52" s="64">
        <v>1317</v>
      </c>
      <c r="M52" s="64">
        <v>1281</v>
      </c>
      <c r="N52" s="64">
        <v>1254</v>
      </c>
      <c r="O52" s="65">
        <v>1247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462</v>
      </c>
      <c r="L53" s="69">
        <v>418</v>
      </c>
      <c r="M53" s="69">
        <v>490</v>
      </c>
      <c r="N53" s="69">
        <v>577</v>
      </c>
      <c r="O53" s="70">
        <v>578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545</v>
      </c>
      <c r="L58" s="84" t="s">
        <v>486</v>
      </c>
      <c r="M58" s="84" t="s">
        <v>486</v>
      </c>
      <c r="N58" s="84" t="s">
        <v>486</v>
      </c>
      <c r="O58" s="85" t="s">
        <v>486</v>
      </c>
    </row>
    <row r="59" spans="1:21" ht="31.5" customHeight="1" x14ac:dyDescent="0.15">
      <c r="B59" s="1163"/>
      <c r="C59" s="1164"/>
      <c r="D59" s="1170" t="s">
        <v>26</v>
      </c>
      <c r="E59" s="1171"/>
      <c r="F59" s="1171"/>
      <c r="G59" s="1171"/>
      <c r="H59" s="1171"/>
      <c r="I59" s="1171"/>
      <c r="J59" s="1172"/>
      <c r="K59" s="86" t="s">
        <v>545</v>
      </c>
      <c r="L59" s="87" t="s">
        <v>486</v>
      </c>
      <c r="M59" s="87" t="s">
        <v>486</v>
      </c>
      <c r="N59" s="87" t="s">
        <v>486</v>
      </c>
      <c r="O59" s="88" t="s">
        <v>486</v>
      </c>
    </row>
    <row r="60" spans="1:21" ht="31.5" customHeight="1" thickBot="1" x14ac:dyDescent="0.2">
      <c r="B60" s="1165"/>
      <c r="C60" s="1166"/>
      <c r="D60" s="1173" t="s">
        <v>27</v>
      </c>
      <c r="E60" s="1174"/>
      <c r="F60" s="1174"/>
      <c r="G60" s="1174"/>
      <c r="H60" s="1174"/>
      <c r="I60" s="1174"/>
      <c r="J60" s="1175"/>
      <c r="K60" s="89" t="s">
        <v>545</v>
      </c>
      <c r="L60" s="90" t="s">
        <v>486</v>
      </c>
      <c r="M60" s="90" t="s">
        <v>486</v>
      </c>
      <c r="N60" s="90" t="s">
        <v>486</v>
      </c>
      <c r="O60" s="91" t="s">
        <v>486</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AG5Iz15RJh2UMu0Yyg2iF47KiVwP0A+pcgyWGser/H1kV45Aw0jUWTj77Gri3ulsKd8AhFO7zRzxEHOtO8rqw==" saltValue="48vGGTWhneYj63MJ6F9D6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topLeftCell="I40" zoomScaleSheetLayoutView="100" workbookViewId="0">
      <selection activeCell="S44" sqref="S4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13343</v>
      </c>
      <c r="J41" s="344">
        <v>13478</v>
      </c>
      <c r="K41" s="344">
        <v>12834</v>
      </c>
      <c r="L41" s="344">
        <v>12393</v>
      </c>
      <c r="M41" s="345">
        <v>11744</v>
      </c>
    </row>
    <row r="42" spans="2:13" ht="27.75" customHeight="1" x14ac:dyDescent="0.15">
      <c r="B42" s="1186"/>
      <c r="C42" s="1187"/>
      <c r="D42" s="106"/>
      <c r="E42" s="1190" t="s">
        <v>32</v>
      </c>
      <c r="F42" s="1190"/>
      <c r="G42" s="1190"/>
      <c r="H42" s="1191"/>
      <c r="I42" s="346" t="s">
        <v>486</v>
      </c>
      <c r="J42" s="347" t="s">
        <v>486</v>
      </c>
      <c r="K42" s="347" t="s">
        <v>486</v>
      </c>
      <c r="L42" s="347" t="s">
        <v>486</v>
      </c>
      <c r="M42" s="348" t="s">
        <v>486</v>
      </c>
    </row>
    <row r="43" spans="2:13" ht="27.75" customHeight="1" x14ac:dyDescent="0.15">
      <c r="B43" s="1186"/>
      <c r="C43" s="1187"/>
      <c r="D43" s="106"/>
      <c r="E43" s="1190" t="s">
        <v>33</v>
      </c>
      <c r="F43" s="1190"/>
      <c r="G43" s="1190"/>
      <c r="H43" s="1191"/>
      <c r="I43" s="346">
        <v>13</v>
      </c>
      <c r="J43" s="347">
        <v>10</v>
      </c>
      <c r="K43" s="347">
        <v>5</v>
      </c>
      <c r="L43" s="347">
        <v>3</v>
      </c>
      <c r="M43" s="348">
        <v>4</v>
      </c>
    </row>
    <row r="44" spans="2:13" ht="27.75" customHeight="1" x14ac:dyDescent="0.15">
      <c r="B44" s="1186"/>
      <c r="C44" s="1187"/>
      <c r="D44" s="106"/>
      <c r="E44" s="1190" t="s">
        <v>34</v>
      </c>
      <c r="F44" s="1190"/>
      <c r="G44" s="1190"/>
      <c r="H44" s="1191"/>
      <c r="I44" s="346">
        <v>1918</v>
      </c>
      <c r="J44" s="347">
        <v>2240</v>
      </c>
      <c r="K44" s="347">
        <v>2313</v>
      </c>
      <c r="L44" s="347">
        <v>2484</v>
      </c>
      <c r="M44" s="348">
        <v>2489</v>
      </c>
    </row>
    <row r="45" spans="2:13" ht="27.75" customHeight="1" x14ac:dyDescent="0.15">
      <c r="B45" s="1186"/>
      <c r="C45" s="1187"/>
      <c r="D45" s="106"/>
      <c r="E45" s="1190" t="s">
        <v>35</v>
      </c>
      <c r="F45" s="1190"/>
      <c r="G45" s="1190"/>
      <c r="H45" s="1191"/>
      <c r="I45" s="346">
        <v>2427</v>
      </c>
      <c r="J45" s="347">
        <v>2376</v>
      </c>
      <c r="K45" s="347">
        <v>2354</v>
      </c>
      <c r="L45" s="347">
        <v>2331</v>
      </c>
      <c r="M45" s="348">
        <v>2322</v>
      </c>
    </row>
    <row r="46" spans="2:13" ht="27.75" customHeight="1" x14ac:dyDescent="0.15">
      <c r="B46" s="1186"/>
      <c r="C46" s="1187"/>
      <c r="D46" s="107"/>
      <c r="E46" s="1190" t="s">
        <v>36</v>
      </c>
      <c r="F46" s="1190"/>
      <c r="G46" s="1190"/>
      <c r="H46" s="1191"/>
      <c r="I46" s="346">
        <v>0</v>
      </c>
      <c r="J46" s="347">
        <v>1</v>
      </c>
      <c r="K46" s="347">
        <v>0</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2102</v>
      </c>
      <c r="J50" s="347">
        <v>2667</v>
      </c>
      <c r="K50" s="347">
        <v>3374</v>
      </c>
      <c r="L50" s="347">
        <v>3493</v>
      </c>
      <c r="M50" s="348">
        <v>3248</v>
      </c>
    </row>
    <row r="51" spans="2:13" ht="27.75" customHeight="1" x14ac:dyDescent="0.15">
      <c r="B51" s="1186"/>
      <c r="C51" s="1187"/>
      <c r="D51" s="106"/>
      <c r="E51" s="1190" t="s">
        <v>42</v>
      </c>
      <c r="F51" s="1190"/>
      <c r="G51" s="1190"/>
      <c r="H51" s="1191"/>
      <c r="I51" s="346">
        <v>1433</v>
      </c>
      <c r="J51" s="347">
        <v>1464</v>
      </c>
      <c r="K51" s="347">
        <v>1501</v>
      </c>
      <c r="L51" s="347">
        <v>1470</v>
      </c>
      <c r="M51" s="348">
        <v>1458</v>
      </c>
    </row>
    <row r="52" spans="2:13" ht="27.75" customHeight="1" x14ac:dyDescent="0.15">
      <c r="B52" s="1188"/>
      <c r="C52" s="1189"/>
      <c r="D52" s="106"/>
      <c r="E52" s="1190" t="s">
        <v>43</v>
      </c>
      <c r="F52" s="1190"/>
      <c r="G52" s="1190"/>
      <c r="H52" s="1191"/>
      <c r="I52" s="346">
        <v>11249</v>
      </c>
      <c r="J52" s="347">
        <v>10925</v>
      </c>
      <c r="K52" s="347">
        <v>10560</v>
      </c>
      <c r="L52" s="347">
        <v>10398</v>
      </c>
      <c r="M52" s="348">
        <v>9823</v>
      </c>
    </row>
    <row r="53" spans="2:13" ht="27.75" customHeight="1" thickBot="1" x14ac:dyDescent="0.2">
      <c r="B53" s="1192" t="s">
        <v>19</v>
      </c>
      <c r="C53" s="1193"/>
      <c r="D53" s="110"/>
      <c r="E53" s="1194" t="s">
        <v>44</v>
      </c>
      <c r="F53" s="1194"/>
      <c r="G53" s="1194"/>
      <c r="H53" s="1195"/>
      <c r="I53" s="349">
        <v>2916</v>
      </c>
      <c r="J53" s="350">
        <v>3049</v>
      </c>
      <c r="K53" s="350">
        <v>2071</v>
      </c>
      <c r="L53" s="350">
        <v>1849</v>
      </c>
      <c r="M53" s="351">
        <v>2031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bZm4M+n7THr0PgjJtqAOSXkefTonf+DCtLU8Dj0Lg/qFsSSZNcfqlhxpSXEa7QgeZdaVEFBgRnisdJHXSJreQ==" saltValue="TlY1J5aQtbDKFlD+Kaq8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topLeftCell="F31" zoomScale="70" zoomScaleNormal="70" zoomScaleSheetLayoutView="100" workbookViewId="0">
      <selection activeCell="O44" sqref="O4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817</v>
      </c>
      <c r="G55" s="352">
        <v>906</v>
      </c>
      <c r="H55" s="353">
        <v>1042</v>
      </c>
    </row>
    <row r="56" spans="2:8" ht="52.5" customHeight="1" x14ac:dyDescent="0.15">
      <c r="B56" s="122"/>
      <c r="C56" s="1213" t="s">
        <v>47</v>
      </c>
      <c r="D56" s="1213"/>
      <c r="E56" s="1214"/>
      <c r="F56" s="354">
        <v>638</v>
      </c>
      <c r="G56" s="354">
        <v>675</v>
      </c>
      <c r="H56" s="355">
        <v>723</v>
      </c>
    </row>
    <row r="57" spans="2:8" ht="53.25" customHeight="1" x14ac:dyDescent="0.15">
      <c r="B57" s="122"/>
      <c r="C57" s="1215" t="s">
        <v>48</v>
      </c>
      <c r="D57" s="1215"/>
      <c r="E57" s="1216"/>
      <c r="F57" s="356">
        <v>1098</v>
      </c>
      <c r="G57" s="356">
        <v>1109</v>
      </c>
      <c r="H57" s="357">
        <v>1212</v>
      </c>
    </row>
    <row r="58" spans="2:8" ht="45.75" customHeight="1" x14ac:dyDescent="0.15">
      <c r="B58" s="123"/>
      <c r="C58" s="1203" t="s">
        <v>554</v>
      </c>
      <c r="D58" s="1204"/>
      <c r="E58" s="1205"/>
      <c r="F58" s="358">
        <v>556</v>
      </c>
      <c r="G58" s="358">
        <v>541</v>
      </c>
      <c r="H58" s="359">
        <v>620</v>
      </c>
    </row>
    <row r="59" spans="2:8" ht="45.75" customHeight="1" x14ac:dyDescent="0.15">
      <c r="B59" s="123"/>
      <c r="C59" s="1203" t="s">
        <v>555</v>
      </c>
      <c r="D59" s="1204"/>
      <c r="E59" s="1205"/>
      <c r="F59" s="358">
        <v>317</v>
      </c>
      <c r="G59" s="358">
        <v>345</v>
      </c>
      <c r="H59" s="359">
        <v>346</v>
      </c>
    </row>
    <row r="60" spans="2:8" ht="45.75" customHeight="1" x14ac:dyDescent="0.15">
      <c r="B60" s="123"/>
      <c r="C60" s="1203" t="s">
        <v>556</v>
      </c>
      <c r="D60" s="1204"/>
      <c r="E60" s="1205"/>
      <c r="F60" s="358">
        <v>69</v>
      </c>
      <c r="G60" s="358">
        <v>80</v>
      </c>
      <c r="H60" s="359">
        <v>117</v>
      </c>
    </row>
    <row r="61" spans="2:8" ht="45.75" customHeight="1" x14ac:dyDescent="0.15">
      <c r="B61" s="123"/>
      <c r="C61" s="1203" t="s">
        <v>557</v>
      </c>
      <c r="D61" s="1204"/>
      <c r="E61" s="1205"/>
      <c r="F61" s="358">
        <v>49</v>
      </c>
      <c r="G61" s="358">
        <v>50</v>
      </c>
      <c r="H61" s="359">
        <v>50</v>
      </c>
    </row>
    <row r="62" spans="2:8" ht="45.75" customHeight="1" thickBot="1" x14ac:dyDescent="0.2">
      <c r="B62" s="124"/>
      <c r="C62" s="1206" t="s">
        <v>558</v>
      </c>
      <c r="D62" s="1207"/>
      <c r="E62" s="1208"/>
      <c r="F62" s="360">
        <v>35</v>
      </c>
      <c r="G62" s="360">
        <v>35</v>
      </c>
      <c r="H62" s="361">
        <v>35</v>
      </c>
    </row>
    <row r="63" spans="2:8" ht="52.5" customHeight="1" thickBot="1" x14ac:dyDescent="0.2">
      <c r="B63" s="125"/>
      <c r="C63" s="1209" t="s">
        <v>49</v>
      </c>
      <c r="D63" s="1209"/>
      <c r="E63" s="1210"/>
      <c r="F63" s="362">
        <v>2554</v>
      </c>
      <c r="G63" s="362">
        <v>2690</v>
      </c>
      <c r="H63" s="363">
        <v>2978</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IchuUQXvcmKWtmrm2opbCS5FiP6DUfJCFwsUyJwq1HFYDRdcdl4i6ycU1xXaHPa/oNoEe6XJTL6udPRYeWxVTg==" saltValue="8rTZBdHqp41LAFPeA/T/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35541</v>
      </c>
      <c r="E3" s="144"/>
      <c r="F3" s="145">
        <v>76347</v>
      </c>
      <c r="G3" s="146"/>
      <c r="H3" s="147"/>
    </row>
    <row r="4" spans="1:8" x14ac:dyDescent="0.15">
      <c r="A4" s="148"/>
      <c r="B4" s="149"/>
      <c r="C4" s="150"/>
      <c r="D4" s="151">
        <v>21103</v>
      </c>
      <c r="E4" s="152"/>
      <c r="F4" s="153">
        <v>41762</v>
      </c>
      <c r="G4" s="154"/>
      <c r="H4" s="155"/>
    </row>
    <row r="5" spans="1:8" x14ac:dyDescent="0.15">
      <c r="A5" s="136" t="s">
        <v>519</v>
      </c>
      <c r="B5" s="141"/>
      <c r="C5" s="142"/>
      <c r="D5" s="143">
        <v>63097</v>
      </c>
      <c r="E5" s="144"/>
      <c r="F5" s="145">
        <v>69604</v>
      </c>
      <c r="G5" s="146"/>
      <c r="H5" s="147"/>
    </row>
    <row r="6" spans="1:8" x14ac:dyDescent="0.15">
      <c r="A6" s="148"/>
      <c r="B6" s="149"/>
      <c r="C6" s="150"/>
      <c r="D6" s="151">
        <v>28151</v>
      </c>
      <c r="E6" s="152"/>
      <c r="F6" s="153">
        <v>36247</v>
      </c>
      <c r="G6" s="154"/>
      <c r="H6" s="155"/>
    </row>
    <row r="7" spans="1:8" x14ac:dyDescent="0.15">
      <c r="A7" s="136" t="s">
        <v>520</v>
      </c>
      <c r="B7" s="141"/>
      <c r="C7" s="142"/>
      <c r="D7" s="143">
        <v>50449</v>
      </c>
      <c r="E7" s="144"/>
      <c r="F7" s="145">
        <v>68410</v>
      </c>
      <c r="G7" s="146"/>
      <c r="H7" s="147"/>
    </row>
    <row r="8" spans="1:8" x14ac:dyDescent="0.15">
      <c r="A8" s="148"/>
      <c r="B8" s="149"/>
      <c r="C8" s="150"/>
      <c r="D8" s="151">
        <v>19976</v>
      </c>
      <c r="E8" s="152"/>
      <c r="F8" s="153">
        <v>35086</v>
      </c>
      <c r="G8" s="154"/>
      <c r="H8" s="155"/>
    </row>
    <row r="9" spans="1:8" x14ac:dyDescent="0.15">
      <c r="A9" s="136" t="s">
        <v>521</v>
      </c>
      <c r="B9" s="141"/>
      <c r="C9" s="142"/>
      <c r="D9" s="143">
        <v>40985</v>
      </c>
      <c r="E9" s="144"/>
      <c r="F9" s="145">
        <v>73019</v>
      </c>
      <c r="G9" s="146"/>
      <c r="H9" s="147"/>
    </row>
    <row r="10" spans="1:8" x14ac:dyDescent="0.15">
      <c r="A10" s="148"/>
      <c r="B10" s="149"/>
      <c r="C10" s="150"/>
      <c r="D10" s="151">
        <v>19995</v>
      </c>
      <c r="E10" s="152"/>
      <c r="F10" s="153">
        <v>39427</v>
      </c>
      <c r="G10" s="154"/>
      <c r="H10" s="155"/>
    </row>
    <row r="11" spans="1:8" x14ac:dyDescent="0.15">
      <c r="A11" s="136" t="s">
        <v>522</v>
      </c>
      <c r="B11" s="141"/>
      <c r="C11" s="142"/>
      <c r="D11" s="143">
        <v>52852</v>
      </c>
      <c r="E11" s="144"/>
      <c r="F11" s="145">
        <v>76590</v>
      </c>
      <c r="G11" s="146"/>
      <c r="H11" s="147"/>
    </row>
    <row r="12" spans="1:8" x14ac:dyDescent="0.15">
      <c r="A12" s="148"/>
      <c r="B12" s="149"/>
      <c r="C12" s="156"/>
      <c r="D12" s="151">
        <v>25904</v>
      </c>
      <c r="E12" s="152"/>
      <c r="F12" s="153">
        <v>42387</v>
      </c>
      <c r="G12" s="154"/>
      <c r="H12" s="155"/>
    </row>
    <row r="13" spans="1:8" x14ac:dyDescent="0.15">
      <c r="A13" s="136"/>
      <c r="B13" s="141"/>
      <c r="C13" s="157"/>
      <c r="D13" s="158">
        <v>48585</v>
      </c>
      <c r="E13" s="159"/>
      <c r="F13" s="160">
        <v>72794</v>
      </c>
      <c r="G13" s="161"/>
      <c r="H13" s="147"/>
    </row>
    <row r="14" spans="1:8" x14ac:dyDescent="0.15">
      <c r="A14" s="148"/>
      <c r="B14" s="149"/>
      <c r="C14" s="150"/>
      <c r="D14" s="151">
        <v>23026</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5.4</v>
      </c>
      <c r="C19" s="162">
        <f>ROUND(VALUE(SUBSTITUTE(実質収支比率等に係る経年分析!G$48,"▲","-")),2)</f>
        <v>10.58</v>
      </c>
      <c r="D19" s="162">
        <f>ROUND(VALUE(SUBSTITUTE(実質収支比率等に係る経年分析!H$48,"▲","-")),2)</f>
        <v>10.17</v>
      </c>
      <c r="E19" s="162">
        <f>ROUND(VALUE(SUBSTITUTE(実質収支比率等に係る経年分析!I$48,"▲","-")),2)</f>
        <v>9.2799999999999994</v>
      </c>
      <c r="F19" s="162">
        <f>ROUND(VALUE(SUBSTITUTE(実質収支比率等に係る経年分析!J$48,"▲","-")),2)</f>
        <v>8.8699999999999992</v>
      </c>
    </row>
    <row r="20" spans="1:11" x14ac:dyDescent="0.15">
      <c r="A20" s="162" t="s">
        <v>53</v>
      </c>
      <c r="B20" s="162">
        <f>ROUND(VALUE(SUBSTITUTE(実質収支比率等に係る経年分析!F$47,"▲","-")),2)</f>
        <v>13.43</v>
      </c>
      <c r="C20" s="162">
        <f>ROUND(VALUE(SUBSTITUTE(実質収支比率等に係る経年分析!G$47,"▲","-")),2)</f>
        <v>10.24</v>
      </c>
      <c r="D20" s="162">
        <f>ROUND(VALUE(SUBSTITUTE(実質収支比率等に係る経年分析!H$47,"▲","-")),2)</f>
        <v>10.98</v>
      </c>
      <c r="E20" s="162">
        <f>ROUND(VALUE(SUBSTITUTE(実質収支比率等に係る経年分析!I$47,"▲","-")),2)</f>
        <v>12.05</v>
      </c>
      <c r="F20" s="162">
        <f>ROUND(VALUE(SUBSTITUTE(実質収支比率等に係る経年分析!J$47,"▲","-")),2)</f>
        <v>13.71</v>
      </c>
    </row>
    <row r="21" spans="1:11" x14ac:dyDescent="0.15">
      <c r="A21" s="162" t="s">
        <v>54</v>
      </c>
      <c r="B21" s="162">
        <f>IF(ISNUMBER(VALUE(SUBSTITUTE(実質収支比率等に係る経年分析!F$49,"▲","-"))),ROUND(VALUE(SUBSTITUTE(実質収支比率等に係る経年分析!F$49,"▲","-")),2),NA())</f>
        <v>5.96</v>
      </c>
      <c r="C21" s="162">
        <f>IF(ISNUMBER(VALUE(SUBSTITUTE(実質収支比率等に係る経年分析!G$49,"▲","-"))),ROUND(VALUE(SUBSTITUTE(実質収支比率等に係る経年分析!G$49,"▲","-")),2),NA())</f>
        <v>2.66</v>
      </c>
      <c r="D21" s="162">
        <f>IF(ISNUMBER(VALUE(SUBSTITUTE(実質収支比率等に係る経年分析!H$49,"▲","-"))),ROUND(VALUE(SUBSTITUTE(実質収支比率等に係る経年分析!H$49,"▲","-")),2),NA())</f>
        <v>-0.56999999999999995</v>
      </c>
      <c r="E21" s="162">
        <f>IF(ISNUMBER(VALUE(SUBSTITUTE(実質収支比率等に係る経年分析!I$49,"▲","-"))),ROUND(VALUE(SUBSTITUTE(実質収支比率等に係る経年分析!I$49,"▲","-")),2),NA())</f>
        <v>0.4</v>
      </c>
      <c r="F21" s="162">
        <f>IF(ISNUMBER(VALUE(SUBSTITUTE(実質収支比率等に係る経年分析!J$49,"▲","-"))),ROUND(VALUE(SUBSTITUTE(実質収支比率等に係る経年分析!J$49,"▲","-")),2),NA())</f>
        <v>1.68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高萩市後期高齢者医療事業特別会計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高萩市霊園事業特別会計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15">
      <c r="A32" s="163" t="str">
        <f>IF(連結実質赤字比率に係る赤字・黒字の構成分析!C$38="",NA(),連結実質赤字比率に係る赤字・黒字の構成分析!C$38)</f>
        <v>高萩市国民健康保険事業特別会計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0.56999999999999995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0.47</v>
      </c>
    </row>
    <row r="33" spans="1:16" x14ac:dyDescent="0.15">
      <c r="A33" s="163" t="str">
        <f>IF(連結実質赤字比率に係る赤字・黒字の構成分析!C$37="",NA(),連結実質赤字比率に係る赤字・黒字の構成分析!C$37)</f>
        <v>高萩市介護保険事業特別会計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2.74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1.73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1.72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2.0299999999999998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2.79</v>
      </c>
    </row>
    <row r="34" spans="1:16" x14ac:dyDescent="0.15">
      <c r="A34" s="163" t="str">
        <f>IF(連結実質赤字比率に係る赤字・黒字の構成分析!C$36="",NA(),連結実質赤字比率に係る赤字・黒字の構成分析!C$36)</f>
        <v>高萩市工業用水道事業会計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7.4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7.26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7.33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7.01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6.97</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5.35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10.48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10.15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9.24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8.83</v>
      </c>
    </row>
    <row r="36" spans="1:16" x14ac:dyDescent="0.15">
      <c r="A36" s="163" t="str">
        <f>IF(連結実質赤字比率に係る赤字・黒字の構成分析!C$34="",NA(),連結実質赤字比率に係る赤字・黒字の構成分析!C$34)</f>
        <v>高萩市水道事業会計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12.11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12.83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15.62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16.66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1313</v>
      </c>
      <c r="E42" s="164"/>
      <c r="F42" s="164"/>
      <c r="G42" s="164">
        <f>'実質公債費比率（分子）の構造'!L$52</f>
        <v>1317</v>
      </c>
      <c r="H42" s="164"/>
      <c r="I42" s="164"/>
      <c r="J42" s="164">
        <f>'実質公債費比率（分子）の構造'!M$52</f>
        <v>1281</v>
      </c>
      <c r="K42" s="164"/>
      <c r="L42" s="164"/>
      <c r="M42" s="164">
        <f>'実質公債費比率（分子）の構造'!N$52</f>
        <v>1254</v>
      </c>
      <c r="N42" s="164"/>
      <c r="O42" s="164"/>
      <c r="P42" s="164">
        <f>'実質公債費比率（分子）の構造'!O$52</f>
        <v>1247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289</v>
      </c>
      <c r="C45" s="164"/>
      <c r="D45" s="164"/>
      <c r="E45" s="164">
        <f>'実質公債費比率（分子）の構造'!L$49</f>
        <v>311</v>
      </c>
      <c r="F45" s="164"/>
      <c r="G45" s="164"/>
      <c r="H45" s="164">
        <f>'実質公債費比率（分子）の構造'!M$49</f>
        <v>324</v>
      </c>
      <c r="I45" s="164"/>
      <c r="J45" s="164"/>
      <c r="K45" s="164">
        <f>'実質公債費比率（分子）の構造'!N$49</f>
        <v>377</v>
      </c>
      <c r="L45" s="164"/>
      <c r="M45" s="164"/>
      <c r="N45" s="164">
        <f>'実質公債費比率（分子）の構造'!O$49</f>
        <v>380</v>
      </c>
      <c r="O45" s="164"/>
      <c r="P45" s="164"/>
    </row>
    <row r="46" spans="1:16" x14ac:dyDescent="0.15">
      <c r="A46" s="164" t="s">
        <v>64</v>
      </c>
      <c r="B46" s="164">
        <f>'実質公債費比率（分子）の構造'!K$48</f>
        <v>1</v>
      </c>
      <c r="C46" s="164"/>
      <c r="D46" s="164"/>
      <c r="E46" s="164">
        <f>'実質公債費比率（分子）の構造'!L$48</f>
        <v>0</v>
      </c>
      <c r="F46" s="164"/>
      <c r="G46" s="164"/>
      <c r="H46" s="164">
        <f>'実質公債費比率（分子）の構造'!M$48</f>
        <v>0</v>
      </c>
      <c r="I46" s="164"/>
      <c r="J46" s="164"/>
      <c r="K46" s="164">
        <f>'実質公債費比率（分子）の構造'!N$48</f>
        <v>0</v>
      </c>
      <c r="L46" s="164"/>
      <c r="M46" s="164"/>
      <c r="N46" s="164">
        <f>'実質公債費比率（分子）の構造'!O$48</f>
        <v>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1485</v>
      </c>
      <c r="C49" s="164"/>
      <c r="D49" s="164"/>
      <c r="E49" s="164">
        <f>'実質公債費比率（分子）の構造'!L$45</f>
        <v>1424</v>
      </c>
      <c r="F49" s="164"/>
      <c r="G49" s="164"/>
      <c r="H49" s="164">
        <f>'実質公債費比率（分子）の構造'!M$45</f>
        <v>1447</v>
      </c>
      <c r="I49" s="164"/>
      <c r="J49" s="164"/>
      <c r="K49" s="164">
        <f>'実質公債費比率（分子）の構造'!N$45</f>
        <v>1454</v>
      </c>
      <c r="L49" s="164"/>
      <c r="M49" s="164"/>
      <c r="N49" s="164">
        <f>'実質公債費比率（分子）の構造'!O$45</f>
        <v>1445</v>
      </c>
      <c r="O49" s="164"/>
      <c r="P49" s="164"/>
    </row>
    <row r="50" spans="1:16" x14ac:dyDescent="0.15">
      <c r="A50" s="164" t="s">
        <v>67</v>
      </c>
      <c r="B50" s="164" t="e">
        <f>NA()</f>
        <v>#N/A</v>
      </c>
      <c r="C50" s="164">
        <f>IF(ISNUMBER('実質公債費比率（分子）の構造'!K$53),'実質公債費比率（分子）の構造'!K$53,NA())</f>
        <v>462</v>
      </c>
      <c r="D50" s="164" t="e">
        <f>NA()</f>
        <v>#N/A</v>
      </c>
      <c r="E50" s="164" t="e">
        <f>NA()</f>
        <v>#N/A</v>
      </c>
      <c r="F50" s="164">
        <f>IF(ISNUMBER('実質公債費比率（分子）の構造'!L$53),'実質公債費比率（分子）の構造'!L$53,NA())</f>
        <v>418</v>
      </c>
      <c r="G50" s="164" t="e">
        <f>NA()</f>
        <v>#N/A</v>
      </c>
      <c r="H50" s="164" t="e">
        <f>NA()</f>
        <v>#N/A</v>
      </c>
      <c r="I50" s="164">
        <f>IF(ISNUMBER('実質公債費比率（分子）の構造'!M$53),'実質公債費比率（分子）の構造'!M$53,NA())</f>
        <v>490</v>
      </c>
      <c r="J50" s="164" t="e">
        <f>NA()</f>
        <v>#N/A</v>
      </c>
      <c r="K50" s="164" t="e">
        <f>NA()</f>
        <v>#N/A</v>
      </c>
      <c r="L50" s="164">
        <f>IF(ISNUMBER('実質公債費比率（分子）の構造'!N$53),'実質公債費比率（分子）の構造'!N$53,NA())</f>
        <v>577</v>
      </c>
      <c r="M50" s="164" t="e">
        <f>NA()</f>
        <v>#N/A</v>
      </c>
      <c r="N50" s="164" t="e">
        <f>NA()</f>
        <v>#N/A</v>
      </c>
      <c r="O50" s="164">
        <f>IF(ISNUMBER('実質公債費比率（分子）の構造'!O$53),'実質公債費比率（分子）の構造'!O$53,NA())</f>
        <v>578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11249</v>
      </c>
      <c r="E56" s="163"/>
      <c r="F56" s="163"/>
      <c r="G56" s="163">
        <f>'将来負担比率（分子）の構造'!J$52</f>
        <v>10925</v>
      </c>
      <c r="H56" s="163"/>
      <c r="I56" s="163"/>
      <c r="J56" s="163">
        <f>'将来負担比率（分子）の構造'!K$52</f>
        <v>10560</v>
      </c>
      <c r="K56" s="163"/>
      <c r="L56" s="163"/>
      <c r="M56" s="163">
        <f>'将来負担比率（分子）の構造'!L$52</f>
        <v>10398</v>
      </c>
      <c r="N56" s="163"/>
      <c r="O56" s="163"/>
      <c r="P56" s="163">
        <f>'将来負担比率（分子）の構造'!M$52</f>
        <v>9823</v>
      </c>
    </row>
    <row r="57" spans="1:16" x14ac:dyDescent="0.15">
      <c r="A57" s="163" t="s">
        <v>42</v>
      </c>
      <c r="B57" s="163"/>
      <c r="C57" s="163"/>
      <c r="D57" s="163">
        <f>'将来負担比率（分子）の構造'!I$51</f>
        <v>1433</v>
      </c>
      <c r="E57" s="163"/>
      <c r="F57" s="163"/>
      <c r="G57" s="163">
        <f>'将来負担比率（分子）の構造'!J$51</f>
        <v>1464</v>
      </c>
      <c r="H57" s="163"/>
      <c r="I57" s="163"/>
      <c r="J57" s="163">
        <f>'将来負担比率（分子）の構造'!K$51</f>
        <v>1501</v>
      </c>
      <c r="K57" s="163"/>
      <c r="L57" s="163"/>
      <c r="M57" s="163">
        <f>'将来負担比率（分子）の構造'!L$51</f>
        <v>1470</v>
      </c>
      <c r="N57" s="163"/>
      <c r="O57" s="163"/>
      <c r="P57" s="163">
        <f>'将来負担比率（分子）の構造'!M$51</f>
        <v>1458</v>
      </c>
    </row>
    <row r="58" spans="1:16" x14ac:dyDescent="0.15">
      <c r="A58" s="163" t="s">
        <v>41</v>
      </c>
      <c r="B58" s="163"/>
      <c r="C58" s="163"/>
      <c r="D58" s="163">
        <f>'将来負担比率（分子）の構造'!I$50</f>
        <v>2102</v>
      </c>
      <c r="E58" s="163"/>
      <c r="F58" s="163"/>
      <c r="G58" s="163">
        <f>'将来負担比率（分子）の構造'!J$50</f>
        <v>2667</v>
      </c>
      <c r="H58" s="163"/>
      <c r="I58" s="163"/>
      <c r="J58" s="163">
        <f>'将来負担比率（分子）の構造'!K$50</f>
        <v>3374</v>
      </c>
      <c r="K58" s="163"/>
      <c r="L58" s="163"/>
      <c r="M58" s="163">
        <f>'将来負担比率（分子）の構造'!L$50</f>
        <v>3493</v>
      </c>
      <c r="N58" s="163"/>
      <c r="O58" s="163"/>
      <c r="P58" s="163">
        <f>'将来負担比率（分子）の構造'!M$50</f>
        <v>3248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0</v>
      </c>
      <c r="C61" s="163"/>
      <c r="D61" s="163"/>
      <c r="E61" s="163">
        <f>'将来負担比率（分子）の構造'!J$46</f>
        <v>1</v>
      </c>
      <c r="F61" s="163"/>
      <c r="G61" s="163"/>
      <c r="H61" s="163">
        <f>'将来負担比率（分子）の構造'!K$46</f>
        <v>0</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2427</v>
      </c>
      <c r="C62" s="163"/>
      <c r="D62" s="163"/>
      <c r="E62" s="163">
        <f>'将来負担比率（分子）の構造'!J$45</f>
        <v>2376</v>
      </c>
      <c r="F62" s="163"/>
      <c r="G62" s="163"/>
      <c r="H62" s="163">
        <f>'将来負担比率（分子）の構造'!K$45</f>
        <v>2354</v>
      </c>
      <c r="I62" s="163"/>
      <c r="J62" s="163"/>
      <c r="K62" s="163">
        <f>'将来負担比率（分子）の構造'!L$45</f>
        <v>2331</v>
      </c>
      <c r="L62" s="163"/>
      <c r="M62" s="163"/>
      <c r="N62" s="163">
        <f>'将来負担比率（分子）の構造'!M$45</f>
        <v>2322</v>
      </c>
      <c r="O62" s="163"/>
      <c r="P62" s="163"/>
    </row>
    <row r="63" spans="1:16" x14ac:dyDescent="0.15">
      <c r="A63" s="163" t="s">
        <v>34</v>
      </c>
      <c r="B63" s="163">
        <f>'将来負担比率（分子）の構造'!I$44</f>
        <v>1918</v>
      </c>
      <c r="C63" s="163"/>
      <c r="D63" s="163"/>
      <c r="E63" s="163">
        <f>'将来負担比率（分子）の構造'!J$44</f>
        <v>2240</v>
      </c>
      <c r="F63" s="163"/>
      <c r="G63" s="163"/>
      <c r="H63" s="163">
        <f>'将来負担比率（分子）の構造'!K$44</f>
        <v>2313</v>
      </c>
      <c r="I63" s="163"/>
      <c r="J63" s="163"/>
      <c r="K63" s="163">
        <f>'将来負担比率（分子）の構造'!L$44</f>
        <v>2484</v>
      </c>
      <c r="L63" s="163"/>
      <c r="M63" s="163"/>
      <c r="N63" s="163">
        <f>'将来負担比率（分子）の構造'!M$44</f>
        <v>2489</v>
      </c>
      <c r="O63" s="163"/>
      <c r="P63" s="163"/>
    </row>
    <row r="64" spans="1:16" x14ac:dyDescent="0.15">
      <c r="A64" s="163" t="s">
        <v>33</v>
      </c>
      <c r="B64" s="163">
        <f>'将来負担比率（分子）の構造'!I$43</f>
        <v>13</v>
      </c>
      <c r="C64" s="163"/>
      <c r="D64" s="163"/>
      <c r="E64" s="163">
        <f>'将来負担比率（分子）の構造'!J$43</f>
        <v>10</v>
      </c>
      <c r="F64" s="163"/>
      <c r="G64" s="163"/>
      <c r="H64" s="163">
        <f>'将来負担比率（分子）の構造'!K$43</f>
        <v>5</v>
      </c>
      <c r="I64" s="163"/>
      <c r="J64" s="163"/>
      <c r="K64" s="163">
        <f>'将来負担比率（分子）の構造'!L$43</f>
        <v>3</v>
      </c>
      <c r="L64" s="163"/>
      <c r="M64" s="163"/>
      <c r="N64" s="163">
        <f>'将来負担比率（分子）の構造'!M$43</f>
        <v>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13343</v>
      </c>
      <c r="C66" s="163"/>
      <c r="D66" s="163"/>
      <c r="E66" s="163">
        <f>'将来負担比率（分子）の構造'!J$41</f>
        <v>13478</v>
      </c>
      <c r="F66" s="163"/>
      <c r="G66" s="163"/>
      <c r="H66" s="163">
        <f>'将来負担比率（分子）の構造'!K$41</f>
        <v>12834</v>
      </c>
      <c r="I66" s="163"/>
      <c r="J66" s="163"/>
      <c r="K66" s="163">
        <f>'将来負担比率（分子）の構造'!L$41</f>
        <v>12393</v>
      </c>
      <c r="L66" s="163"/>
      <c r="M66" s="163"/>
      <c r="N66" s="163">
        <f>'将来負担比率（分子）の構造'!M$41</f>
        <v>11744</v>
      </c>
      <c r="O66" s="163"/>
      <c r="P66" s="163"/>
    </row>
    <row r="67" spans="1:16" x14ac:dyDescent="0.15">
      <c r="A67" s="163" t="s">
        <v>71</v>
      </c>
      <c r="B67" s="163" t="e">
        <f>NA()</f>
        <v>#N/A</v>
      </c>
      <c r="C67" s="163">
        <f>IF(ISNUMBER('将来負担比率（分子）の構造'!I$53), IF('将来負担比率（分子）の構造'!I$53 &lt; 0, 0, '将来負担比率（分子）の構造'!I$53), NA())</f>
        <v>2916</v>
      </c>
      <c r="D67" s="163" t="e">
        <f>NA()</f>
        <v>#N/A</v>
      </c>
      <c r="E67" s="163" t="e">
        <f>NA()</f>
        <v>#N/A</v>
      </c>
      <c r="F67" s="163">
        <f>IF(ISNUMBER('将来負担比率（分子）の構造'!J$53), IF('将来負担比率（分子）の構造'!J$53 &lt; 0, 0, '将来負担比率（分子）の構造'!J$53), NA())</f>
        <v>3049</v>
      </c>
      <c r="G67" s="163" t="e">
        <f>NA()</f>
        <v>#N/A</v>
      </c>
      <c r="H67" s="163" t="e">
        <f>NA()</f>
        <v>#N/A</v>
      </c>
      <c r="I67" s="163">
        <f>IF(ISNUMBER('将来負担比率（分子）の構造'!K$53), IF('将来負担比率（分子）の構造'!K$53 &lt; 0, 0, '将来負担比率（分子）の構造'!K$53), NA())</f>
        <v>2071</v>
      </c>
      <c r="J67" s="163" t="e">
        <f>NA()</f>
        <v>#N/A</v>
      </c>
      <c r="K67" s="163" t="e">
        <f>NA()</f>
        <v>#N/A</v>
      </c>
      <c r="L67" s="163">
        <f>IF(ISNUMBER('将来負担比率（分子）の構造'!L$53), IF('将来負担比率（分子）の構造'!L$53 &lt; 0, 0, '将来負担比率（分子）の構造'!L$53), NA())</f>
        <v>1849</v>
      </c>
      <c r="M67" s="163" t="e">
        <f>NA()</f>
        <v>#N/A</v>
      </c>
      <c r="N67" s="163" t="e">
        <f>NA()</f>
        <v>#N/A</v>
      </c>
      <c r="O67" s="163">
        <f>IF(ISNUMBER('将来負担比率（分子）の構造'!M$53), IF('将来負担比率（分子）の構造'!M$53 &lt; 0, 0, '将来負担比率（分子）の構造'!M$53), NA())</f>
        <v>2031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817</v>
      </c>
      <c r="C72" s="167">
        <f>基金残高に係る経年分析!G55</f>
        <v>906</v>
      </c>
      <c r="D72" s="167">
        <f>基金残高に係る経年分析!H55</f>
        <v>1042</v>
      </c>
    </row>
    <row r="73" spans="1:16" x14ac:dyDescent="0.15">
      <c r="A73" s="166" t="s">
        <v>74</v>
      </c>
      <c r="B73" s="167">
        <f>基金残高に係る経年分析!F56</f>
        <v>638</v>
      </c>
      <c r="C73" s="167">
        <f>基金残高に係る経年分析!G56</f>
        <v>675</v>
      </c>
      <c r="D73" s="167">
        <f>基金残高に係る経年分析!H56</f>
        <v>723</v>
      </c>
    </row>
    <row r="74" spans="1:16" x14ac:dyDescent="0.15">
      <c r="A74" s="166" t="s">
        <v>75</v>
      </c>
      <c r="B74" s="167">
        <f>基金残高に係る経年分析!F57</f>
        <v>1098</v>
      </c>
      <c r="C74" s="167">
        <f>基金残高に係る経年分析!G57</f>
        <v>1109</v>
      </c>
      <c r="D74" s="167">
        <f>基金残高に係る経年分析!H57</f>
        <v>1212</v>
      </c>
    </row>
  </sheetData>
  <sheetProtection algorithmName="SHA-512" hashValue="qELGF77TQLWZ5kKXjTAPuZeCsr9SP7uu4jguaLAMC2CbWjeNU87wTFRJPyEPMuKLqqMbj295t7WugRNhZ82xiw==" saltValue="KQI1lr+5vOejRFLgyVh9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V16" workbookViewId="0">
      <selection activeCell="AA77" sqref="AA77:AE77"/>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3992928</v>
      </c>
      <c r="S5" s="677"/>
      <c r="T5" s="677"/>
      <c r="U5" s="677"/>
      <c r="V5" s="677"/>
      <c r="W5" s="677"/>
      <c r="X5" s="677"/>
      <c r="Y5" s="702"/>
      <c r="Z5" s="715">
        <v>28.8</v>
      </c>
      <c r="AA5" s="715"/>
      <c r="AB5" s="715"/>
      <c r="AC5" s="715"/>
      <c r="AD5" s="716">
        <v>3710208</v>
      </c>
      <c r="AE5" s="716"/>
      <c r="AF5" s="716"/>
      <c r="AG5" s="716"/>
      <c r="AH5" s="716"/>
      <c r="AI5" s="716"/>
      <c r="AJ5" s="716"/>
      <c r="AK5" s="716"/>
      <c r="AL5" s="703">
        <v>47.6</v>
      </c>
      <c r="AM5" s="685"/>
      <c r="AN5" s="685"/>
      <c r="AO5" s="704"/>
      <c r="AP5" s="679" t="s">
        <v>216</v>
      </c>
      <c r="AQ5" s="680"/>
      <c r="AR5" s="680"/>
      <c r="AS5" s="680"/>
      <c r="AT5" s="680"/>
      <c r="AU5" s="680"/>
      <c r="AV5" s="680"/>
      <c r="AW5" s="680"/>
      <c r="AX5" s="680"/>
      <c r="AY5" s="680"/>
      <c r="AZ5" s="680"/>
      <c r="BA5" s="680"/>
      <c r="BB5" s="680"/>
      <c r="BC5" s="680"/>
      <c r="BD5" s="680"/>
      <c r="BE5" s="680"/>
      <c r="BF5" s="681"/>
      <c r="BG5" s="621">
        <v>3710208</v>
      </c>
      <c r="BH5" s="622"/>
      <c r="BI5" s="622"/>
      <c r="BJ5" s="622"/>
      <c r="BK5" s="622"/>
      <c r="BL5" s="622"/>
      <c r="BM5" s="622"/>
      <c r="BN5" s="623"/>
      <c r="BO5" s="659">
        <v>92.9</v>
      </c>
      <c r="BP5" s="659"/>
      <c r="BQ5" s="659"/>
      <c r="BR5" s="659"/>
      <c r="BS5" s="660">
        <v>73809</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155858</v>
      </c>
      <c r="S6" s="622"/>
      <c r="T6" s="622"/>
      <c r="U6" s="622"/>
      <c r="V6" s="622"/>
      <c r="W6" s="622"/>
      <c r="X6" s="622"/>
      <c r="Y6" s="623"/>
      <c r="Z6" s="659">
        <v>1.1000000000000001</v>
      </c>
      <c r="AA6" s="659"/>
      <c r="AB6" s="659"/>
      <c r="AC6" s="659"/>
      <c r="AD6" s="660">
        <v>155858</v>
      </c>
      <c r="AE6" s="660"/>
      <c r="AF6" s="660"/>
      <c r="AG6" s="660"/>
      <c r="AH6" s="660"/>
      <c r="AI6" s="660"/>
      <c r="AJ6" s="660"/>
      <c r="AK6" s="660"/>
      <c r="AL6" s="624">
        <v>2</v>
      </c>
      <c r="AM6" s="625"/>
      <c r="AN6" s="625"/>
      <c r="AO6" s="661"/>
      <c r="AP6" s="618" t="s">
        <v>221</v>
      </c>
      <c r="AQ6" s="619"/>
      <c r="AR6" s="619"/>
      <c r="AS6" s="619"/>
      <c r="AT6" s="619"/>
      <c r="AU6" s="619"/>
      <c r="AV6" s="619"/>
      <c r="AW6" s="619"/>
      <c r="AX6" s="619"/>
      <c r="AY6" s="619"/>
      <c r="AZ6" s="619"/>
      <c r="BA6" s="619"/>
      <c r="BB6" s="619"/>
      <c r="BC6" s="619"/>
      <c r="BD6" s="619"/>
      <c r="BE6" s="619"/>
      <c r="BF6" s="620"/>
      <c r="BG6" s="621">
        <v>3710208</v>
      </c>
      <c r="BH6" s="622"/>
      <c r="BI6" s="622"/>
      <c r="BJ6" s="622"/>
      <c r="BK6" s="622"/>
      <c r="BL6" s="622"/>
      <c r="BM6" s="622"/>
      <c r="BN6" s="623"/>
      <c r="BO6" s="659">
        <v>92.9</v>
      </c>
      <c r="BP6" s="659"/>
      <c r="BQ6" s="659"/>
      <c r="BR6" s="659"/>
      <c r="BS6" s="660">
        <v>73809</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152267</v>
      </c>
      <c r="CS6" s="622"/>
      <c r="CT6" s="622"/>
      <c r="CU6" s="622"/>
      <c r="CV6" s="622"/>
      <c r="CW6" s="622"/>
      <c r="CX6" s="622"/>
      <c r="CY6" s="623"/>
      <c r="CZ6" s="703">
        <v>1.2</v>
      </c>
      <c r="DA6" s="685"/>
      <c r="DB6" s="685"/>
      <c r="DC6" s="705"/>
      <c r="DD6" s="627" t="s">
        <v>122</v>
      </c>
      <c r="DE6" s="622"/>
      <c r="DF6" s="622"/>
      <c r="DG6" s="622"/>
      <c r="DH6" s="622"/>
      <c r="DI6" s="622"/>
      <c r="DJ6" s="622"/>
      <c r="DK6" s="622"/>
      <c r="DL6" s="622"/>
      <c r="DM6" s="622"/>
      <c r="DN6" s="622"/>
      <c r="DO6" s="622"/>
      <c r="DP6" s="623"/>
      <c r="DQ6" s="627">
        <v>152248</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1300</v>
      </c>
      <c r="S7" s="622"/>
      <c r="T7" s="622"/>
      <c r="U7" s="622"/>
      <c r="V7" s="622"/>
      <c r="W7" s="622"/>
      <c r="X7" s="622"/>
      <c r="Y7" s="623"/>
      <c r="Z7" s="659">
        <v>0</v>
      </c>
      <c r="AA7" s="659"/>
      <c r="AB7" s="659"/>
      <c r="AC7" s="659"/>
      <c r="AD7" s="660">
        <v>1300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1483512</v>
      </c>
      <c r="BH7" s="622"/>
      <c r="BI7" s="622"/>
      <c r="BJ7" s="622"/>
      <c r="BK7" s="622"/>
      <c r="BL7" s="622"/>
      <c r="BM7" s="622"/>
      <c r="BN7" s="623"/>
      <c r="BO7" s="659">
        <v>37.200000000000003</v>
      </c>
      <c r="BP7" s="659"/>
      <c r="BQ7" s="659"/>
      <c r="BR7" s="659"/>
      <c r="BS7" s="660">
        <v>73809</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1551912</v>
      </c>
      <c r="CS7" s="622"/>
      <c r="CT7" s="622"/>
      <c r="CU7" s="622"/>
      <c r="CV7" s="622"/>
      <c r="CW7" s="622"/>
      <c r="CX7" s="622"/>
      <c r="CY7" s="623"/>
      <c r="CZ7" s="659">
        <v>11.8</v>
      </c>
      <c r="DA7" s="659"/>
      <c r="DB7" s="659"/>
      <c r="DC7" s="659"/>
      <c r="DD7" s="627">
        <v>3057</v>
      </c>
      <c r="DE7" s="622"/>
      <c r="DF7" s="622"/>
      <c r="DG7" s="622"/>
      <c r="DH7" s="622"/>
      <c r="DI7" s="622"/>
      <c r="DJ7" s="622"/>
      <c r="DK7" s="622"/>
      <c r="DL7" s="622"/>
      <c r="DM7" s="622"/>
      <c r="DN7" s="622"/>
      <c r="DO7" s="622"/>
      <c r="DP7" s="623"/>
      <c r="DQ7" s="627">
        <v>1323097</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26220</v>
      </c>
      <c r="S8" s="622"/>
      <c r="T8" s="622"/>
      <c r="U8" s="622"/>
      <c r="V8" s="622"/>
      <c r="W8" s="622"/>
      <c r="X8" s="622"/>
      <c r="Y8" s="623"/>
      <c r="Z8" s="659">
        <v>0.2</v>
      </c>
      <c r="AA8" s="659"/>
      <c r="AB8" s="659"/>
      <c r="AC8" s="659"/>
      <c r="AD8" s="660">
        <v>26220</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41347</v>
      </c>
      <c r="BH8" s="622"/>
      <c r="BI8" s="622"/>
      <c r="BJ8" s="622"/>
      <c r="BK8" s="622"/>
      <c r="BL8" s="622"/>
      <c r="BM8" s="622"/>
      <c r="BN8" s="623"/>
      <c r="BO8" s="659">
        <v>1</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4664548</v>
      </c>
      <c r="CS8" s="622"/>
      <c r="CT8" s="622"/>
      <c r="CU8" s="622"/>
      <c r="CV8" s="622"/>
      <c r="CW8" s="622"/>
      <c r="CX8" s="622"/>
      <c r="CY8" s="623"/>
      <c r="CZ8" s="659">
        <v>35.5</v>
      </c>
      <c r="DA8" s="659"/>
      <c r="DB8" s="659"/>
      <c r="DC8" s="659"/>
      <c r="DD8" s="627">
        <v>1188</v>
      </c>
      <c r="DE8" s="622"/>
      <c r="DF8" s="622"/>
      <c r="DG8" s="622"/>
      <c r="DH8" s="622"/>
      <c r="DI8" s="622"/>
      <c r="DJ8" s="622"/>
      <c r="DK8" s="622"/>
      <c r="DL8" s="622"/>
      <c r="DM8" s="622"/>
      <c r="DN8" s="622"/>
      <c r="DO8" s="622"/>
      <c r="DP8" s="623"/>
      <c r="DQ8" s="627">
        <v>2603869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36440</v>
      </c>
      <c r="S9" s="622"/>
      <c r="T9" s="622"/>
      <c r="U9" s="622"/>
      <c r="V9" s="622"/>
      <c r="W9" s="622"/>
      <c r="X9" s="622"/>
      <c r="Y9" s="623"/>
      <c r="Z9" s="659">
        <v>0.3</v>
      </c>
      <c r="AA9" s="659"/>
      <c r="AB9" s="659"/>
      <c r="AC9" s="659"/>
      <c r="AD9" s="660">
        <v>36440</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1097691</v>
      </c>
      <c r="BH9" s="622"/>
      <c r="BI9" s="622"/>
      <c r="BJ9" s="622"/>
      <c r="BK9" s="622"/>
      <c r="BL9" s="622"/>
      <c r="BM9" s="622"/>
      <c r="BN9" s="623"/>
      <c r="BO9" s="659">
        <v>27.5</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969410</v>
      </c>
      <c r="CS9" s="622"/>
      <c r="CT9" s="622"/>
      <c r="CU9" s="622"/>
      <c r="CV9" s="622"/>
      <c r="CW9" s="622"/>
      <c r="CX9" s="622"/>
      <c r="CY9" s="623"/>
      <c r="CZ9" s="659">
        <v>7.4</v>
      </c>
      <c r="DA9" s="659"/>
      <c r="DB9" s="659"/>
      <c r="DC9" s="659"/>
      <c r="DD9" s="627">
        <v>30285</v>
      </c>
      <c r="DE9" s="622"/>
      <c r="DF9" s="622"/>
      <c r="DG9" s="622"/>
      <c r="DH9" s="622"/>
      <c r="DI9" s="622"/>
      <c r="DJ9" s="622"/>
      <c r="DK9" s="622"/>
      <c r="DL9" s="622"/>
      <c r="DM9" s="622"/>
      <c r="DN9" s="622"/>
      <c r="DO9" s="622"/>
      <c r="DP9" s="623"/>
      <c r="DQ9" s="627">
        <v>880000</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85621</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9600</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100</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704228</v>
      </c>
      <c r="S11" s="622"/>
      <c r="T11" s="622"/>
      <c r="U11" s="622"/>
      <c r="V11" s="622"/>
      <c r="W11" s="622"/>
      <c r="X11" s="622"/>
      <c r="Y11" s="623"/>
      <c r="Z11" s="624">
        <v>5.0999999999999996</v>
      </c>
      <c r="AA11" s="625"/>
      <c r="AB11" s="625"/>
      <c r="AC11" s="626"/>
      <c r="AD11" s="627">
        <v>704228</v>
      </c>
      <c r="AE11" s="622"/>
      <c r="AF11" s="622"/>
      <c r="AG11" s="622"/>
      <c r="AH11" s="622"/>
      <c r="AI11" s="622"/>
      <c r="AJ11" s="622"/>
      <c r="AK11" s="623"/>
      <c r="AL11" s="624">
        <v>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258853</v>
      </c>
      <c r="BH11" s="622"/>
      <c r="BI11" s="622"/>
      <c r="BJ11" s="622"/>
      <c r="BK11" s="622"/>
      <c r="BL11" s="622"/>
      <c r="BM11" s="622"/>
      <c r="BN11" s="623"/>
      <c r="BO11" s="659">
        <v>6.5</v>
      </c>
      <c r="BP11" s="659"/>
      <c r="BQ11" s="659"/>
      <c r="BR11" s="659"/>
      <c r="BS11" s="660">
        <v>73809</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303306</v>
      </c>
      <c r="CS11" s="622"/>
      <c r="CT11" s="622"/>
      <c r="CU11" s="622"/>
      <c r="CV11" s="622"/>
      <c r="CW11" s="622"/>
      <c r="CX11" s="622"/>
      <c r="CY11" s="623"/>
      <c r="CZ11" s="659">
        <v>2.2999999999999998</v>
      </c>
      <c r="DA11" s="659"/>
      <c r="DB11" s="659"/>
      <c r="DC11" s="659"/>
      <c r="DD11" s="627">
        <v>14996</v>
      </c>
      <c r="DE11" s="622"/>
      <c r="DF11" s="622"/>
      <c r="DG11" s="622"/>
      <c r="DH11" s="622"/>
      <c r="DI11" s="622"/>
      <c r="DJ11" s="622"/>
      <c r="DK11" s="622"/>
      <c r="DL11" s="622"/>
      <c r="DM11" s="622"/>
      <c r="DN11" s="622"/>
      <c r="DO11" s="622"/>
      <c r="DP11" s="623"/>
      <c r="DQ11" s="627">
        <v>239914</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4653</v>
      </c>
      <c r="S12" s="622"/>
      <c r="T12" s="622"/>
      <c r="U12" s="622"/>
      <c r="V12" s="622"/>
      <c r="W12" s="622"/>
      <c r="X12" s="622"/>
      <c r="Y12" s="623"/>
      <c r="Z12" s="659">
        <v>0</v>
      </c>
      <c r="AA12" s="659"/>
      <c r="AB12" s="659"/>
      <c r="AC12" s="659"/>
      <c r="AD12" s="660">
        <v>4653</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1914226</v>
      </c>
      <c r="BH12" s="622"/>
      <c r="BI12" s="622"/>
      <c r="BJ12" s="622"/>
      <c r="BK12" s="622"/>
      <c r="BL12" s="622"/>
      <c r="BM12" s="622"/>
      <c r="BN12" s="623"/>
      <c r="BO12" s="659">
        <v>47.9</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186113</v>
      </c>
      <c r="CS12" s="622"/>
      <c r="CT12" s="622"/>
      <c r="CU12" s="622"/>
      <c r="CV12" s="622"/>
      <c r="CW12" s="622"/>
      <c r="CX12" s="622"/>
      <c r="CY12" s="623"/>
      <c r="CZ12" s="659">
        <v>1.4</v>
      </c>
      <c r="DA12" s="659"/>
      <c r="DB12" s="659"/>
      <c r="DC12" s="659"/>
      <c r="DD12" s="627">
        <v>6039</v>
      </c>
      <c r="DE12" s="622"/>
      <c r="DF12" s="622"/>
      <c r="DG12" s="622"/>
      <c r="DH12" s="622"/>
      <c r="DI12" s="622"/>
      <c r="DJ12" s="622"/>
      <c r="DK12" s="622"/>
      <c r="DL12" s="622"/>
      <c r="DM12" s="622"/>
      <c r="DN12" s="622"/>
      <c r="DO12" s="622"/>
      <c r="DP12" s="623"/>
      <c r="DQ12" s="627">
        <v>165184</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1898494</v>
      </c>
      <c r="BH13" s="622"/>
      <c r="BI13" s="622"/>
      <c r="BJ13" s="622"/>
      <c r="BK13" s="622"/>
      <c r="BL13" s="622"/>
      <c r="BM13" s="622"/>
      <c r="BN13" s="623"/>
      <c r="BO13" s="659">
        <v>47.5</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1767948</v>
      </c>
      <c r="CS13" s="622"/>
      <c r="CT13" s="622"/>
      <c r="CU13" s="622"/>
      <c r="CV13" s="622"/>
      <c r="CW13" s="622"/>
      <c r="CX13" s="622"/>
      <c r="CY13" s="623"/>
      <c r="CZ13" s="659">
        <v>13.5</v>
      </c>
      <c r="DA13" s="659"/>
      <c r="DB13" s="659"/>
      <c r="DC13" s="659"/>
      <c r="DD13" s="627">
        <v>1030952</v>
      </c>
      <c r="DE13" s="622"/>
      <c r="DF13" s="622"/>
      <c r="DG13" s="622"/>
      <c r="DH13" s="622"/>
      <c r="DI13" s="622"/>
      <c r="DJ13" s="622"/>
      <c r="DK13" s="622"/>
      <c r="DL13" s="622"/>
      <c r="DM13" s="622"/>
      <c r="DN13" s="622"/>
      <c r="DO13" s="622"/>
      <c r="DP13" s="623"/>
      <c r="DQ13" s="627">
        <v>701058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99747</v>
      </c>
      <c r="BH14" s="622"/>
      <c r="BI14" s="622"/>
      <c r="BJ14" s="622"/>
      <c r="BK14" s="622"/>
      <c r="BL14" s="622"/>
      <c r="BM14" s="622"/>
      <c r="BN14" s="623"/>
      <c r="BO14" s="659">
        <v>2.5</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761904</v>
      </c>
      <c r="CS14" s="622"/>
      <c r="CT14" s="622"/>
      <c r="CU14" s="622"/>
      <c r="CV14" s="622"/>
      <c r="CW14" s="622"/>
      <c r="CX14" s="622"/>
      <c r="CY14" s="623"/>
      <c r="CZ14" s="659">
        <v>5.8</v>
      </c>
      <c r="DA14" s="659"/>
      <c r="DB14" s="659"/>
      <c r="DC14" s="659"/>
      <c r="DD14" s="627">
        <v>112136</v>
      </c>
      <c r="DE14" s="622"/>
      <c r="DF14" s="622"/>
      <c r="DG14" s="622"/>
      <c r="DH14" s="622"/>
      <c r="DI14" s="622"/>
      <c r="DJ14" s="622"/>
      <c r="DK14" s="622"/>
      <c r="DL14" s="622"/>
      <c r="DM14" s="622"/>
      <c r="DN14" s="622"/>
      <c r="DO14" s="622"/>
      <c r="DP14" s="623"/>
      <c r="DQ14" s="627">
        <v>680779</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12926</v>
      </c>
      <c r="S15" s="622"/>
      <c r="T15" s="622"/>
      <c r="U15" s="622"/>
      <c r="V15" s="622"/>
      <c r="W15" s="622"/>
      <c r="X15" s="622"/>
      <c r="Y15" s="623"/>
      <c r="Z15" s="659">
        <v>0.1</v>
      </c>
      <c r="AA15" s="659"/>
      <c r="AB15" s="659"/>
      <c r="AC15" s="659"/>
      <c r="AD15" s="660">
        <v>12926</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212723</v>
      </c>
      <c r="BH15" s="622"/>
      <c r="BI15" s="622"/>
      <c r="BJ15" s="622"/>
      <c r="BK15" s="622"/>
      <c r="BL15" s="622"/>
      <c r="BM15" s="622"/>
      <c r="BN15" s="623"/>
      <c r="BO15" s="659">
        <v>5.3</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1279321</v>
      </c>
      <c r="CS15" s="622"/>
      <c r="CT15" s="622"/>
      <c r="CU15" s="622"/>
      <c r="CV15" s="622"/>
      <c r="CW15" s="622"/>
      <c r="CX15" s="622"/>
      <c r="CY15" s="623"/>
      <c r="CZ15" s="659">
        <v>9.6999999999999993</v>
      </c>
      <c r="DA15" s="659"/>
      <c r="DB15" s="659"/>
      <c r="DC15" s="659"/>
      <c r="DD15" s="627">
        <v>163287</v>
      </c>
      <c r="DE15" s="622"/>
      <c r="DF15" s="622"/>
      <c r="DG15" s="622"/>
      <c r="DH15" s="622"/>
      <c r="DI15" s="622"/>
      <c r="DJ15" s="622"/>
      <c r="DK15" s="622"/>
      <c r="DL15" s="622"/>
      <c r="DM15" s="622"/>
      <c r="DN15" s="622"/>
      <c r="DO15" s="622"/>
      <c r="DP15" s="623"/>
      <c r="DQ15" s="627">
        <v>1023406</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71665</v>
      </c>
      <c r="S16" s="622"/>
      <c r="T16" s="622"/>
      <c r="U16" s="622"/>
      <c r="V16" s="622"/>
      <c r="W16" s="622"/>
      <c r="X16" s="622"/>
      <c r="Y16" s="623"/>
      <c r="Z16" s="659">
        <v>0.5</v>
      </c>
      <c r="AA16" s="659"/>
      <c r="AB16" s="659"/>
      <c r="AC16" s="659"/>
      <c r="AD16" s="660">
        <v>71665</v>
      </c>
      <c r="AE16" s="660"/>
      <c r="AF16" s="660"/>
      <c r="AG16" s="660"/>
      <c r="AH16" s="660"/>
      <c r="AI16" s="660"/>
      <c r="AJ16" s="660"/>
      <c r="AK16" s="660"/>
      <c r="AL16" s="624">
        <v>0.9</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35516</v>
      </c>
      <c r="CS16" s="622"/>
      <c r="CT16" s="622"/>
      <c r="CU16" s="622"/>
      <c r="CV16" s="622"/>
      <c r="CW16" s="622"/>
      <c r="CX16" s="622"/>
      <c r="CY16" s="623"/>
      <c r="CZ16" s="659">
        <v>0.3</v>
      </c>
      <c r="DA16" s="659"/>
      <c r="DB16" s="659"/>
      <c r="DC16" s="659"/>
      <c r="DD16" s="627" t="s">
        <v>122</v>
      </c>
      <c r="DE16" s="622"/>
      <c r="DF16" s="622"/>
      <c r="DG16" s="622"/>
      <c r="DH16" s="622"/>
      <c r="DI16" s="622"/>
      <c r="DJ16" s="622"/>
      <c r="DK16" s="622"/>
      <c r="DL16" s="622"/>
      <c r="DM16" s="622"/>
      <c r="DN16" s="622"/>
      <c r="DO16" s="622"/>
      <c r="DP16" s="623"/>
      <c r="DQ16" s="627">
        <v>5311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136155</v>
      </c>
      <c r="S17" s="622"/>
      <c r="T17" s="622"/>
      <c r="U17" s="622"/>
      <c r="V17" s="622"/>
      <c r="W17" s="622"/>
      <c r="X17" s="622"/>
      <c r="Y17" s="623"/>
      <c r="Z17" s="659">
        <v>1</v>
      </c>
      <c r="AA17" s="659"/>
      <c r="AB17" s="659"/>
      <c r="AC17" s="659"/>
      <c r="AD17" s="660">
        <v>136155</v>
      </c>
      <c r="AE17" s="660"/>
      <c r="AF17" s="660"/>
      <c r="AG17" s="660"/>
      <c r="AH17" s="660"/>
      <c r="AI17" s="660"/>
      <c r="AJ17" s="660"/>
      <c r="AK17" s="660"/>
      <c r="AL17" s="624">
        <v>1.7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1461689</v>
      </c>
      <c r="CS17" s="622"/>
      <c r="CT17" s="622"/>
      <c r="CU17" s="622"/>
      <c r="CV17" s="622"/>
      <c r="CW17" s="622"/>
      <c r="CX17" s="622"/>
      <c r="CY17" s="623"/>
      <c r="CZ17" s="659">
        <v>11.1</v>
      </c>
      <c r="DA17" s="659"/>
      <c r="DB17" s="659"/>
      <c r="DC17" s="659"/>
      <c r="DD17" s="627" t="s">
        <v>122</v>
      </c>
      <c r="DE17" s="622"/>
      <c r="DF17" s="622"/>
      <c r="DG17" s="622"/>
      <c r="DH17" s="622"/>
      <c r="DI17" s="622"/>
      <c r="DJ17" s="622"/>
      <c r="DK17" s="622"/>
      <c r="DL17" s="622"/>
      <c r="DM17" s="622"/>
      <c r="DN17" s="622"/>
      <c r="DO17" s="622"/>
      <c r="DP17" s="623"/>
      <c r="DQ17" s="627">
        <v>1367186</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22541</v>
      </c>
      <c r="S18" s="622"/>
      <c r="T18" s="622"/>
      <c r="U18" s="622"/>
      <c r="V18" s="622"/>
      <c r="W18" s="622"/>
      <c r="X18" s="622"/>
      <c r="Y18" s="623"/>
      <c r="Z18" s="659">
        <v>0.2</v>
      </c>
      <c r="AA18" s="659"/>
      <c r="AB18" s="659"/>
      <c r="AC18" s="659"/>
      <c r="AD18" s="660">
        <v>22541</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111606</v>
      </c>
      <c r="S19" s="622"/>
      <c r="T19" s="622"/>
      <c r="U19" s="622"/>
      <c r="V19" s="622"/>
      <c r="W19" s="622"/>
      <c r="X19" s="622"/>
      <c r="Y19" s="623"/>
      <c r="Z19" s="659">
        <v>0.8</v>
      </c>
      <c r="AA19" s="659"/>
      <c r="AB19" s="659"/>
      <c r="AC19" s="659"/>
      <c r="AD19" s="660">
        <v>111606</v>
      </c>
      <c r="AE19" s="660"/>
      <c r="AF19" s="660"/>
      <c r="AG19" s="660"/>
      <c r="AH19" s="660"/>
      <c r="AI19" s="660"/>
      <c r="AJ19" s="660"/>
      <c r="AK19" s="660"/>
      <c r="AL19" s="624">
        <v>1.4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282720</v>
      </c>
      <c r="BH19" s="622"/>
      <c r="BI19" s="622"/>
      <c r="BJ19" s="622"/>
      <c r="BK19" s="622"/>
      <c r="BL19" s="622"/>
      <c r="BM19" s="622"/>
      <c r="BN19" s="623"/>
      <c r="BO19" s="659">
        <v>7.1</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2008</v>
      </c>
      <c r="S20" s="622"/>
      <c r="T20" s="622"/>
      <c r="U20" s="622"/>
      <c r="V20" s="622"/>
      <c r="W20" s="622"/>
      <c r="X20" s="622"/>
      <c r="Y20" s="623"/>
      <c r="Z20" s="659">
        <v>0</v>
      </c>
      <c r="AA20" s="659"/>
      <c r="AB20" s="659"/>
      <c r="AC20" s="659"/>
      <c r="AD20" s="660">
        <v>2008</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282720</v>
      </c>
      <c r="BH20" s="622"/>
      <c r="BI20" s="622"/>
      <c r="BJ20" s="622"/>
      <c r="BK20" s="622"/>
      <c r="BL20" s="622"/>
      <c r="BM20" s="622"/>
      <c r="BN20" s="623"/>
      <c r="BO20" s="659">
        <v>7.1</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13143534</v>
      </c>
      <c r="CS20" s="622"/>
      <c r="CT20" s="622"/>
      <c r="CU20" s="622"/>
      <c r="CV20" s="622"/>
      <c r="CW20" s="622"/>
      <c r="CX20" s="622"/>
      <c r="CY20" s="623"/>
      <c r="CZ20" s="659">
        <v>100</v>
      </c>
      <c r="DA20" s="659"/>
      <c r="DB20" s="659"/>
      <c r="DC20" s="659"/>
      <c r="DD20" s="627">
        <v>1361940</v>
      </c>
      <c r="DE20" s="622"/>
      <c r="DF20" s="622"/>
      <c r="DG20" s="622"/>
      <c r="DH20" s="622"/>
      <c r="DI20" s="622"/>
      <c r="DJ20" s="622"/>
      <c r="DK20" s="622"/>
      <c r="DL20" s="622"/>
      <c r="DM20" s="622"/>
      <c r="DN20" s="622"/>
      <c r="DO20" s="622"/>
      <c r="DP20" s="623"/>
      <c r="DQ20" s="627">
        <v>9142152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3285510</v>
      </c>
      <c r="S21" s="622"/>
      <c r="T21" s="622"/>
      <c r="U21" s="622"/>
      <c r="V21" s="622"/>
      <c r="W21" s="622"/>
      <c r="X21" s="622"/>
      <c r="Y21" s="623"/>
      <c r="Z21" s="659">
        <v>23.7</v>
      </c>
      <c r="AA21" s="659"/>
      <c r="AB21" s="659"/>
      <c r="AC21" s="659"/>
      <c r="AD21" s="660">
        <v>2880956</v>
      </c>
      <c r="AE21" s="660"/>
      <c r="AF21" s="660"/>
      <c r="AG21" s="660"/>
      <c r="AH21" s="660"/>
      <c r="AI21" s="660"/>
      <c r="AJ21" s="660"/>
      <c r="AK21" s="660"/>
      <c r="AL21" s="624">
        <v>37</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2880956</v>
      </c>
      <c r="S22" s="622"/>
      <c r="T22" s="622"/>
      <c r="U22" s="622"/>
      <c r="V22" s="622"/>
      <c r="W22" s="622"/>
      <c r="X22" s="622"/>
      <c r="Y22" s="623"/>
      <c r="Z22" s="659">
        <v>20.8</v>
      </c>
      <c r="AA22" s="659"/>
      <c r="AB22" s="659"/>
      <c r="AC22" s="659"/>
      <c r="AD22" s="660">
        <v>2880956</v>
      </c>
      <c r="AE22" s="660"/>
      <c r="AF22" s="660"/>
      <c r="AG22" s="660"/>
      <c r="AH22" s="660"/>
      <c r="AI22" s="660"/>
      <c r="AJ22" s="660"/>
      <c r="AK22" s="660"/>
      <c r="AL22" s="624">
        <v>37</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373653</v>
      </c>
      <c r="S23" s="622"/>
      <c r="T23" s="622"/>
      <c r="U23" s="622"/>
      <c r="V23" s="622"/>
      <c r="W23" s="622"/>
      <c r="X23" s="622"/>
      <c r="Y23" s="623"/>
      <c r="Z23" s="659">
        <v>2.7</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282720</v>
      </c>
      <c r="BH23" s="622"/>
      <c r="BI23" s="622"/>
      <c r="BJ23" s="622"/>
      <c r="BK23" s="622"/>
      <c r="BL23" s="622"/>
      <c r="BM23" s="622"/>
      <c r="BN23" s="623"/>
      <c r="BO23" s="659">
        <v>7.1</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30901</v>
      </c>
      <c r="S24" s="622"/>
      <c r="T24" s="622"/>
      <c r="U24" s="622"/>
      <c r="V24" s="622"/>
      <c r="W24" s="622"/>
      <c r="X24" s="622"/>
      <c r="Y24" s="623"/>
      <c r="Z24" s="659">
        <v>0.2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6905459</v>
      </c>
      <c r="CS24" s="677"/>
      <c r="CT24" s="677"/>
      <c r="CU24" s="677"/>
      <c r="CV24" s="677"/>
      <c r="CW24" s="677"/>
      <c r="CX24" s="677"/>
      <c r="CY24" s="702"/>
      <c r="CZ24" s="703">
        <v>52.5</v>
      </c>
      <c r="DA24" s="685"/>
      <c r="DB24" s="685"/>
      <c r="DC24" s="705"/>
      <c r="DD24" s="701">
        <v>5009090</v>
      </c>
      <c r="DE24" s="677"/>
      <c r="DF24" s="677"/>
      <c r="DG24" s="677"/>
      <c r="DH24" s="677"/>
      <c r="DI24" s="677"/>
      <c r="DJ24" s="677"/>
      <c r="DK24" s="702"/>
      <c r="DL24" s="701">
        <v>4361589</v>
      </c>
      <c r="DM24" s="677"/>
      <c r="DN24" s="677"/>
      <c r="DO24" s="677"/>
      <c r="DP24" s="677"/>
      <c r="DQ24" s="677"/>
      <c r="DR24" s="677"/>
      <c r="DS24" s="677"/>
      <c r="DT24" s="677"/>
      <c r="DU24" s="677"/>
      <c r="DV24" s="702"/>
      <c r="DW24" s="703">
        <v>55.7</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8427883</v>
      </c>
      <c r="S25" s="622"/>
      <c r="T25" s="622"/>
      <c r="U25" s="622"/>
      <c r="V25" s="622"/>
      <c r="W25" s="622"/>
      <c r="X25" s="622"/>
      <c r="Y25" s="623"/>
      <c r="Z25" s="659">
        <v>60.9</v>
      </c>
      <c r="AA25" s="659"/>
      <c r="AB25" s="659"/>
      <c r="AC25" s="659"/>
      <c r="AD25" s="660">
        <v>7740609</v>
      </c>
      <c r="AE25" s="660"/>
      <c r="AF25" s="660"/>
      <c r="AG25" s="660"/>
      <c r="AH25" s="660"/>
      <c r="AI25" s="660"/>
      <c r="AJ25" s="660"/>
      <c r="AK25" s="660"/>
      <c r="AL25" s="624">
        <v>99.3</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2602363</v>
      </c>
      <c r="CS25" s="634"/>
      <c r="CT25" s="634"/>
      <c r="CU25" s="634"/>
      <c r="CV25" s="634"/>
      <c r="CW25" s="634"/>
      <c r="CX25" s="634"/>
      <c r="CY25" s="635"/>
      <c r="CZ25" s="624">
        <v>19.8</v>
      </c>
      <c r="DA25" s="636"/>
      <c r="DB25" s="636"/>
      <c r="DC25" s="637"/>
      <c r="DD25" s="627">
        <v>2516962</v>
      </c>
      <c r="DE25" s="634"/>
      <c r="DF25" s="634"/>
      <c r="DG25" s="634"/>
      <c r="DH25" s="634"/>
      <c r="DI25" s="634"/>
      <c r="DJ25" s="634"/>
      <c r="DK25" s="635"/>
      <c r="DL25" s="627">
        <v>2310876</v>
      </c>
      <c r="DM25" s="634"/>
      <c r="DN25" s="634"/>
      <c r="DO25" s="634"/>
      <c r="DP25" s="634"/>
      <c r="DQ25" s="634"/>
      <c r="DR25" s="634"/>
      <c r="DS25" s="634"/>
      <c r="DT25" s="634"/>
      <c r="DU25" s="634"/>
      <c r="DV25" s="635"/>
      <c r="DW25" s="624">
        <v>29.5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2114</v>
      </c>
      <c r="S26" s="622"/>
      <c r="T26" s="622"/>
      <c r="U26" s="622"/>
      <c r="V26" s="622"/>
      <c r="W26" s="622"/>
      <c r="X26" s="622"/>
      <c r="Y26" s="623"/>
      <c r="Z26" s="659">
        <v>0</v>
      </c>
      <c r="AA26" s="659"/>
      <c r="AB26" s="659"/>
      <c r="AC26" s="659"/>
      <c r="AD26" s="660">
        <v>2114</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1593386</v>
      </c>
      <c r="CS26" s="622"/>
      <c r="CT26" s="622"/>
      <c r="CU26" s="622"/>
      <c r="CV26" s="622"/>
      <c r="CW26" s="622"/>
      <c r="CX26" s="622"/>
      <c r="CY26" s="623"/>
      <c r="CZ26" s="624">
        <v>12.1</v>
      </c>
      <c r="DA26" s="636"/>
      <c r="DB26" s="636"/>
      <c r="DC26" s="637"/>
      <c r="DD26" s="627">
        <v>1559126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23968</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3992928</v>
      </c>
      <c r="BH27" s="622"/>
      <c r="BI27" s="622"/>
      <c r="BJ27" s="622"/>
      <c r="BK27" s="622"/>
      <c r="BL27" s="622"/>
      <c r="BM27" s="622"/>
      <c r="BN27" s="623"/>
      <c r="BO27" s="659">
        <v>100</v>
      </c>
      <c r="BP27" s="659"/>
      <c r="BQ27" s="659"/>
      <c r="BR27" s="659"/>
      <c r="BS27" s="660">
        <v>73809</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2841407</v>
      </c>
      <c r="CS27" s="634"/>
      <c r="CT27" s="634"/>
      <c r="CU27" s="634"/>
      <c r="CV27" s="634"/>
      <c r="CW27" s="634"/>
      <c r="CX27" s="634"/>
      <c r="CY27" s="635"/>
      <c r="CZ27" s="624">
        <v>21.6</v>
      </c>
      <c r="DA27" s="636"/>
      <c r="DB27" s="636"/>
      <c r="DC27" s="637"/>
      <c r="DD27" s="627">
        <v>1124942</v>
      </c>
      <c r="DE27" s="634"/>
      <c r="DF27" s="634"/>
      <c r="DG27" s="634"/>
      <c r="DH27" s="634"/>
      <c r="DI27" s="634"/>
      <c r="DJ27" s="634"/>
      <c r="DK27" s="635"/>
      <c r="DL27" s="627">
        <v>683592</v>
      </c>
      <c r="DM27" s="634"/>
      <c r="DN27" s="634"/>
      <c r="DO27" s="634"/>
      <c r="DP27" s="634"/>
      <c r="DQ27" s="634"/>
      <c r="DR27" s="634"/>
      <c r="DS27" s="634"/>
      <c r="DT27" s="634"/>
      <c r="DU27" s="634"/>
      <c r="DV27" s="635"/>
      <c r="DW27" s="624">
        <v>8.6999999999999993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190769</v>
      </c>
      <c r="S28" s="622"/>
      <c r="T28" s="622"/>
      <c r="U28" s="622"/>
      <c r="V28" s="622"/>
      <c r="W28" s="622"/>
      <c r="X28" s="622"/>
      <c r="Y28" s="623"/>
      <c r="Z28" s="659">
        <v>1.4</v>
      </c>
      <c r="AA28" s="659"/>
      <c r="AB28" s="659"/>
      <c r="AC28" s="659"/>
      <c r="AD28" s="660">
        <v>30303</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1461689</v>
      </c>
      <c r="CS28" s="622"/>
      <c r="CT28" s="622"/>
      <c r="CU28" s="622"/>
      <c r="CV28" s="622"/>
      <c r="CW28" s="622"/>
      <c r="CX28" s="622"/>
      <c r="CY28" s="623"/>
      <c r="CZ28" s="624">
        <v>11.1</v>
      </c>
      <c r="DA28" s="636"/>
      <c r="DB28" s="636"/>
      <c r="DC28" s="637"/>
      <c r="DD28" s="627">
        <v>1367186</v>
      </c>
      <c r="DE28" s="622"/>
      <c r="DF28" s="622"/>
      <c r="DG28" s="622"/>
      <c r="DH28" s="622"/>
      <c r="DI28" s="622"/>
      <c r="DJ28" s="622"/>
      <c r="DK28" s="623"/>
      <c r="DL28" s="627">
        <v>1367121</v>
      </c>
      <c r="DM28" s="622"/>
      <c r="DN28" s="622"/>
      <c r="DO28" s="622"/>
      <c r="DP28" s="622"/>
      <c r="DQ28" s="622"/>
      <c r="DR28" s="622"/>
      <c r="DS28" s="622"/>
      <c r="DT28" s="622"/>
      <c r="DU28" s="622"/>
      <c r="DV28" s="623"/>
      <c r="DW28" s="624">
        <v>17.5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14943</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1461182</v>
      </c>
      <c r="CS29" s="634"/>
      <c r="CT29" s="634"/>
      <c r="CU29" s="634"/>
      <c r="CV29" s="634"/>
      <c r="CW29" s="634"/>
      <c r="CX29" s="634"/>
      <c r="CY29" s="635"/>
      <c r="CZ29" s="624">
        <v>11.1</v>
      </c>
      <c r="DA29" s="636"/>
      <c r="DB29" s="636"/>
      <c r="DC29" s="637"/>
      <c r="DD29" s="627">
        <v>1366679</v>
      </c>
      <c r="DE29" s="634"/>
      <c r="DF29" s="634"/>
      <c r="DG29" s="634"/>
      <c r="DH29" s="634"/>
      <c r="DI29" s="634"/>
      <c r="DJ29" s="634"/>
      <c r="DK29" s="635"/>
      <c r="DL29" s="627">
        <v>1366614</v>
      </c>
      <c r="DM29" s="634"/>
      <c r="DN29" s="634"/>
      <c r="DO29" s="634"/>
      <c r="DP29" s="634"/>
      <c r="DQ29" s="634"/>
      <c r="DR29" s="634"/>
      <c r="DS29" s="634"/>
      <c r="DT29" s="634"/>
      <c r="DU29" s="634"/>
      <c r="DV29" s="635"/>
      <c r="DW29" s="624">
        <v>17.5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2376967</v>
      </c>
      <c r="S30" s="622"/>
      <c r="T30" s="622"/>
      <c r="U30" s="622"/>
      <c r="V30" s="622"/>
      <c r="W30" s="622"/>
      <c r="X30" s="622"/>
      <c r="Y30" s="623"/>
      <c r="Z30" s="659">
        <v>17.2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1425138</v>
      </c>
      <c r="CS30" s="622"/>
      <c r="CT30" s="622"/>
      <c r="CU30" s="622"/>
      <c r="CV30" s="622"/>
      <c r="CW30" s="622"/>
      <c r="CX30" s="622"/>
      <c r="CY30" s="623"/>
      <c r="CZ30" s="624">
        <v>10.8</v>
      </c>
      <c r="DA30" s="636"/>
      <c r="DB30" s="636"/>
      <c r="DC30" s="637"/>
      <c r="DD30" s="627">
        <v>1332240</v>
      </c>
      <c r="DE30" s="622"/>
      <c r="DF30" s="622"/>
      <c r="DG30" s="622"/>
      <c r="DH30" s="622"/>
      <c r="DI30" s="622"/>
      <c r="DJ30" s="622"/>
      <c r="DK30" s="623"/>
      <c r="DL30" s="627">
        <v>1332240</v>
      </c>
      <c r="DM30" s="622"/>
      <c r="DN30" s="622"/>
      <c r="DO30" s="622"/>
      <c r="DP30" s="622"/>
      <c r="DQ30" s="622"/>
      <c r="DR30" s="622"/>
      <c r="DS30" s="622"/>
      <c r="DT30" s="622"/>
      <c r="DU30" s="622"/>
      <c r="DV30" s="623"/>
      <c r="DW30" s="624">
        <v>17</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99.2</v>
      </c>
      <c r="BH31" s="684"/>
      <c r="BI31" s="684"/>
      <c r="BJ31" s="684"/>
      <c r="BK31" s="684"/>
      <c r="BL31" s="684"/>
      <c r="BM31" s="685">
        <v>98.5</v>
      </c>
      <c r="BN31" s="684"/>
      <c r="BO31" s="684"/>
      <c r="BP31" s="684"/>
      <c r="BQ31" s="686"/>
      <c r="BR31" s="683">
        <v>99.4</v>
      </c>
      <c r="BS31" s="684"/>
      <c r="BT31" s="684"/>
      <c r="BU31" s="684"/>
      <c r="BV31" s="684"/>
      <c r="BW31" s="684"/>
      <c r="BX31" s="685">
        <v>98.7</v>
      </c>
      <c r="BY31" s="684"/>
      <c r="BZ31" s="684"/>
      <c r="CA31" s="684"/>
      <c r="CB31" s="686"/>
      <c r="CD31" s="642"/>
      <c r="CE31" s="643"/>
      <c r="CF31" s="618" t="s">
        <v>300</v>
      </c>
      <c r="CG31" s="619"/>
      <c r="CH31" s="619"/>
      <c r="CI31" s="619"/>
      <c r="CJ31" s="619"/>
      <c r="CK31" s="619"/>
      <c r="CL31" s="619"/>
      <c r="CM31" s="619"/>
      <c r="CN31" s="619"/>
      <c r="CO31" s="619"/>
      <c r="CP31" s="619"/>
      <c r="CQ31" s="620"/>
      <c r="CR31" s="621">
        <v>36044</v>
      </c>
      <c r="CS31" s="634"/>
      <c r="CT31" s="634"/>
      <c r="CU31" s="634"/>
      <c r="CV31" s="634"/>
      <c r="CW31" s="634"/>
      <c r="CX31" s="634"/>
      <c r="CY31" s="635"/>
      <c r="CZ31" s="624">
        <v>0.3</v>
      </c>
      <c r="DA31" s="636"/>
      <c r="DB31" s="636"/>
      <c r="DC31" s="637"/>
      <c r="DD31" s="627">
        <v>34439</v>
      </c>
      <c r="DE31" s="634"/>
      <c r="DF31" s="634"/>
      <c r="DG31" s="634"/>
      <c r="DH31" s="634"/>
      <c r="DI31" s="634"/>
      <c r="DJ31" s="634"/>
      <c r="DK31" s="635"/>
      <c r="DL31" s="627">
        <v>34374</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774039</v>
      </c>
      <c r="S32" s="622"/>
      <c r="T32" s="622"/>
      <c r="U32" s="622"/>
      <c r="V32" s="622"/>
      <c r="W32" s="622"/>
      <c r="X32" s="622"/>
      <c r="Y32" s="623"/>
      <c r="Z32" s="659">
        <v>5.6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99.1</v>
      </c>
      <c r="BH32" s="634"/>
      <c r="BI32" s="634"/>
      <c r="BJ32" s="634"/>
      <c r="BK32" s="634"/>
      <c r="BL32" s="634"/>
      <c r="BM32" s="625">
        <v>98.1</v>
      </c>
      <c r="BN32" s="634"/>
      <c r="BO32" s="634"/>
      <c r="BP32" s="634"/>
      <c r="BQ32" s="657"/>
      <c r="BR32" s="687">
        <v>99.2</v>
      </c>
      <c r="BS32" s="634"/>
      <c r="BT32" s="634"/>
      <c r="BU32" s="634"/>
      <c r="BV32" s="634"/>
      <c r="BW32" s="634"/>
      <c r="BX32" s="625">
        <v>98.3</v>
      </c>
      <c r="BY32" s="634"/>
      <c r="BZ32" s="634"/>
      <c r="CA32" s="634"/>
      <c r="CB32" s="657"/>
      <c r="CD32" s="644"/>
      <c r="CE32" s="645"/>
      <c r="CF32" s="618" t="s">
        <v>304</v>
      </c>
      <c r="CG32" s="619"/>
      <c r="CH32" s="619"/>
      <c r="CI32" s="619"/>
      <c r="CJ32" s="619"/>
      <c r="CK32" s="619"/>
      <c r="CL32" s="619"/>
      <c r="CM32" s="619"/>
      <c r="CN32" s="619"/>
      <c r="CO32" s="619"/>
      <c r="CP32" s="619"/>
      <c r="CQ32" s="620"/>
      <c r="CR32" s="621">
        <v>507</v>
      </c>
      <c r="CS32" s="622"/>
      <c r="CT32" s="622"/>
      <c r="CU32" s="622"/>
      <c r="CV32" s="622"/>
      <c r="CW32" s="622"/>
      <c r="CX32" s="622"/>
      <c r="CY32" s="623"/>
      <c r="CZ32" s="624">
        <v>0</v>
      </c>
      <c r="DA32" s="636"/>
      <c r="DB32" s="636"/>
      <c r="DC32" s="637"/>
      <c r="DD32" s="627">
        <v>507</v>
      </c>
      <c r="DE32" s="622"/>
      <c r="DF32" s="622"/>
      <c r="DG32" s="622"/>
      <c r="DH32" s="622"/>
      <c r="DI32" s="622"/>
      <c r="DJ32" s="622"/>
      <c r="DK32" s="623"/>
      <c r="DL32" s="627">
        <v>507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24952</v>
      </c>
      <c r="S33" s="622"/>
      <c r="T33" s="622"/>
      <c r="U33" s="622"/>
      <c r="V33" s="622"/>
      <c r="W33" s="622"/>
      <c r="X33" s="622"/>
      <c r="Y33" s="623"/>
      <c r="Z33" s="659">
        <v>0.2</v>
      </c>
      <c r="AA33" s="659"/>
      <c r="AB33" s="659"/>
      <c r="AC33" s="659"/>
      <c r="AD33" s="660">
        <v>18874</v>
      </c>
      <c r="AE33" s="660"/>
      <c r="AF33" s="660"/>
      <c r="AG33" s="660"/>
      <c r="AH33" s="660"/>
      <c r="AI33" s="660"/>
      <c r="AJ33" s="660"/>
      <c r="AK33" s="660"/>
      <c r="AL33" s="624">
        <v>0.2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99.2</v>
      </c>
      <c r="BH33" s="606"/>
      <c r="BI33" s="606"/>
      <c r="BJ33" s="606"/>
      <c r="BK33" s="606"/>
      <c r="BL33" s="606"/>
      <c r="BM33" s="652">
        <v>98.6</v>
      </c>
      <c r="BN33" s="606"/>
      <c r="BO33" s="606"/>
      <c r="BP33" s="606"/>
      <c r="BQ33" s="669"/>
      <c r="BR33" s="682">
        <v>99.5</v>
      </c>
      <c r="BS33" s="606"/>
      <c r="BT33" s="606"/>
      <c r="BU33" s="606"/>
      <c r="BV33" s="606"/>
      <c r="BW33" s="606"/>
      <c r="BX33" s="652">
        <v>98.9</v>
      </c>
      <c r="BY33" s="606"/>
      <c r="BZ33" s="606"/>
      <c r="CA33" s="606"/>
      <c r="CB33" s="669"/>
      <c r="CD33" s="618" t="s">
        <v>307</v>
      </c>
      <c r="CE33" s="619"/>
      <c r="CF33" s="619"/>
      <c r="CG33" s="619"/>
      <c r="CH33" s="619"/>
      <c r="CI33" s="619"/>
      <c r="CJ33" s="619"/>
      <c r="CK33" s="619"/>
      <c r="CL33" s="619"/>
      <c r="CM33" s="619"/>
      <c r="CN33" s="619"/>
      <c r="CO33" s="619"/>
      <c r="CP33" s="619"/>
      <c r="CQ33" s="620"/>
      <c r="CR33" s="621">
        <v>4840619</v>
      </c>
      <c r="CS33" s="634"/>
      <c r="CT33" s="634"/>
      <c r="CU33" s="634"/>
      <c r="CV33" s="634"/>
      <c r="CW33" s="634"/>
      <c r="CX33" s="634"/>
      <c r="CY33" s="635"/>
      <c r="CZ33" s="624">
        <v>36.799999999999997</v>
      </c>
      <c r="DA33" s="636"/>
      <c r="DB33" s="636"/>
      <c r="DC33" s="637"/>
      <c r="DD33" s="627">
        <v>3932423</v>
      </c>
      <c r="DE33" s="634"/>
      <c r="DF33" s="634"/>
      <c r="DG33" s="634"/>
      <c r="DH33" s="634"/>
      <c r="DI33" s="634"/>
      <c r="DJ33" s="634"/>
      <c r="DK33" s="635"/>
      <c r="DL33" s="627">
        <v>2878987</v>
      </c>
      <c r="DM33" s="634"/>
      <c r="DN33" s="634"/>
      <c r="DO33" s="634"/>
      <c r="DP33" s="634"/>
      <c r="DQ33" s="634"/>
      <c r="DR33" s="634"/>
      <c r="DS33" s="634"/>
      <c r="DT33" s="634"/>
      <c r="DU33" s="634"/>
      <c r="DV33" s="635"/>
      <c r="DW33" s="624">
        <v>36.799999999999997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53771</v>
      </c>
      <c r="S34" s="622"/>
      <c r="T34" s="622"/>
      <c r="U34" s="622"/>
      <c r="V34" s="622"/>
      <c r="W34" s="622"/>
      <c r="X34" s="622"/>
      <c r="Y34" s="623"/>
      <c r="Z34" s="659">
        <v>0.4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1716794</v>
      </c>
      <c r="CS34" s="622"/>
      <c r="CT34" s="622"/>
      <c r="CU34" s="622"/>
      <c r="CV34" s="622"/>
      <c r="CW34" s="622"/>
      <c r="CX34" s="622"/>
      <c r="CY34" s="623"/>
      <c r="CZ34" s="624">
        <v>13.1</v>
      </c>
      <c r="DA34" s="636"/>
      <c r="DB34" s="636"/>
      <c r="DC34" s="637"/>
      <c r="DD34" s="627">
        <v>1248029</v>
      </c>
      <c r="DE34" s="622"/>
      <c r="DF34" s="622"/>
      <c r="DG34" s="622"/>
      <c r="DH34" s="622"/>
      <c r="DI34" s="622"/>
      <c r="DJ34" s="622"/>
      <c r="DK34" s="623"/>
      <c r="DL34" s="627">
        <v>1080582</v>
      </c>
      <c r="DM34" s="622"/>
      <c r="DN34" s="622"/>
      <c r="DO34" s="622"/>
      <c r="DP34" s="622"/>
      <c r="DQ34" s="622"/>
      <c r="DR34" s="622"/>
      <c r="DS34" s="622"/>
      <c r="DT34" s="622"/>
      <c r="DU34" s="622"/>
      <c r="DV34" s="623"/>
      <c r="DW34" s="624">
        <v>13.8</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137991</v>
      </c>
      <c r="S35" s="622"/>
      <c r="T35" s="622"/>
      <c r="U35" s="622"/>
      <c r="V35" s="622"/>
      <c r="W35" s="622"/>
      <c r="X35" s="622"/>
      <c r="Y35" s="623"/>
      <c r="Z35" s="659">
        <v>1</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123282</v>
      </c>
      <c r="CS35" s="634"/>
      <c r="CT35" s="634"/>
      <c r="CU35" s="634"/>
      <c r="CV35" s="634"/>
      <c r="CW35" s="634"/>
      <c r="CX35" s="634"/>
      <c r="CY35" s="635"/>
      <c r="CZ35" s="624">
        <v>0.9</v>
      </c>
      <c r="DA35" s="636"/>
      <c r="DB35" s="636"/>
      <c r="DC35" s="637"/>
      <c r="DD35" s="627">
        <v>105647</v>
      </c>
      <c r="DE35" s="634"/>
      <c r="DF35" s="634"/>
      <c r="DG35" s="634"/>
      <c r="DH35" s="634"/>
      <c r="DI35" s="634"/>
      <c r="DJ35" s="634"/>
      <c r="DK35" s="635"/>
      <c r="DL35" s="627">
        <v>100444</v>
      </c>
      <c r="DM35" s="634"/>
      <c r="DN35" s="634"/>
      <c r="DO35" s="634"/>
      <c r="DP35" s="634"/>
      <c r="DQ35" s="634"/>
      <c r="DR35" s="634"/>
      <c r="DS35" s="634"/>
      <c r="DT35" s="634"/>
      <c r="DU35" s="634"/>
      <c r="DV35" s="635"/>
      <c r="DW35" s="624">
        <v>1.3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782276</v>
      </c>
      <c r="S36" s="622"/>
      <c r="T36" s="622"/>
      <c r="U36" s="622"/>
      <c r="V36" s="622"/>
      <c r="W36" s="622"/>
      <c r="X36" s="622"/>
      <c r="Y36" s="623"/>
      <c r="Z36" s="659">
        <v>5.7</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1647002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59378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1305647</v>
      </c>
      <c r="CS36" s="622"/>
      <c r="CT36" s="622"/>
      <c r="CU36" s="622"/>
      <c r="CV36" s="622"/>
      <c r="CW36" s="622"/>
      <c r="CX36" s="622"/>
      <c r="CY36" s="623"/>
      <c r="CZ36" s="624">
        <v>9.9</v>
      </c>
      <c r="DA36" s="636"/>
      <c r="DB36" s="636"/>
      <c r="DC36" s="637"/>
      <c r="DD36" s="627">
        <v>1121945</v>
      </c>
      <c r="DE36" s="622"/>
      <c r="DF36" s="622"/>
      <c r="DG36" s="622"/>
      <c r="DH36" s="622"/>
      <c r="DI36" s="622"/>
      <c r="DJ36" s="622"/>
      <c r="DK36" s="623"/>
      <c r="DL36" s="627">
        <v>796840</v>
      </c>
      <c r="DM36" s="622"/>
      <c r="DN36" s="622"/>
      <c r="DO36" s="622"/>
      <c r="DP36" s="622"/>
      <c r="DQ36" s="622"/>
      <c r="DR36" s="622"/>
      <c r="DS36" s="622"/>
      <c r="DT36" s="622"/>
      <c r="DU36" s="622"/>
      <c r="DV36" s="623"/>
      <c r="DW36" s="624">
        <v>10.199999999999999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258815</v>
      </c>
      <c r="S37" s="622"/>
      <c r="T37" s="622"/>
      <c r="U37" s="622"/>
      <c r="V37" s="622"/>
      <c r="W37" s="622"/>
      <c r="X37" s="622"/>
      <c r="Y37" s="623"/>
      <c r="Z37" s="659">
        <v>1.9</v>
      </c>
      <c r="AA37" s="659"/>
      <c r="AB37" s="659"/>
      <c r="AC37" s="659"/>
      <c r="AD37" s="660">
        <v>2470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395812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22270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279920</v>
      </c>
      <c r="CS37" s="634"/>
      <c r="CT37" s="634"/>
      <c r="CU37" s="634"/>
      <c r="CV37" s="634"/>
      <c r="CW37" s="634"/>
      <c r="CX37" s="634"/>
      <c r="CY37" s="635"/>
      <c r="CZ37" s="624">
        <v>2.1</v>
      </c>
      <c r="DA37" s="636"/>
      <c r="DB37" s="636"/>
      <c r="DC37" s="637"/>
      <c r="DD37" s="627">
        <v>279920</v>
      </c>
      <c r="DE37" s="634"/>
      <c r="DF37" s="634"/>
      <c r="DG37" s="634"/>
      <c r="DH37" s="634"/>
      <c r="DI37" s="634"/>
      <c r="DJ37" s="634"/>
      <c r="DK37" s="635"/>
      <c r="DL37" s="627">
        <v>279920</v>
      </c>
      <c r="DM37" s="634"/>
      <c r="DN37" s="634"/>
      <c r="DO37" s="634"/>
      <c r="DP37" s="634"/>
      <c r="DQ37" s="634"/>
      <c r="DR37" s="634"/>
      <c r="DS37" s="634"/>
      <c r="DT37" s="634"/>
      <c r="DU37" s="634"/>
      <c r="DV37" s="635"/>
      <c r="DW37" s="624">
        <v>3.6</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776700</v>
      </c>
      <c r="S38" s="622"/>
      <c r="T38" s="622"/>
      <c r="U38" s="622"/>
      <c r="V38" s="622"/>
      <c r="W38" s="622"/>
      <c r="X38" s="622"/>
      <c r="Y38" s="623"/>
      <c r="Z38" s="659">
        <v>5.6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31531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3631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1216258</v>
      </c>
      <c r="CS38" s="622"/>
      <c r="CT38" s="622"/>
      <c r="CU38" s="622"/>
      <c r="CV38" s="622"/>
      <c r="CW38" s="622"/>
      <c r="CX38" s="622"/>
      <c r="CY38" s="623"/>
      <c r="CZ38" s="624">
        <v>9.3000000000000007</v>
      </c>
      <c r="DA38" s="636"/>
      <c r="DB38" s="636"/>
      <c r="DC38" s="637"/>
      <c r="DD38" s="627">
        <v>1009872</v>
      </c>
      <c r="DE38" s="622"/>
      <c r="DF38" s="622"/>
      <c r="DG38" s="622"/>
      <c r="DH38" s="622"/>
      <c r="DI38" s="622"/>
      <c r="DJ38" s="622"/>
      <c r="DK38" s="623"/>
      <c r="DL38" s="627">
        <v>898121</v>
      </c>
      <c r="DM38" s="622"/>
      <c r="DN38" s="622"/>
      <c r="DO38" s="622"/>
      <c r="DP38" s="622"/>
      <c r="DQ38" s="622"/>
      <c r="DR38" s="622"/>
      <c r="DS38" s="622"/>
      <c r="DT38" s="622"/>
      <c r="DU38" s="622"/>
      <c r="DV38" s="623"/>
      <c r="DW38" s="624">
        <v>11.5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3401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5152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382645</v>
      </c>
      <c r="CS39" s="634"/>
      <c r="CT39" s="634"/>
      <c r="CU39" s="634"/>
      <c r="CV39" s="634"/>
      <c r="CW39" s="634"/>
      <c r="CX39" s="634"/>
      <c r="CY39" s="635"/>
      <c r="CZ39" s="624">
        <v>2.9</v>
      </c>
      <c r="DA39" s="636"/>
      <c r="DB39" s="636"/>
      <c r="DC39" s="637"/>
      <c r="DD39" s="627">
        <v>350937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29900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95993</v>
      </c>
      <c r="CS40" s="622"/>
      <c r="CT40" s="622"/>
      <c r="CU40" s="622"/>
      <c r="CV40" s="622"/>
      <c r="CW40" s="622"/>
      <c r="CX40" s="622"/>
      <c r="CY40" s="623"/>
      <c r="CZ40" s="624">
        <v>0.7</v>
      </c>
      <c r="DA40" s="636"/>
      <c r="DB40" s="636"/>
      <c r="DC40" s="637"/>
      <c r="DD40" s="627">
        <v>95993</v>
      </c>
      <c r="DE40" s="622"/>
      <c r="DF40" s="622"/>
      <c r="DG40" s="622"/>
      <c r="DH40" s="622"/>
      <c r="DI40" s="622"/>
      <c r="DJ40" s="622"/>
      <c r="DK40" s="623"/>
      <c r="DL40" s="627">
        <v>3000</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13845188</v>
      </c>
      <c r="S41" s="646"/>
      <c r="T41" s="646"/>
      <c r="U41" s="646"/>
      <c r="V41" s="646"/>
      <c r="W41" s="646"/>
      <c r="X41" s="646"/>
      <c r="Y41" s="649"/>
      <c r="Z41" s="650">
        <v>100</v>
      </c>
      <c r="AA41" s="650"/>
      <c r="AB41" s="650"/>
      <c r="AC41" s="650"/>
      <c r="AD41" s="651">
        <v>7794370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248601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967657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396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1397456</v>
      </c>
      <c r="CS42" s="634"/>
      <c r="CT42" s="634"/>
      <c r="CU42" s="634"/>
      <c r="CV42" s="634"/>
      <c r="CW42" s="634"/>
      <c r="CX42" s="634"/>
      <c r="CY42" s="635"/>
      <c r="CZ42" s="624">
        <v>10.6</v>
      </c>
      <c r="DA42" s="636"/>
      <c r="DB42" s="636"/>
      <c r="DC42" s="637"/>
      <c r="DD42" s="627">
        <v>200639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64992</v>
      </c>
      <c r="CS43" s="634"/>
      <c r="CT43" s="634"/>
      <c r="CU43" s="634"/>
      <c r="CV43" s="634"/>
      <c r="CW43" s="634"/>
      <c r="CX43" s="634"/>
      <c r="CY43" s="635"/>
      <c r="CZ43" s="624">
        <v>0.5</v>
      </c>
      <c r="DA43" s="636"/>
      <c r="DB43" s="636"/>
      <c r="DC43" s="637"/>
      <c r="DD43" s="627">
        <v>64992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1361940</v>
      </c>
      <c r="CS44" s="622"/>
      <c r="CT44" s="622"/>
      <c r="CU44" s="622"/>
      <c r="CV44" s="622"/>
      <c r="CW44" s="622"/>
      <c r="CX44" s="622"/>
      <c r="CY44" s="623"/>
      <c r="CZ44" s="624">
        <v>10.4</v>
      </c>
      <c r="DA44" s="625"/>
      <c r="DB44" s="625"/>
      <c r="DC44" s="626"/>
      <c r="DD44" s="627">
        <v>195328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685229</v>
      </c>
      <c r="CS45" s="634"/>
      <c r="CT45" s="634"/>
      <c r="CU45" s="634"/>
      <c r="CV45" s="634"/>
      <c r="CW45" s="634"/>
      <c r="CX45" s="634"/>
      <c r="CY45" s="635"/>
      <c r="CZ45" s="624">
        <v>5.2</v>
      </c>
      <c r="DA45" s="636"/>
      <c r="DB45" s="636"/>
      <c r="DC45" s="637"/>
      <c r="DD45" s="627">
        <v>22219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667511</v>
      </c>
      <c r="CS46" s="622"/>
      <c r="CT46" s="622"/>
      <c r="CU46" s="622"/>
      <c r="CV46" s="622"/>
      <c r="CW46" s="622"/>
      <c r="CX46" s="622"/>
      <c r="CY46" s="623"/>
      <c r="CZ46" s="624">
        <v>5.0999999999999996</v>
      </c>
      <c r="DA46" s="625"/>
      <c r="DB46" s="625"/>
      <c r="DC46" s="626"/>
      <c r="DD46" s="627">
        <v>170209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35516</v>
      </c>
      <c r="CS47" s="634"/>
      <c r="CT47" s="634"/>
      <c r="CU47" s="634"/>
      <c r="CV47" s="634"/>
      <c r="CW47" s="634"/>
      <c r="CX47" s="634"/>
      <c r="CY47" s="635"/>
      <c r="CZ47" s="624">
        <v>0.3</v>
      </c>
      <c r="DA47" s="636"/>
      <c r="DB47" s="636"/>
      <c r="DC47" s="637"/>
      <c r="DD47" s="627">
        <v>5311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13143534</v>
      </c>
      <c r="CS49" s="606"/>
      <c r="CT49" s="606"/>
      <c r="CU49" s="606"/>
      <c r="CV49" s="606"/>
      <c r="CW49" s="606"/>
      <c r="CX49" s="606"/>
      <c r="CY49" s="607"/>
      <c r="CZ49" s="608">
        <v>100</v>
      </c>
      <c r="DA49" s="609"/>
      <c r="DB49" s="609"/>
      <c r="DC49" s="610"/>
      <c r="DD49" s="611">
        <v>9142152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KR6zhqbAqcYxBbOcxcXEg6vQqSNb7rQa1OSCLxLWwLJ36s54ABO8BAof4ioNfeIkmAKrCo2leGATRjIhyMPiA==" saltValue="UnTw82bXVCN4/BAmvpoL5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G4" sqref="BG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13921</v>
      </c>
      <c r="R7" s="1103"/>
      <c r="S7" s="1103"/>
      <c r="T7" s="1103"/>
      <c r="U7" s="1103"/>
      <c r="V7" s="1103">
        <v>13221</v>
      </c>
      <c r="W7" s="1103"/>
      <c r="X7" s="1103"/>
      <c r="Y7" s="1103"/>
      <c r="Z7" s="1103"/>
      <c r="AA7" s="1103">
        <v>700</v>
      </c>
      <c r="AB7" s="1103"/>
      <c r="AC7" s="1103"/>
      <c r="AD7" s="1103"/>
      <c r="AE7" s="1104"/>
      <c r="AF7" s="1105">
        <v>672</v>
      </c>
      <c r="AG7" s="1106"/>
      <c r="AH7" s="1106"/>
      <c r="AI7" s="1106"/>
      <c r="AJ7" s="1107"/>
      <c r="AK7" s="1108">
        <v>136</v>
      </c>
      <c r="AL7" s="1109"/>
      <c r="AM7" s="1109"/>
      <c r="AN7" s="1109"/>
      <c r="AO7" s="1109"/>
      <c r="AP7" s="1109">
        <v>11703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19</v>
      </c>
      <c r="R8" s="1039"/>
      <c r="S8" s="1039"/>
      <c r="T8" s="1039"/>
      <c r="U8" s="1039"/>
      <c r="V8" s="1039">
        <v>17</v>
      </c>
      <c r="W8" s="1039"/>
      <c r="X8" s="1039"/>
      <c r="Y8" s="1039"/>
      <c r="Z8" s="1039"/>
      <c r="AA8" s="1039">
        <v>2</v>
      </c>
      <c r="AB8" s="1039"/>
      <c r="AC8" s="1039"/>
      <c r="AD8" s="1039"/>
      <c r="AE8" s="1040"/>
      <c r="AF8" s="1035">
        <v>2</v>
      </c>
      <c r="AG8" s="1036"/>
      <c r="AH8" s="1036"/>
      <c r="AI8" s="1036"/>
      <c r="AJ8" s="1037"/>
      <c r="AK8" s="1080">
        <v>2</v>
      </c>
      <c r="AL8" s="1081"/>
      <c r="AM8" s="1081"/>
      <c r="AN8" s="1081"/>
      <c r="AO8" s="1081"/>
      <c r="AP8" s="1081">
        <v>41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13940</v>
      </c>
      <c r="R23" s="1061"/>
      <c r="S23" s="1061"/>
      <c r="T23" s="1061"/>
      <c r="U23" s="1061"/>
      <c r="V23" s="1061">
        <v>13238</v>
      </c>
      <c r="W23" s="1061"/>
      <c r="X23" s="1061"/>
      <c r="Y23" s="1061"/>
      <c r="Z23" s="1061"/>
      <c r="AA23" s="1061">
        <v>702</v>
      </c>
      <c r="AB23" s="1061"/>
      <c r="AC23" s="1061"/>
      <c r="AD23" s="1061"/>
      <c r="AE23" s="1068"/>
      <c r="AF23" s="1069">
        <v>674</v>
      </c>
      <c r="AG23" s="1061"/>
      <c r="AH23" s="1061"/>
      <c r="AI23" s="1061"/>
      <c r="AJ23" s="1070"/>
      <c r="AK23" s="1071"/>
      <c r="AL23" s="1072"/>
      <c r="AM23" s="1072"/>
      <c r="AN23" s="1072"/>
      <c r="AO23" s="1072"/>
      <c r="AP23" s="1061">
        <v>11744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2839</v>
      </c>
      <c r="R28" s="1051"/>
      <c r="S28" s="1051"/>
      <c r="T28" s="1051"/>
      <c r="U28" s="1051"/>
      <c r="V28" s="1051">
        <v>2803</v>
      </c>
      <c r="W28" s="1051"/>
      <c r="X28" s="1051"/>
      <c r="Y28" s="1051"/>
      <c r="Z28" s="1051"/>
      <c r="AA28" s="1051">
        <v>36</v>
      </c>
      <c r="AB28" s="1051"/>
      <c r="AC28" s="1051"/>
      <c r="AD28" s="1051"/>
      <c r="AE28" s="1052"/>
      <c r="AF28" s="1053">
        <v>36</v>
      </c>
      <c r="AG28" s="1051"/>
      <c r="AH28" s="1051"/>
      <c r="AI28" s="1051"/>
      <c r="AJ28" s="1054"/>
      <c r="AK28" s="1042">
        <v>249</v>
      </c>
      <c r="AL28" s="1043"/>
      <c r="AM28" s="1043"/>
      <c r="AN28" s="1043"/>
      <c r="AO28" s="1043"/>
      <c r="AP28" s="1043" t="s">
        <v>545</v>
      </c>
      <c r="AQ28" s="1043"/>
      <c r="AR28" s="1043"/>
      <c r="AS28" s="1043"/>
      <c r="AT28" s="1043"/>
      <c r="AU28" s="1043" t="s">
        <v>545</v>
      </c>
      <c r="AV28" s="1043"/>
      <c r="AW28" s="1043"/>
      <c r="AX28" s="1043"/>
      <c r="AY28" s="1043"/>
      <c r="AZ28" s="1044" t="s">
        <v>545</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2899</v>
      </c>
      <c r="R29" s="1039"/>
      <c r="S29" s="1039"/>
      <c r="T29" s="1039"/>
      <c r="U29" s="1039"/>
      <c r="V29" s="1039">
        <v>2687</v>
      </c>
      <c r="W29" s="1039"/>
      <c r="X29" s="1039"/>
      <c r="Y29" s="1039"/>
      <c r="Z29" s="1039"/>
      <c r="AA29" s="1039">
        <v>213</v>
      </c>
      <c r="AB29" s="1039"/>
      <c r="AC29" s="1039"/>
      <c r="AD29" s="1039"/>
      <c r="AE29" s="1040"/>
      <c r="AF29" s="1035">
        <v>213</v>
      </c>
      <c r="AG29" s="1036"/>
      <c r="AH29" s="1036"/>
      <c r="AI29" s="1036"/>
      <c r="AJ29" s="1037"/>
      <c r="AK29" s="980">
        <v>464</v>
      </c>
      <c r="AL29" s="971"/>
      <c r="AM29" s="971"/>
      <c r="AN29" s="971"/>
      <c r="AO29" s="971"/>
      <c r="AP29" s="971" t="s">
        <v>545</v>
      </c>
      <c r="AQ29" s="971"/>
      <c r="AR29" s="971"/>
      <c r="AS29" s="971"/>
      <c r="AT29" s="971"/>
      <c r="AU29" s="971" t="s">
        <v>545</v>
      </c>
      <c r="AV29" s="971"/>
      <c r="AW29" s="971"/>
      <c r="AX29" s="971"/>
      <c r="AY29" s="971"/>
      <c r="AZ29" s="1041" t="s">
        <v>545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491</v>
      </c>
      <c r="R30" s="1039"/>
      <c r="S30" s="1039"/>
      <c r="T30" s="1039"/>
      <c r="U30" s="1039"/>
      <c r="V30" s="1039">
        <v>490</v>
      </c>
      <c r="W30" s="1039"/>
      <c r="X30" s="1039"/>
      <c r="Y30" s="1039"/>
      <c r="Z30" s="1039"/>
      <c r="AA30" s="1039">
        <v>1</v>
      </c>
      <c r="AB30" s="1039"/>
      <c r="AC30" s="1039"/>
      <c r="AD30" s="1039"/>
      <c r="AE30" s="1040"/>
      <c r="AF30" s="1035">
        <v>1</v>
      </c>
      <c r="AG30" s="1036"/>
      <c r="AH30" s="1036"/>
      <c r="AI30" s="1036"/>
      <c r="AJ30" s="1037"/>
      <c r="AK30" s="980">
        <v>98</v>
      </c>
      <c r="AL30" s="971"/>
      <c r="AM30" s="971"/>
      <c r="AN30" s="971"/>
      <c r="AO30" s="971"/>
      <c r="AP30" s="971" t="s">
        <v>545</v>
      </c>
      <c r="AQ30" s="971"/>
      <c r="AR30" s="971"/>
      <c r="AS30" s="971"/>
      <c r="AT30" s="971"/>
      <c r="AU30" s="971" t="s">
        <v>545</v>
      </c>
      <c r="AV30" s="971"/>
      <c r="AW30" s="971"/>
      <c r="AX30" s="971"/>
      <c r="AY30" s="971"/>
      <c r="AZ30" s="1041" t="s">
        <v>545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623</v>
      </c>
      <c r="R31" s="1039"/>
      <c r="S31" s="1039"/>
      <c r="T31" s="1039"/>
      <c r="U31" s="1039"/>
      <c r="V31" s="1039">
        <v>525</v>
      </c>
      <c r="W31" s="1039"/>
      <c r="X31" s="1039"/>
      <c r="Y31" s="1039"/>
      <c r="Z31" s="1039"/>
      <c r="AA31" s="1039">
        <v>98</v>
      </c>
      <c r="AB31" s="1039"/>
      <c r="AC31" s="1039"/>
      <c r="AD31" s="1039"/>
      <c r="AE31" s="1040"/>
      <c r="AF31" s="1035">
        <v>1267</v>
      </c>
      <c r="AG31" s="1036"/>
      <c r="AH31" s="1036"/>
      <c r="AI31" s="1036"/>
      <c r="AJ31" s="1037"/>
      <c r="AK31" s="980">
        <v>1</v>
      </c>
      <c r="AL31" s="971"/>
      <c r="AM31" s="971"/>
      <c r="AN31" s="971"/>
      <c r="AO31" s="971"/>
      <c r="AP31" s="971">
        <v>1816</v>
      </c>
      <c r="AQ31" s="971"/>
      <c r="AR31" s="971"/>
      <c r="AS31" s="971"/>
      <c r="AT31" s="971"/>
      <c r="AU31" s="971">
        <v>4</v>
      </c>
      <c r="AV31" s="971"/>
      <c r="AW31" s="971"/>
      <c r="AX31" s="971"/>
      <c r="AY31" s="971"/>
      <c r="AZ31" s="1041" t="s">
        <v>545</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189</v>
      </c>
      <c r="R32" s="1039"/>
      <c r="S32" s="1039"/>
      <c r="T32" s="1039"/>
      <c r="U32" s="1039"/>
      <c r="V32" s="1039">
        <v>147</v>
      </c>
      <c r="W32" s="1039"/>
      <c r="X32" s="1039"/>
      <c r="Y32" s="1039"/>
      <c r="Z32" s="1039"/>
      <c r="AA32" s="1039">
        <v>42</v>
      </c>
      <c r="AB32" s="1039"/>
      <c r="AC32" s="1039"/>
      <c r="AD32" s="1039"/>
      <c r="AE32" s="1040"/>
      <c r="AF32" s="1035">
        <v>531</v>
      </c>
      <c r="AG32" s="1036"/>
      <c r="AH32" s="1036"/>
      <c r="AI32" s="1036"/>
      <c r="AJ32" s="1037"/>
      <c r="AK32" s="980">
        <v>0</v>
      </c>
      <c r="AL32" s="971"/>
      <c r="AM32" s="971"/>
      <c r="AN32" s="971"/>
      <c r="AO32" s="971"/>
      <c r="AP32" s="971">
        <v>333</v>
      </c>
      <c r="AQ32" s="971"/>
      <c r="AR32" s="971"/>
      <c r="AS32" s="971"/>
      <c r="AT32" s="971"/>
      <c r="AU32" s="971" t="s">
        <v>545</v>
      </c>
      <c r="AV32" s="971"/>
      <c r="AW32" s="971"/>
      <c r="AX32" s="971"/>
      <c r="AY32" s="971"/>
      <c r="AZ32" s="1041" t="s">
        <v>545</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2047</v>
      </c>
      <c r="AG63" s="959"/>
      <c r="AH63" s="959"/>
      <c r="AI63" s="959"/>
      <c r="AJ63" s="1022"/>
      <c r="AK63" s="1023"/>
      <c r="AL63" s="963"/>
      <c r="AM63" s="963"/>
      <c r="AN63" s="963"/>
      <c r="AO63" s="963"/>
      <c r="AP63" s="959">
        <v>2149</v>
      </c>
      <c r="AQ63" s="959"/>
      <c r="AR63" s="959"/>
      <c r="AS63" s="959"/>
      <c r="AT63" s="959"/>
      <c r="AU63" s="959">
        <v>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546</v>
      </c>
      <c r="C68" s="986"/>
      <c r="D68" s="986"/>
      <c r="E68" s="986"/>
      <c r="F68" s="986"/>
      <c r="G68" s="986"/>
      <c r="H68" s="986"/>
      <c r="I68" s="986"/>
      <c r="J68" s="986"/>
      <c r="K68" s="986"/>
      <c r="L68" s="986"/>
      <c r="M68" s="986"/>
      <c r="N68" s="986"/>
      <c r="O68" s="986"/>
      <c r="P68" s="987"/>
      <c r="Q68" s="988">
        <v>16725</v>
      </c>
      <c r="R68" s="982"/>
      <c r="S68" s="982"/>
      <c r="T68" s="982"/>
      <c r="U68" s="982"/>
      <c r="V68" s="982">
        <v>16704</v>
      </c>
      <c r="W68" s="982"/>
      <c r="X68" s="982"/>
      <c r="Y68" s="982"/>
      <c r="Z68" s="982"/>
      <c r="AA68" s="982">
        <v>21</v>
      </c>
      <c r="AB68" s="982"/>
      <c r="AC68" s="982"/>
      <c r="AD68" s="982"/>
      <c r="AE68" s="982"/>
      <c r="AF68" s="982">
        <v>21</v>
      </c>
      <c r="AG68" s="982"/>
      <c r="AH68" s="982"/>
      <c r="AI68" s="982"/>
      <c r="AJ68" s="982"/>
      <c r="AK68" s="982">
        <v>164</v>
      </c>
      <c r="AL68" s="982"/>
      <c r="AM68" s="982"/>
      <c r="AN68" s="982"/>
      <c r="AO68" s="982"/>
      <c r="AP68" s="982" t="s">
        <v>545</v>
      </c>
      <c r="AQ68" s="982"/>
      <c r="AR68" s="982"/>
      <c r="AS68" s="982"/>
      <c r="AT68" s="982"/>
      <c r="AU68" s="982" t="s">
        <v>545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547</v>
      </c>
      <c r="C69" s="975"/>
      <c r="D69" s="975"/>
      <c r="E69" s="975"/>
      <c r="F69" s="975"/>
      <c r="G69" s="975"/>
      <c r="H69" s="975"/>
      <c r="I69" s="975"/>
      <c r="J69" s="975"/>
      <c r="K69" s="975"/>
      <c r="L69" s="975"/>
      <c r="M69" s="975"/>
      <c r="N69" s="975"/>
      <c r="O69" s="975"/>
      <c r="P69" s="976"/>
      <c r="Q69" s="977">
        <v>78</v>
      </c>
      <c r="R69" s="971"/>
      <c r="S69" s="971"/>
      <c r="T69" s="971"/>
      <c r="U69" s="971"/>
      <c r="V69" s="971">
        <v>77</v>
      </c>
      <c r="W69" s="971"/>
      <c r="X69" s="971"/>
      <c r="Y69" s="971"/>
      <c r="Z69" s="971"/>
      <c r="AA69" s="971">
        <v>1</v>
      </c>
      <c r="AB69" s="971"/>
      <c r="AC69" s="971"/>
      <c r="AD69" s="971"/>
      <c r="AE69" s="971"/>
      <c r="AF69" s="971">
        <v>1</v>
      </c>
      <c r="AG69" s="971"/>
      <c r="AH69" s="971"/>
      <c r="AI69" s="971"/>
      <c r="AJ69" s="971"/>
      <c r="AK69" s="971">
        <v>13</v>
      </c>
      <c r="AL69" s="971"/>
      <c r="AM69" s="971"/>
      <c r="AN69" s="971"/>
      <c r="AO69" s="971"/>
      <c r="AP69" s="971" t="s">
        <v>545</v>
      </c>
      <c r="AQ69" s="971"/>
      <c r="AR69" s="971"/>
      <c r="AS69" s="971"/>
      <c r="AT69" s="971"/>
      <c r="AU69" s="971" t="s">
        <v>545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548</v>
      </c>
      <c r="C70" s="975"/>
      <c r="D70" s="975"/>
      <c r="E70" s="975"/>
      <c r="F70" s="975"/>
      <c r="G70" s="975"/>
      <c r="H70" s="975"/>
      <c r="I70" s="975"/>
      <c r="J70" s="975"/>
      <c r="K70" s="975"/>
      <c r="L70" s="975"/>
      <c r="M70" s="975"/>
      <c r="N70" s="975"/>
      <c r="O70" s="975"/>
      <c r="P70" s="976"/>
      <c r="Q70" s="977">
        <v>2246</v>
      </c>
      <c r="R70" s="971"/>
      <c r="S70" s="971"/>
      <c r="T70" s="971"/>
      <c r="U70" s="971"/>
      <c r="V70" s="971">
        <v>2242</v>
      </c>
      <c r="W70" s="971"/>
      <c r="X70" s="971"/>
      <c r="Y70" s="971"/>
      <c r="Z70" s="971"/>
      <c r="AA70" s="971">
        <v>4</v>
      </c>
      <c r="AB70" s="971"/>
      <c r="AC70" s="971"/>
      <c r="AD70" s="971"/>
      <c r="AE70" s="971"/>
      <c r="AF70" s="971">
        <v>176</v>
      </c>
      <c r="AG70" s="971"/>
      <c r="AH70" s="971"/>
      <c r="AI70" s="971"/>
      <c r="AJ70" s="971"/>
      <c r="AK70" s="971" t="s">
        <v>545</v>
      </c>
      <c r="AL70" s="971"/>
      <c r="AM70" s="971"/>
      <c r="AN70" s="971"/>
      <c r="AO70" s="971"/>
      <c r="AP70" s="971">
        <v>5488</v>
      </c>
      <c r="AQ70" s="971"/>
      <c r="AR70" s="971"/>
      <c r="AS70" s="971"/>
      <c r="AT70" s="971"/>
      <c r="AU70" s="971">
        <v>1679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549</v>
      </c>
      <c r="C71" s="975"/>
      <c r="D71" s="975"/>
      <c r="E71" s="975"/>
      <c r="F71" s="975"/>
      <c r="G71" s="975"/>
      <c r="H71" s="975"/>
      <c r="I71" s="975"/>
      <c r="J71" s="975"/>
      <c r="K71" s="975"/>
      <c r="L71" s="975"/>
      <c r="M71" s="975"/>
      <c r="N71" s="975"/>
      <c r="O71" s="975"/>
      <c r="P71" s="976"/>
      <c r="Q71" s="977">
        <v>1142</v>
      </c>
      <c r="R71" s="971"/>
      <c r="S71" s="971"/>
      <c r="T71" s="971"/>
      <c r="U71" s="971"/>
      <c r="V71" s="971">
        <v>1061</v>
      </c>
      <c r="W71" s="971"/>
      <c r="X71" s="971"/>
      <c r="Y71" s="971"/>
      <c r="Z71" s="971"/>
      <c r="AA71" s="971">
        <v>81</v>
      </c>
      <c r="AB71" s="971"/>
      <c r="AC71" s="971"/>
      <c r="AD71" s="971"/>
      <c r="AE71" s="971"/>
      <c r="AF71" s="971">
        <v>81</v>
      </c>
      <c r="AG71" s="971"/>
      <c r="AH71" s="971"/>
      <c r="AI71" s="971"/>
      <c r="AJ71" s="971"/>
      <c r="AK71" s="971" t="s">
        <v>545</v>
      </c>
      <c r="AL71" s="971"/>
      <c r="AM71" s="971"/>
      <c r="AN71" s="971"/>
      <c r="AO71" s="971"/>
      <c r="AP71" s="971">
        <v>2249</v>
      </c>
      <c r="AQ71" s="971"/>
      <c r="AR71" s="971"/>
      <c r="AS71" s="971"/>
      <c r="AT71" s="971"/>
      <c r="AU71" s="971">
        <v>797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550</v>
      </c>
      <c r="C72" s="975"/>
      <c r="D72" s="975"/>
      <c r="E72" s="975"/>
      <c r="F72" s="975"/>
      <c r="G72" s="975"/>
      <c r="H72" s="975"/>
      <c r="I72" s="975"/>
      <c r="J72" s="975"/>
      <c r="K72" s="975"/>
      <c r="L72" s="975"/>
      <c r="M72" s="975"/>
      <c r="N72" s="975"/>
      <c r="O72" s="975"/>
      <c r="P72" s="976"/>
      <c r="Q72" s="977">
        <v>180</v>
      </c>
      <c r="R72" s="971"/>
      <c r="S72" s="971"/>
      <c r="T72" s="971"/>
      <c r="U72" s="971"/>
      <c r="V72" s="971">
        <v>198</v>
      </c>
      <c r="W72" s="971"/>
      <c r="X72" s="971"/>
      <c r="Y72" s="971"/>
      <c r="Z72" s="971"/>
      <c r="AA72" s="971">
        <v>-18</v>
      </c>
      <c r="AB72" s="971"/>
      <c r="AC72" s="971"/>
      <c r="AD72" s="971"/>
      <c r="AE72" s="971"/>
      <c r="AF72" s="971">
        <v>763</v>
      </c>
      <c r="AG72" s="971"/>
      <c r="AH72" s="971"/>
      <c r="AI72" s="971"/>
      <c r="AJ72" s="971"/>
      <c r="AK72" s="971">
        <v>89</v>
      </c>
      <c r="AL72" s="971"/>
      <c r="AM72" s="971"/>
      <c r="AN72" s="971"/>
      <c r="AO72" s="971"/>
      <c r="AP72" s="971">
        <v>347</v>
      </c>
      <c r="AQ72" s="971"/>
      <c r="AR72" s="971"/>
      <c r="AS72" s="971"/>
      <c r="AT72" s="971"/>
      <c r="AU72" s="971">
        <v>13</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551</v>
      </c>
      <c r="C73" s="975"/>
      <c r="D73" s="975"/>
      <c r="E73" s="975"/>
      <c r="F73" s="975"/>
      <c r="G73" s="975"/>
      <c r="H73" s="975"/>
      <c r="I73" s="975"/>
      <c r="J73" s="975"/>
      <c r="K73" s="975"/>
      <c r="L73" s="975"/>
      <c r="M73" s="975"/>
      <c r="N73" s="975"/>
      <c r="O73" s="975"/>
      <c r="P73" s="976"/>
      <c r="Q73" s="977">
        <v>425</v>
      </c>
      <c r="R73" s="971"/>
      <c r="S73" s="971"/>
      <c r="T73" s="971"/>
      <c r="U73" s="971"/>
      <c r="V73" s="971">
        <v>237</v>
      </c>
      <c r="W73" s="971"/>
      <c r="X73" s="971"/>
      <c r="Y73" s="971"/>
      <c r="Z73" s="971"/>
      <c r="AA73" s="971">
        <v>188</v>
      </c>
      <c r="AB73" s="971"/>
      <c r="AC73" s="971"/>
      <c r="AD73" s="971"/>
      <c r="AE73" s="971"/>
      <c r="AF73" s="971">
        <v>188</v>
      </c>
      <c r="AG73" s="971"/>
      <c r="AH73" s="971"/>
      <c r="AI73" s="971"/>
      <c r="AJ73" s="971"/>
      <c r="AK73" s="971" t="s">
        <v>545</v>
      </c>
      <c r="AL73" s="971"/>
      <c r="AM73" s="971"/>
      <c r="AN73" s="971"/>
      <c r="AO73" s="971"/>
      <c r="AP73" s="971" t="s">
        <v>545</v>
      </c>
      <c r="AQ73" s="971"/>
      <c r="AR73" s="971"/>
      <c r="AS73" s="971"/>
      <c r="AT73" s="971"/>
      <c r="AU73" s="971" t="s">
        <v>545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552</v>
      </c>
      <c r="C74" s="975"/>
      <c r="D74" s="975"/>
      <c r="E74" s="975"/>
      <c r="F74" s="975"/>
      <c r="G74" s="975"/>
      <c r="H74" s="975"/>
      <c r="I74" s="975"/>
      <c r="J74" s="975"/>
      <c r="K74" s="975"/>
      <c r="L74" s="975"/>
      <c r="M74" s="975"/>
      <c r="N74" s="975"/>
      <c r="O74" s="975"/>
      <c r="P74" s="976"/>
      <c r="Q74" s="977">
        <v>1130</v>
      </c>
      <c r="R74" s="971"/>
      <c r="S74" s="971"/>
      <c r="T74" s="971"/>
      <c r="U74" s="971"/>
      <c r="V74" s="971">
        <v>1119</v>
      </c>
      <c r="W74" s="971"/>
      <c r="X74" s="971"/>
      <c r="Y74" s="971"/>
      <c r="Z74" s="971"/>
      <c r="AA74" s="971">
        <v>11</v>
      </c>
      <c r="AB74" s="971"/>
      <c r="AC74" s="971"/>
      <c r="AD74" s="971"/>
      <c r="AE74" s="971"/>
      <c r="AF74" s="971">
        <v>11</v>
      </c>
      <c r="AG74" s="971"/>
      <c r="AH74" s="971"/>
      <c r="AI74" s="971"/>
      <c r="AJ74" s="971"/>
      <c r="AK74" s="971" t="s">
        <v>545</v>
      </c>
      <c r="AL74" s="971"/>
      <c r="AM74" s="971"/>
      <c r="AN74" s="971"/>
      <c r="AO74" s="971"/>
      <c r="AP74" s="971" t="s">
        <v>545</v>
      </c>
      <c r="AQ74" s="971"/>
      <c r="AR74" s="971"/>
      <c r="AS74" s="971"/>
      <c r="AT74" s="971"/>
      <c r="AU74" s="971" t="s">
        <v>545</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553</v>
      </c>
      <c r="C75" s="975"/>
      <c r="D75" s="975"/>
      <c r="E75" s="975"/>
      <c r="F75" s="975"/>
      <c r="G75" s="975"/>
      <c r="H75" s="975"/>
      <c r="I75" s="975"/>
      <c r="J75" s="975"/>
      <c r="K75" s="975"/>
      <c r="L75" s="975"/>
      <c r="M75" s="975"/>
      <c r="N75" s="975"/>
      <c r="O75" s="975"/>
      <c r="P75" s="976"/>
      <c r="Q75" s="978">
        <v>395416</v>
      </c>
      <c r="R75" s="979"/>
      <c r="S75" s="979"/>
      <c r="T75" s="979"/>
      <c r="U75" s="980"/>
      <c r="V75" s="981">
        <v>387020</v>
      </c>
      <c r="W75" s="979"/>
      <c r="X75" s="979"/>
      <c r="Y75" s="979"/>
      <c r="Z75" s="980"/>
      <c r="AA75" s="981">
        <v>8396</v>
      </c>
      <c r="AB75" s="979"/>
      <c r="AC75" s="979"/>
      <c r="AD75" s="979"/>
      <c r="AE75" s="980"/>
      <c r="AF75" s="981">
        <v>8396</v>
      </c>
      <c r="AG75" s="979"/>
      <c r="AH75" s="979"/>
      <c r="AI75" s="979"/>
      <c r="AJ75" s="980"/>
      <c r="AK75" s="981">
        <v>755</v>
      </c>
      <c r="AL75" s="979"/>
      <c r="AM75" s="979"/>
      <c r="AN75" s="979"/>
      <c r="AO75" s="980"/>
      <c r="AP75" s="981" t="s">
        <v>545</v>
      </c>
      <c r="AQ75" s="979"/>
      <c r="AR75" s="979"/>
      <c r="AS75" s="979"/>
      <c r="AT75" s="980"/>
      <c r="AU75" s="981" t="s">
        <v>545</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9637</v>
      </c>
      <c r="AG88" s="959"/>
      <c r="AH88" s="959"/>
      <c r="AI88" s="959"/>
      <c r="AJ88" s="959"/>
      <c r="AK88" s="963"/>
      <c r="AL88" s="963"/>
      <c r="AM88" s="963"/>
      <c r="AN88" s="963"/>
      <c r="AO88" s="963"/>
      <c r="AP88" s="959">
        <v>8084</v>
      </c>
      <c r="AQ88" s="959"/>
      <c r="AR88" s="959"/>
      <c r="AS88" s="959"/>
      <c r="AT88" s="959"/>
      <c r="AU88" s="959">
        <v>2489</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1446540</v>
      </c>
      <c r="AB110" s="889"/>
      <c r="AC110" s="889"/>
      <c r="AD110" s="889"/>
      <c r="AE110" s="890"/>
      <c r="AF110" s="891">
        <v>1454287</v>
      </c>
      <c r="AG110" s="889"/>
      <c r="AH110" s="889"/>
      <c r="AI110" s="889"/>
      <c r="AJ110" s="890"/>
      <c r="AK110" s="891">
        <v>1445116</v>
      </c>
      <c r="AL110" s="889"/>
      <c r="AM110" s="889"/>
      <c r="AN110" s="889"/>
      <c r="AO110" s="890"/>
      <c r="AP110" s="892">
        <v>21.6</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12833702</v>
      </c>
      <c r="BR110" s="842"/>
      <c r="BS110" s="842"/>
      <c r="BT110" s="842"/>
      <c r="BU110" s="842"/>
      <c r="BV110" s="842">
        <v>12392720</v>
      </c>
      <c r="BW110" s="842"/>
      <c r="BX110" s="842"/>
      <c r="BY110" s="842"/>
      <c r="BZ110" s="842"/>
      <c r="CA110" s="842">
        <v>11744282</v>
      </c>
      <c r="CB110" s="842"/>
      <c r="CC110" s="842"/>
      <c r="CD110" s="842"/>
      <c r="CE110" s="842"/>
      <c r="CF110" s="866">
        <v>175.8</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4709</v>
      </c>
      <c r="BR112" s="817"/>
      <c r="BS112" s="817"/>
      <c r="BT112" s="817"/>
      <c r="BU112" s="817"/>
      <c r="BV112" s="817">
        <v>3270</v>
      </c>
      <c r="BW112" s="817"/>
      <c r="BX112" s="817"/>
      <c r="BY112" s="817"/>
      <c r="BZ112" s="817"/>
      <c r="CA112" s="817">
        <v>3631</v>
      </c>
      <c r="CB112" s="817"/>
      <c r="CC112" s="817"/>
      <c r="CD112" s="817"/>
      <c r="CE112" s="817"/>
      <c r="CF112" s="875">
        <v>0.1</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312</v>
      </c>
      <c r="AB113" s="919"/>
      <c r="AC113" s="919"/>
      <c r="AD113" s="919"/>
      <c r="AE113" s="920"/>
      <c r="AF113" s="921">
        <v>181</v>
      </c>
      <c r="AG113" s="919"/>
      <c r="AH113" s="919"/>
      <c r="AI113" s="919"/>
      <c r="AJ113" s="920"/>
      <c r="AK113" s="921">
        <v>361</v>
      </c>
      <c r="AL113" s="919"/>
      <c r="AM113" s="919"/>
      <c r="AN113" s="919"/>
      <c r="AO113" s="920"/>
      <c r="AP113" s="922">
        <v>0</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2312839</v>
      </c>
      <c r="BR113" s="817"/>
      <c r="BS113" s="817"/>
      <c r="BT113" s="817"/>
      <c r="BU113" s="817"/>
      <c r="BV113" s="817">
        <v>2483869</v>
      </c>
      <c r="BW113" s="817"/>
      <c r="BX113" s="817"/>
      <c r="BY113" s="817"/>
      <c r="BZ113" s="817"/>
      <c r="CA113" s="817">
        <v>2489131</v>
      </c>
      <c r="CB113" s="817"/>
      <c r="CC113" s="817"/>
      <c r="CD113" s="817"/>
      <c r="CE113" s="817"/>
      <c r="CF113" s="875">
        <v>37.299999999999997</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324353</v>
      </c>
      <c r="AB114" s="780"/>
      <c r="AC114" s="780"/>
      <c r="AD114" s="780"/>
      <c r="AE114" s="781"/>
      <c r="AF114" s="782">
        <v>376948</v>
      </c>
      <c r="AG114" s="780"/>
      <c r="AH114" s="780"/>
      <c r="AI114" s="780"/>
      <c r="AJ114" s="781"/>
      <c r="AK114" s="782">
        <v>380088</v>
      </c>
      <c r="AL114" s="780"/>
      <c r="AM114" s="780"/>
      <c r="AN114" s="780"/>
      <c r="AO114" s="781"/>
      <c r="AP114" s="824">
        <v>5.7</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2354231</v>
      </c>
      <c r="BR114" s="817"/>
      <c r="BS114" s="817"/>
      <c r="BT114" s="817"/>
      <c r="BU114" s="817"/>
      <c r="BV114" s="817">
        <v>2331300</v>
      </c>
      <c r="BW114" s="817"/>
      <c r="BX114" s="817"/>
      <c r="BY114" s="817"/>
      <c r="BZ114" s="817"/>
      <c r="CA114" s="817">
        <v>2322133</v>
      </c>
      <c r="CB114" s="817"/>
      <c r="CC114" s="817"/>
      <c r="CD114" s="817"/>
      <c r="CE114" s="817"/>
      <c r="CF114" s="875">
        <v>34.799999999999997</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v>425</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1771205</v>
      </c>
      <c r="AB117" s="903"/>
      <c r="AC117" s="903"/>
      <c r="AD117" s="903"/>
      <c r="AE117" s="904"/>
      <c r="AF117" s="905">
        <v>1831416</v>
      </c>
      <c r="AG117" s="903"/>
      <c r="AH117" s="903"/>
      <c r="AI117" s="903"/>
      <c r="AJ117" s="904"/>
      <c r="AK117" s="905">
        <v>1825565</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17505906</v>
      </c>
      <c r="BR119" s="845"/>
      <c r="BS119" s="845"/>
      <c r="BT119" s="845"/>
      <c r="BU119" s="845"/>
      <c r="BV119" s="845">
        <v>17211159</v>
      </c>
      <c r="BW119" s="845"/>
      <c r="BX119" s="845"/>
      <c r="BY119" s="845"/>
      <c r="BZ119" s="845"/>
      <c r="CA119" s="845">
        <v>16559177</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3374425</v>
      </c>
      <c r="BR120" s="842"/>
      <c r="BS120" s="842"/>
      <c r="BT120" s="842"/>
      <c r="BU120" s="842"/>
      <c r="BV120" s="842">
        <v>3493189</v>
      </c>
      <c r="BW120" s="842"/>
      <c r="BX120" s="842"/>
      <c r="BY120" s="842"/>
      <c r="BZ120" s="842"/>
      <c r="CA120" s="842">
        <v>3247671</v>
      </c>
      <c r="CB120" s="842"/>
      <c r="CC120" s="842"/>
      <c r="CD120" s="842"/>
      <c r="CE120" s="842"/>
      <c r="CF120" s="866">
        <v>48.6</v>
      </c>
      <c r="CG120" s="867"/>
      <c r="CH120" s="867"/>
      <c r="CI120" s="867"/>
      <c r="CJ120" s="867"/>
      <c r="CK120" s="868" t="s">
        <v>445</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4709</v>
      </c>
      <c r="DH120" s="842"/>
      <c r="DI120" s="842"/>
      <c r="DJ120" s="842"/>
      <c r="DK120" s="842"/>
      <c r="DL120" s="842">
        <v>3270</v>
      </c>
      <c r="DM120" s="842"/>
      <c r="DN120" s="842"/>
      <c r="DO120" s="842"/>
      <c r="DP120" s="842"/>
      <c r="DQ120" s="842">
        <v>3631</v>
      </c>
      <c r="DR120" s="842"/>
      <c r="DS120" s="842"/>
      <c r="DT120" s="842"/>
      <c r="DU120" s="842"/>
      <c r="DV120" s="843">
        <v>0.1</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1500831</v>
      </c>
      <c r="BR121" s="817"/>
      <c r="BS121" s="817"/>
      <c r="BT121" s="817"/>
      <c r="BU121" s="817"/>
      <c r="BV121" s="817">
        <v>1470387</v>
      </c>
      <c r="BW121" s="817"/>
      <c r="BX121" s="817"/>
      <c r="BY121" s="817"/>
      <c r="BZ121" s="817"/>
      <c r="CA121" s="817">
        <v>1458010</v>
      </c>
      <c r="CB121" s="817"/>
      <c r="CC121" s="817"/>
      <c r="CD121" s="817"/>
      <c r="CE121" s="817"/>
      <c r="CF121" s="875">
        <v>21.8</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10560088</v>
      </c>
      <c r="BR122" s="845"/>
      <c r="BS122" s="845"/>
      <c r="BT122" s="845"/>
      <c r="BU122" s="845"/>
      <c r="BV122" s="845">
        <v>10398447</v>
      </c>
      <c r="BW122" s="845"/>
      <c r="BX122" s="845"/>
      <c r="BY122" s="845"/>
      <c r="BZ122" s="845"/>
      <c r="CA122" s="845">
        <v>9822750</v>
      </c>
      <c r="CB122" s="845"/>
      <c r="CC122" s="845"/>
      <c r="CD122" s="845"/>
      <c r="CE122" s="845"/>
      <c r="CF122" s="846">
        <v>147.1</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15435344</v>
      </c>
      <c r="BR123" s="833"/>
      <c r="BS123" s="833"/>
      <c r="BT123" s="833"/>
      <c r="BU123" s="833"/>
      <c r="BV123" s="833">
        <v>15362023</v>
      </c>
      <c r="BW123" s="833"/>
      <c r="BX123" s="833"/>
      <c r="BY123" s="833"/>
      <c r="BZ123" s="833"/>
      <c r="CA123" s="833">
        <v>14528431</v>
      </c>
      <c r="CB123" s="833"/>
      <c r="CC123" s="833"/>
      <c r="CD123" s="833"/>
      <c r="CE123" s="833"/>
      <c r="CF123" s="748"/>
      <c r="CG123" s="749"/>
      <c r="CH123" s="749"/>
      <c r="CI123" s="749"/>
      <c r="CJ123" s="834"/>
      <c r="CK123" s="869"/>
      <c r="CL123" s="855"/>
      <c r="CM123" s="855"/>
      <c r="CN123" s="855"/>
      <c r="CO123" s="856"/>
      <c r="CP123" s="835" t="s">
        <v>394</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31.9</v>
      </c>
      <c r="BR124" s="831"/>
      <c r="BS124" s="831"/>
      <c r="BT124" s="831"/>
      <c r="BU124" s="831"/>
      <c r="BV124" s="831">
        <v>28</v>
      </c>
      <c r="BW124" s="831"/>
      <c r="BX124" s="831"/>
      <c r="BY124" s="831"/>
      <c r="BZ124" s="831"/>
      <c r="CA124" s="831">
        <v>30.4</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320340</v>
      </c>
      <c r="AB128" s="801"/>
      <c r="AC128" s="801"/>
      <c r="AD128" s="801"/>
      <c r="AE128" s="802"/>
      <c r="AF128" s="803">
        <v>320130</v>
      </c>
      <c r="AG128" s="801"/>
      <c r="AH128" s="801"/>
      <c r="AI128" s="801"/>
      <c r="AJ128" s="802"/>
      <c r="AK128" s="803">
        <v>322586</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13.86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v>425</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7445827</v>
      </c>
      <c r="AB129" s="780"/>
      <c r="AC129" s="780"/>
      <c r="AD129" s="780"/>
      <c r="AE129" s="781"/>
      <c r="AF129" s="782">
        <v>7525206</v>
      </c>
      <c r="AG129" s="780"/>
      <c r="AH129" s="780"/>
      <c r="AI129" s="780"/>
      <c r="AJ129" s="781"/>
      <c r="AK129" s="782">
        <v>7603129</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18.86</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959940</v>
      </c>
      <c r="AB130" s="780"/>
      <c r="AC130" s="780"/>
      <c r="AD130" s="780"/>
      <c r="AE130" s="781"/>
      <c r="AF130" s="782">
        <v>933535</v>
      </c>
      <c r="AG130" s="780"/>
      <c r="AH130" s="780"/>
      <c r="AI130" s="780"/>
      <c r="AJ130" s="781"/>
      <c r="AK130" s="782">
        <v>924013</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8.3000000000000007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6485887</v>
      </c>
      <c r="AB131" s="764"/>
      <c r="AC131" s="764"/>
      <c r="AD131" s="764"/>
      <c r="AE131" s="765"/>
      <c r="AF131" s="766">
        <v>6591671</v>
      </c>
      <c r="AG131" s="764"/>
      <c r="AH131" s="764"/>
      <c r="AI131" s="764"/>
      <c r="AJ131" s="765"/>
      <c r="AK131" s="766">
        <v>6679116</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30.4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7.5691266280000002</v>
      </c>
      <c r="AB132" s="745"/>
      <c r="AC132" s="745"/>
      <c r="AD132" s="745"/>
      <c r="AE132" s="746"/>
      <c r="AF132" s="747">
        <v>8.7648640229999994</v>
      </c>
      <c r="AG132" s="745"/>
      <c r="AH132" s="745"/>
      <c r="AI132" s="745"/>
      <c r="AJ132" s="746"/>
      <c r="AK132" s="747">
        <v>8.6683028110000002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6.9</v>
      </c>
      <c r="AB133" s="724"/>
      <c r="AC133" s="724"/>
      <c r="AD133" s="724"/>
      <c r="AE133" s="725"/>
      <c r="AF133" s="723">
        <v>7.5</v>
      </c>
      <c r="AG133" s="724"/>
      <c r="AH133" s="724"/>
      <c r="AI133" s="724"/>
      <c r="AJ133" s="725"/>
      <c r="AK133" s="723">
        <v>8.3000000000000007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R8D+Xs/9ENFa4lhMyGxRo5UsJlD184KUJadMwXykLSPGUXca4LHcrdHrTgI58Huj4XDSsiLAq9pnfJ7McJKuA==" saltValue="MJGDr786PaXAwr+f9zZot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verticalCentered="1"/>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4" zoomScale="70" zoomScaleNormal="85" zoomScaleSheetLayoutView="70" workbookViewId="0">
      <selection activeCell="AJ52" sqref="AJ52"/>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9WXvroVlMCPy1B0k+ljukl+ghRbydljodBziCkGXWcH/LuII/C7WqqppOJdB51xj4f3KHj8WBUdcsB2WvvZllA==" saltValue="D/3gHMFPnrZvNR1gz0/o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election activeCell="AA77" sqref="AA77:AE77"/>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NnFjKs5Ot2IGjwXlXXKRNC2+j/5lfP9OHXhw2jXHf0orNJTsBLfj2ivbjfJostDcWk5kTqMMPDjxK6xha+2YA==" saltValue="3T1GQhVf17JypwFglJsV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A77" sqref="AA77:AE77"/>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2602363</v>
      </c>
      <c r="AP9" s="269">
        <v>100988</v>
      </c>
      <c r="AQ9" s="270">
        <v>98214</v>
      </c>
      <c r="AR9" s="271">
        <v>2.8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10733</v>
      </c>
      <c r="AP10" s="272">
        <v>417</v>
      </c>
      <c r="AQ10" s="273">
        <v>8330</v>
      </c>
      <c r="AR10" s="274">
        <v>-95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2236</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v>12</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87638</v>
      </c>
      <c r="AP13" s="272">
        <v>3401</v>
      </c>
      <c r="AQ13" s="273">
        <v>3111</v>
      </c>
      <c r="AR13" s="274">
        <v>9.3000000000000007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64992</v>
      </c>
      <c r="AP14" s="272">
        <v>2522</v>
      </c>
      <c r="AQ14" s="273">
        <v>1882</v>
      </c>
      <c r="AR14" s="274">
        <v>34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-151690</v>
      </c>
      <c r="AP15" s="272">
        <v>-5887</v>
      </c>
      <c r="AQ15" s="273">
        <v>-6411</v>
      </c>
      <c r="AR15" s="274">
        <v>-8.1999999999999993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2614036</v>
      </c>
      <c r="AP16" s="272">
        <v>101441</v>
      </c>
      <c r="AQ16" s="273">
        <v>107373</v>
      </c>
      <c r="AR16" s="274">
        <v>-5.5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10.63</v>
      </c>
      <c r="AP21" s="286">
        <v>9.17</v>
      </c>
      <c r="AQ21" s="287">
        <v>1.46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98.3</v>
      </c>
      <c r="AP22" s="291">
        <v>97.5</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1445116</v>
      </c>
      <c r="AP32" s="300">
        <v>56080</v>
      </c>
      <c r="AQ32" s="301">
        <v>55954</v>
      </c>
      <c r="AR32" s="302">
        <v>0.2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v>1</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361</v>
      </c>
      <c r="AP35" s="300">
        <v>14</v>
      </c>
      <c r="AQ35" s="301">
        <v>17691</v>
      </c>
      <c r="AR35" s="302">
        <v>-99.9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380088</v>
      </c>
      <c r="AP36" s="300">
        <v>14750</v>
      </c>
      <c r="AQ36" s="301">
        <v>2603</v>
      </c>
      <c r="AR36" s="302">
        <v>466.7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486</v>
      </c>
      <c r="AP37" s="300" t="s">
        <v>486</v>
      </c>
      <c r="AQ37" s="301">
        <v>579</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4</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-322586</v>
      </c>
      <c r="AP39" s="300">
        <v>-12518</v>
      </c>
      <c r="AQ39" s="301">
        <v>-4663</v>
      </c>
      <c r="AR39" s="302">
        <v>168.5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-924013</v>
      </c>
      <c r="AP40" s="300">
        <v>-35858</v>
      </c>
      <c r="AQ40" s="301">
        <v>-48945</v>
      </c>
      <c r="AR40" s="302">
        <v>-26.7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578966</v>
      </c>
      <c r="AP41" s="300">
        <v>22468</v>
      </c>
      <c r="AQ41" s="301">
        <v>23225</v>
      </c>
      <c r="AR41" s="302">
        <v>-3.3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990374</v>
      </c>
      <c r="AN51" s="322">
        <v>35541</v>
      </c>
      <c r="AO51" s="323">
        <v>-30.4</v>
      </c>
      <c r="AP51" s="324">
        <v>76347</v>
      </c>
      <c r="AQ51" s="325">
        <v>2.4</v>
      </c>
      <c r="AR51" s="326">
        <v>-32.799999999999997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588046</v>
      </c>
      <c r="AN52" s="330">
        <v>21103</v>
      </c>
      <c r="AO52" s="331">
        <v>-8.8000000000000007</v>
      </c>
      <c r="AP52" s="332">
        <v>41762</v>
      </c>
      <c r="AQ52" s="333">
        <v>0.5</v>
      </c>
      <c r="AR52" s="334">
        <v>-9.3000000000000007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1729740</v>
      </c>
      <c r="AN53" s="322">
        <v>63097</v>
      </c>
      <c r="AO53" s="323">
        <v>77.5</v>
      </c>
      <c r="AP53" s="324">
        <v>69604</v>
      </c>
      <c r="AQ53" s="325">
        <v>-8.8000000000000007</v>
      </c>
      <c r="AR53" s="326">
        <v>86.3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771739</v>
      </c>
      <c r="AN54" s="330">
        <v>28151</v>
      </c>
      <c r="AO54" s="331">
        <v>33.4</v>
      </c>
      <c r="AP54" s="332">
        <v>36247</v>
      </c>
      <c r="AQ54" s="333">
        <v>-13.2</v>
      </c>
      <c r="AR54" s="334">
        <v>46.6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1355360</v>
      </c>
      <c r="AN55" s="322">
        <v>50449</v>
      </c>
      <c r="AO55" s="323">
        <v>-20</v>
      </c>
      <c r="AP55" s="324">
        <v>68410</v>
      </c>
      <c r="AQ55" s="325">
        <v>-1.7</v>
      </c>
      <c r="AR55" s="326">
        <v>-18.3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536688</v>
      </c>
      <c r="AN56" s="330">
        <v>19976</v>
      </c>
      <c r="AO56" s="331">
        <v>-29</v>
      </c>
      <c r="AP56" s="332">
        <v>35086</v>
      </c>
      <c r="AQ56" s="333">
        <v>-3.2</v>
      </c>
      <c r="AR56" s="334">
        <v>-25.8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1078531</v>
      </c>
      <c r="AN57" s="322">
        <v>40985</v>
      </c>
      <c r="AO57" s="323">
        <v>-18.8</v>
      </c>
      <c r="AP57" s="324">
        <v>73019</v>
      </c>
      <c r="AQ57" s="325">
        <v>6.7</v>
      </c>
      <c r="AR57" s="326">
        <v>-25.5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526181</v>
      </c>
      <c r="AN58" s="330">
        <v>19995</v>
      </c>
      <c r="AO58" s="331">
        <v>0.1</v>
      </c>
      <c r="AP58" s="332">
        <v>39427</v>
      </c>
      <c r="AQ58" s="333">
        <v>12.4</v>
      </c>
      <c r="AR58" s="334">
        <v>-12.3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1361940</v>
      </c>
      <c r="AN59" s="322">
        <v>52852</v>
      </c>
      <c r="AO59" s="323">
        <v>29</v>
      </c>
      <c r="AP59" s="324">
        <v>76590</v>
      </c>
      <c r="AQ59" s="325">
        <v>4.9000000000000004</v>
      </c>
      <c r="AR59" s="326">
        <v>24.1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667511</v>
      </c>
      <c r="AN60" s="330">
        <v>25904</v>
      </c>
      <c r="AO60" s="331">
        <v>29.6</v>
      </c>
      <c r="AP60" s="332">
        <v>42387</v>
      </c>
      <c r="AQ60" s="333">
        <v>7.5</v>
      </c>
      <c r="AR60" s="334">
        <v>22.1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1303189</v>
      </c>
      <c r="AN61" s="337">
        <v>48585</v>
      </c>
      <c r="AO61" s="338">
        <v>7.5</v>
      </c>
      <c r="AP61" s="339">
        <v>72794</v>
      </c>
      <c r="AQ61" s="340">
        <v>0.7</v>
      </c>
      <c r="AR61" s="326">
        <v>6.8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618033</v>
      </c>
      <c r="AN62" s="330">
        <v>23026</v>
      </c>
      <c r="AO62" s="331">
        <v>5.0999999999999996</v>
      </c>
      <c r="AP62" s="332">
        <v>38982</v>
      </c>
      <c r="AQ62" s="333">
        <v>0.8</v>
      </c>
      <c r="AR62" s="334">
        <v>4.3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sitjTSkFq8bCmrqABpTvuOC/XnJlGQ6Ibk3ceMR7Xfx4i71Go5X3rODDEE2tblvLEjJkS/k0TDRlUyU5HS4ihw==" saltValue="chb0E6jwHNtsS9Px7IBPh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AA77" sqref="AA77:AE77"/>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sjoM0o/iy5jbLFJ4Mbqc5ewp5YwyHYA9bwRZa3uO3QPNAv4+AFdk3ZfTt6Pf5UmoN/0VWTA4pnWxIECyhOi6ew==" saltValue="z4q6YWzzyIGd8DH1ykkeh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AA77" sqref="AA77:AE77"/>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zOG3GqM+6NVPrBUIahIfeslZAlJyuoxlgYWIk0vVycLA30nA0lG5DQvmbu3c7aXiY6ls8ohk5YAzC57QwY2QGQ==" saltValue="aYfe6dAQUjGOSV6R334b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election activeCell="AA77" sqref="AA77:AE7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13.43</v>
      </c>
      <c r="G47" s="12">
        <v>10.24</v>
      </c>
      <c r="H47" s="12">
        <v>10.98</v>
      </c>
      <c r="I47" s="12">
        <v>12.05</v>
      </c>
      <c r="J47" s="13">
        <v>13.71</v>
      </c>
    </row>
    <row r="48" spans="2:10" ht="57.75" customHeight="1" x14ac:dyDescent="0.15">
      <c r="B48" s="14"/>
      <c r="C48" s="1141" t="s">
        <v>4</v>
      </c>
      <c r="D48" s="1141"/>
      <c r="E48" s="1142"/>
      <c r="F48" s="15">
        <v>5.4</v>
      </c>
      <c r="G48" s="16">
        <v>10.58</v>
      </c>
      <c r="H48" s="16">
        <v>10.17</v>
      </c>
      <c r="I48" s="16">
        <v>9.2799999999999994</v>
      </c>
      <c r="J48" s="17">
        <v>8.8699999999999992</v>
      </c>
    </row>
    <row r="49" spans="2:10" ht="57.75" customHeight="1" thickBot="1" x14ac:dyDescent="0.2">
      <c r="B49" s="18"/>
      <c r="C49" s="1143" t="s">
        <v>5</v>
      </c>
      <c r="D49" s="1143"/>
      <c r="E49" s="1144"/>
      <c r="F49" s="19">
        <v>5.96</v>
      </c>
      <c r="G49" s="20">
        <v>2.66</v>
      </c>
      <c r="H49" s="20" t="s">
        <v>530</v>
      </c>
      <c r="I49" s="20">
        <v>0.4</v>
      </c>
      <c r="J49" s="21">
        <v>1.68</v>
      </c>
    </row>
    <row r="50" spans="2:10" x14ac:dyDescent="0.15"/>
  </sheetData>
  <sheetProtection algorithmName="SHA-512" hashValue="rit2OvtvNUABPvOctdgJrEwq9dKyIh4CXcDpg0g3ImrHNa2DbFUfjDlc2Dg8Kk44yb/wz96clngabE5ejauBPA==" saltValue="qyiESqotfczPxmqmM1kV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2026-03-12T06:57:40Z</cp:lastPrinted>
  <dcterms:created xsi:type="dcterms:W3CDTF">2026-02-23T05:05:12Z</dcterms:created>
  <dcterms:modified xsi:type="dcterms:W3CDTF">2026-03-15T22:58:17Z</dcterms:modified>
  <cp:category/>
</cp:coreProperties>
</file>