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0490" windowHeight="7455" tabRatio="84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5048249D_95F5_4933_B0B0_059E3E0AEAC9_.wvu.Cols" localSheetId="2" hidden="1">'各会計、関係団体の財政状況及び健全化判断比率'!$EB:$XFD</definedName>
    <definedName name="Z_5048249D_95F5_4933_B0B0_059E3E0AEAC9_.wvu.Cols" localSheetId="12" hidden="1">基金残高に係る経年分析!$P:$XFD</definedName>
    <definedName name="Z_5048249D_95F5_4933_B0B0_059E3E0AEAC9_.wvu.Cols" localSheetId="4" hidden="1">'経常経費分析表（経常収支比率の分析）'!$DM:$XFD</definedName>
    <definedName name="Z_5048249D_95F5_4933_B0B0_059E3E0AEAC9_.wvu.Cols" localSheetId="5" hidden="1">'経常経費分析表（人件費・公債費・普通建設事業費の分析）'!$AU:$XFD</definedName>
    <definedName name="Z_5048249D_95F5_4933_B0B0_059E3E0AEAC9_.wvu.Cols" localSheetId="3" hidden="1">財政比較分析表!$DQ:$XFD</definedName>
    <definedName name="Z_5048249D_95F5_4933_B0B0_059E3E0AEAC9_.wvu.Cols" localSheetId="10" hidden="1">'実質公債費比率（分子）の構造'!$V:$XFD</definedName>
    <definedName name="Z_5048249D_95F5_4933_B0B0_059E3E0AEAC9_.wvu.Cols" localSheetId="8" hidden="1">実質収支比率等に係る経年分析!$Q:$XFD</definedName>
    <definedName name="Z_5048249D_95F5_4933_B0B0_059E3E0AEAC9_.wvu.Cols" localSheetId="11" hidden="1">'将来負担比率（分子）の構造'!$T:$XFD</definedName>
    <definedName name="Z_5048249D_95F5_4933_B0B0_059E3E0AEAC9_.wvu.Cols" localSheetId="6" hidden="1">'性質別歳出決算分析表（住民一人当たりのコスト）'!$DV:$XFD</definedName>
    <definedName name="Z_5048249D_95F5_4933_B0B0_059E3E0AEAC9_.wvu.Cols" localSheetId="0" hidden="1">総括表!$DP:$XFD</definedName>
    <definedName name="Z_5048249D_95F5_4933_B0B0_059E3E0AEAC9_.wvu.Cols" localSheetId="1" hidden="1">普通会計の状況!$EN:$XFD</definedName>
    <definedName name="Z_5048249D_95F5_4933_B0B0_059E3E0AEAC9_.wvu.Cols" localSheetId="7" hidden="1">'目的別歳出決算分析表（住民一人当たりのコスト）'!$DV:$XFD</definedName>
    <definedName name="Z_5048249D_95F5_4933_B0B0_059E3E0AEAC9_.wvu.Cols" localSheetId="9" hidden="1">連結実質赤字比率に係る赤字・黒字の構成分析!$Q:$XFD</definedName>
    <definedName name="Z_5048249D_95F5_4933_B0B0_059E3E0AEAC9_.wvu.Rows" localSheetId="2" hidden="1">'各会計、関係団体の財政状況及び健全化判断比率'!$136:$1048576,'各会計、関係団体の財政状況及び健全化判断比率'!$89:$101,'各会計、関係団体の財政状況及び健全化判断比率'!$135:$135</definedName>
    <definedName name="Z_5048249D_95F5_4933_B0B0_059E3E0AEAC9_.wvu.Rows" localSheetId="12" hidden="1">基金残高に係る経年分析!$65:$1048576</definedName>
    <definedName name="Z_5048249D_95F5_4933_B0B0_059E3E0AEAC9_.wvu.Rows" localSheetId="4" hidden="1">'経常経費分析表（経常収支比率の分析）'!$90:$1048576</definedName>
    <definedName name="Z_5048249D_95F5_4933_B0B0_059E3E0AEAC9_.wvu.Rows" localSheetId="5" hidden="1">'経常経費分析表（人件費・公債費・普通建設事業費の分析）'!$74:$1048576,'経常経費分析表（人件費・公債費・普通建設事業費の分析）'!$67:$73</definedName>
    <definedName name="Z_5048249D_95F5_4933_B0B0_059E3E0AEAC9_.wvu.Rows" localSheetId="3" hidden="1">財政比較分析表!$106:$1048576,財政比較分析表!$98:$105</definedName>
    <definedName name="Z_5048249D_95F5_4933_B0B0_059E3E0AEAC9_.wvu.Rows" localSheetId="10" hidden="1">'実質公債費比率（分子）の構造'!$65:$1048576</definedName>
    <definedName name="Z_5048249D_95F5_4933_B0B0_059E3E0AEAC9_.wvu.Rows" localSheetId="8" hidden="1">実質収支比率等に係る経年分析!$51:$1048576</definedName>
    <definedName name="Z_5048249D_95F5_4933_B0B0_059E3E0AEAC9_.wvu.Rows" localSheetId="11" hidden="1">'将来負担比率（分子）の構造'!$56:$1048576</definedName>
    <definedName name="Z_5048249D_95F5_4933_B0B0_059E3E0AEAC9_.wvu.Rows" localSheetId="6" hidden="1">'性質別歳出決算分析表（住民一人当たりのコスト）'!$122:$1048576,'性質別歳出決算分析表（住民一人当たりのコスト）'!$117:$121</definedName>
    <definedName name="Z_5048249D_95F5_4933_B0B0_059E3E0AEAC9_.wvu.Rows" localSheetId="0" hidden="1">総括表!$57:$1048576</definedName>
    <definedName name="Z_5048249D_95F5_4933_B0B0_059E3E0AEAC9_.wvu.Rows" localSheetId="1" hidden="1">普通会計の状況!$50:$1048576</definedName>
    <definedName name="Z_5048249D_95F5_4933_B0B0_059E3E0AEAC9_.wvu.Rows" localSheetId="7" hidden="1">'目的別歳出決算分析表（住民一人当たりのコスト）'!$117:$1048576</definedName>
    <definedName name="Z_5048249D_95F5_4933_B0B0_059E3E0AEAC9_.wvu.Rows" localSheetId="9" hidden="1">連結実質赤字比率に係る赤字・黒字の構成分析!$46:$1048576</definedName>
  </definedNames>
  <calcPr calcId="191029" calcMode="manual"/>
  <customWorkbookViews>
    <customWorkbookView name="あ - 個人用ビュー" guid="{5048249D-95F5-4933-B0B0-059E3E0AEAC9}" mergeInterval="0" personalView="1" maximized="1" xWindow="1420" yWindow="-8" windowWidth="1874" windowHeight="1096" tabRatio="84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U63" i="3"/>
  <c r="AP63" i="3"/>
  <c r="AU88" i="3"/>
  <c r="AP88" i="3"/>
  <c r="AF88" i="3"/>
  <c r="BG35" i="1" l="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E39" i="1"/>
  <c r="AM39" i="1"/>
  <c r="U39" i="1"/>
  <c r="C39" i="1"/>
  <c r="CO38" i="1"/>
  <c r="BW38" i="1"/>
  <c r="BW39" i="1" s="1"/>
  <c r="BE38" i="1"/>
  <c r="AM38" i="1"/>
  <c r="U38" i="1"/>
  <c r="C38" i="1"/>
  <c r="CO37" i="1"/>
  <c r="BW37" i="1"/>
  <c r="BE37" i="1"/>
  <c r="AM37" i="1"/>
  <c r="U37" i="1"/>
  <c r="C37" i="1"/>
  <c r="BW36" i="1"/>
  <c r="BE36" i="1"/>
  <c r="AM36" i="1"/>
  <c r="C36" i="1"/>
  <c r="BW35" i="1"/>
  <c r="AM35" i="1"/>
  <c r="C35" i="1"/>
  <c r="BW34" i="1"/>
  <c r="C34" i="1"/>
  <c r="CO34" i="1" l="1"/>
  <c r="CO35" i="1" s="1"/>
  <c r="CO36" i="1" s="1"/>
  <c r="AM34" i="1"/>
  <c r="U34" i="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E34" i="1" l="1"/>
  <c r="BE35" i="1" s="1"/>
</calcChain>
</file>

<file path=xl/sharedStrings.xml><?xml version="1.0" encoding="utf-8"?>
<sst xmlns="http://schemas.openxmlformats.org/spreadsheetml/2006/main" count="1140" uniqueCount="567">
  <si>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</si>
  <si>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</si>
  <si>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</si>
  <si>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</si>
  <si>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</si>
  <si>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</si>
  <si>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</si>
  <si>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</si>
  <si>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</si>
  <si>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</si>
  <si>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</si>
  <si>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</si>
  <si>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</si>
  <si>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</si>
  <si>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</si>
  <si>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</si>
  <si>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</si>
  <si>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</si>
  <si>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</si>
  <si>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</si>
  <si>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</si>
  <si>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</si>
  <si>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</si>
  <si>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</si>
  <si>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</si>
  <si>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</si>
  <si>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</si>
  <si>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</si>
  <si>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</si>
  <si>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</si>
  <si>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</si>
  <si>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</si>
  <si>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</si>
  <si>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</si>
  <si>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</si>
  <si>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</si>
  <si>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</si>
  <si>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</si>
  <si>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</si>
  <si>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</si>
  <si>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</si>
  <si>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</si>
  <si>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</si>
  <si>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</si>
  <si>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</si>
  <si>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</si>
  <si>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</si>
  <si>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</si>
  <si>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</si>
  <si>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</si>
  <si>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</si>
  <si>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</si>
  <si>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</si>
  <si>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</si>
  <si>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</si>
  <si>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</si>
  <si>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</si>
  <si>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</si>
  <si>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</si>
  <si>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</si>
  <si>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</si>
  <si>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</si>
  <si>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</si>
  <si>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</si>
  <si>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</si>
  <si>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</si>
  <si>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</si>
  <si>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</si>
  <si>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</si>
  <si>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</si>
  <si>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</si>
  <si>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</si>
  <si>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</si>
  <si>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</si>
  <si>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</si>
  <si>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</si>
  <si>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</si>
  <si>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</si>
  <si>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</si>
  <si>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</si>
  <si>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</si>
  <si>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</si>
  <si>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</si>
  <si>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</si>
  <si>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</si>
  <si>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</si>
  <si>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</si>
  <si>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</si>
  <si>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</si>
  <si>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</si>
  <si>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</si>
  <si>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</si>
  <si>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</si>
  <si>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</si>
  <si>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</si>
  <si>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</si>
  <si>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</si>
  <si>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</si>
  <si>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</si>
  <si>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</si>
  <si>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</si>
  <si>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</si>
  <si>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</si>
  <si>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</si>
  <si>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</si>
  <si>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</si>
  <si>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</si>
  <si>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</si>
  <si>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</si>
  <si>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</si>
  <si>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</si>
  <si>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</si>
  <si>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</si>
  <si>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</si>
  <si>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</si>
  <si>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</si>
  <si>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</si>
  <si>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</si>
  <si>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</si>
  <si>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</si>
  <si>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</si>
  <si>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</si>
  <si>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</si>
  <si>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</si>
  <si>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</si>
  <si>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</si>
  <si>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</si>
  <si>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</si>
  <si>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</si>
  <si>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</si>
  <si>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</si>
  <si>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</si>
  <si>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</si>
  <si>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</si>
  <si>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</si>
  <si>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</si>
  <si>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</si>
  <si>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</si>
  <si>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</si>
  <si>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</si>
  <si>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</si>
  <si>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</si>
  <si>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</si>
  <si>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</si>
  <si>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</si>
  <si>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</si>
  <si>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</si>
  <si>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</si>
  <si>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</si>
  <si>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</si>
  <si>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</si>
  <si>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</si>
  <si>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</si>
  <si>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</si>
  <si>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</si>
  <si>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</si>
  <si>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</si>
  <si>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</si>
  <si>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</si>
  <si>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</si>
  <si>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</si>
  <si>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</si>
  <si>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</si>
  <si>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</si>
  <si>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</si>
  <si>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</si>
  <si>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</si>
  <si>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</si>
  <si>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</si>
  <si>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</si>
  <si>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</si>
  <si>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</si>
  <si>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</si>
  <si>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</si>
  <si>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</si>
  <si>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</si>
  <si>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</si>
  <si>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</si>
  <si>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</si>
  <si>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</si>
  <si>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</si>
  <si>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</si>
  <si>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</si>
  <si>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</si>
  <si>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</si>
  <si>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</si>
  <si>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</si>
  <si>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</si>
  <si>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</si>
  <si>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</si>
  <si>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</si>
  <si>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</si>
  <si>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</si>
  <si>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</si>
  <si>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</si>
  <si>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</si>
  <si>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</si>
  <si>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</si>
  <si>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</si>
  <si>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</si>
  <si>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</si>
  <si>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</si>
  <si>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</si>
  <si>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茨城県牛久市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</si>
  <si>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</si>
  <si>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</si>
  <si>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</si>
  <si>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</si>
  <si>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</si>
  <si>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</si>
  <si>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</si>
  <si>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</si>
  <si>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</si>
  <si>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</si>
  <si>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</si>
  <si>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</si>
  <si>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</si>
  <si>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</si>
  <si>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</si>
  <si>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</si>
  <si>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</si>
  <si>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</si>
  <si>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</si>
  <si>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</si>
  <si>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</si>
  <si>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</si>
  <si>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</si>
  <si>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</si>
  <si>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</si>
  <si>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</si>
  <si>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</si>
  <si>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</si>
  <si>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</si>
  <si>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</si>
  <si>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</si>
  <si>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</si>
  <si>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</si>
  <si>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</si>
  <si>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</si>
  <si>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</si>
  <si>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</si>
  <si>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</si>
  <si>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</si>
  <si>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</si>
  <si>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</si>
  <si>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</si>
  <si>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</si>
  <si>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</si>
  <si>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</si>
  <si>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</si>
  <si>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</si>
  <si>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</si>
  <si>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</si>
  <si>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</si>
  <si>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</si>
  <si>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</si>
  <si>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</si>
  <si>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</si>
  <si>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</si>
  <si>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</si>
  <si>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</si>
  <si>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</si>
  <si>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</si>
  <si>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</si>
  <si>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</si>
  <si>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</si>
  <si>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</si>
  <si>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</si>
  <si>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</si>
  <si>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</si>
  <si>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</si>
  <si>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</si>
  <si>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</si>
  <si>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</si>
  <si>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</si>
  <si>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</si>
  <si>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</si>
  <si>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</si>
  <si>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</si>
  <si>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</si>
  <si>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</si>
  <si>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</si>
  <si>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</si>
  <si>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</si>
  <si>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</si>
  <si>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</si>
  <si>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</si>
  <si>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</si>
  <si>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</si>
  <si>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</si>
  <si>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</si>
  <si>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</si>
  <si>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</si>
  <si>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</si>
  <si>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</si>
  <si>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</si>
  <si>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</si>
  <si>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</si>
  <si>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</si>
  <si>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</si>
  <si>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</si>
  <si>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</si>
  <si>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</si>
  <si>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</si>
  <si>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</si>
  <si>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</si>
  <si>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</si>
  <si>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</si>
  <si>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</si>
  <si>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</si>
  <si>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</si>
  <si>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</si>
  <si>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</si>
  <si>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</si>
  <si>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</si>
  <si>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</si>
  <si>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</si>
  <si>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</si>
  <si>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</si>
  <si>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</si>
  <si>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</si>
  <si>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</si>
  <si>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</si>
  <si>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</si>
  <si>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</si>
  <si>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</si>
  <si>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</si>
  <si>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</si>
  <si>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</si>
  <si>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</si>
  <si>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</si>
  <si>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</si>
  <si>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</si>
  <si>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</si>
  <si>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</si>
  <si>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</si>
  <si>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</si>
  <si>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</si>
  <si>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</si>
  <si>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</si>
  <si>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</si>
  <si>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</si>
  <si>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</si>
  <si>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</si>
  <si>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</si>
  <si>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</si>
  <si>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</si>
  <si>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</si>
  <si>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</si>
  <si>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</si>
  <si>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</si>
  <si>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</si>
  <si>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</si>
  <si>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</si>
  <si>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茨城県牛久市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</si>
  <si>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</si>
  <si>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</si>
  <si>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</si>
  <si>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</si>
  <si>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</si>
  <si>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</si>
  <si>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</si>
  <si>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</si>
  <si>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</si>
  <si>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</si>
  <si>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</si>
  <si>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</si>
  <si>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</si>
  <si>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</si>
  <si>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</si>
  <si>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</si>
  <si>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</si>
  <si>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</si>
  <si>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</si>
  <si>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</si>
  <si>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</si>
  <si>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</si>
  <si>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</si>
  <si>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</si>
  <si>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</si>
  <si>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</si>
  <si>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</si>
  <si>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</si>
  <si>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</si>
  <si>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</si>
  <si>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</si>
  <si>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</si>
  <si>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</si>
  <si>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</si>
  <si>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</si>
  <si>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</si>
  <si>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</si>
  <si>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</si>
  <si>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青果市場事業特別会計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</si>
  <si>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</si>
  <si>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</si>
  <si>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</si>
  <si>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</si>
  <si>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</si>
  <si>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</si>
  <si>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</si>
  <si>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</si>
  <si>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</si>
  <si>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</si>
  <si>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</si>
  <si>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</si>
  <si>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</si>
  <si>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</si>
  <si>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</si>
  <si>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</si>
  <si>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</si>
  <si>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</si>
  <si>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</si>
  <si>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</si>
  <si>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</si>
  <si>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</si>
  <si>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</si>
  <si>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</si>
  <si>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</si>
  <si>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</si>
  <si>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</si>
  <si>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</si>
  <si>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</si>
  <si>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</si>
  <si>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</si>
  <si>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</si>
  <si>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</si>
  <si>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</si>
  <si>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</si>
  <si>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</si>
  <si>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</si>
  <si>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</si>
  <si>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</si>
  <si>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</si>
  <si>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</si>
  <si>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</si>
  <si>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</si>
  <si>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</si>
  <si>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</si>
  <si>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</si>
  <si>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</si>
  <si>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</si>
  <si>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</si>
  <si>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</si>
  <si>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</si>
  <si>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</si>
  <si>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</si>
  <si>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</si>
  <si>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</si>
  <si>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</si>
  <si>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</si>
  <si>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</si>
  <si>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</si>
  <si>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</si>
  <si>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</si>
  <si>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</si>
  <si>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</si>
  <si>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</si>
  <si>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</si>
  <si>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</si>
  <si>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</si>
  <si>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</si>
  <si>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</si>
  <si>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</si>
  <si>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</si>
  <si>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</si>
  <si>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</si>
  <si>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</si>
  <si>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</si>
  <si>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</si>
  <si>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</si>
  <si>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</si>
  <si>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</si>
  <si>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</si>
  <si>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</si>
  <si>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</si>
  <si>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</si>
  <si>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</si>
  <si>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</si>
  <si>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</si>
  <si>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</si>
  <si>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</si>
  <si>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</si>
  <si>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</si>
  <si>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</si>
  <si>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</si>
  <si>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</si>
  <si>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</si>
  <si>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</si>
  <si>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</si>
  <si>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</si>
  <si>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</si>
  <si>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</si>
  <si>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</si>
  <si>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</si>
  <si>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</si>
  <si>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</si>
  <si>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</si>
  <si>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</si>
  <si>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</si>
  <si>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</si>
  <si>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</si>
  <si>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</si>
  <si>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</si>
  <si>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</si>
  <si>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</si>
  <si>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</si>
  <si>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</si>
  <si>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</si>
  <si>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</si>
  <si>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</si>
  <si>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</si>
  <si>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</si>
  <si>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</si>
  <si>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</si>
  <si>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</si>
  <si>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</si>
  <si>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</si>
  <si>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</si>
  <si>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</si>
  <si>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</si>
  <si>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</si>
  <si>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</si>
  <si>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</si>
  <si>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</si>
  <si>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</si>
  <si>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</si>
  <si>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</si>
  <si>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</si>
  <si>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</si>
  <si>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</si>
  <si>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</si>
  <si>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一般会計</t>
  </si>
  <si>
    <t>介護保険事業特別会計</t>
  </si>
  <si>
    <t>下水道事業会計</t>
  </si>
  <si>
    <t>青果市場事業特別会計</t>
  </si>
  <si>
    <t>国民健康保険事業特別会計</t>
  </si>
  <si>
    <t>後期高齢者医療事業特別会計</t>
  </si>
  <si>
    <t>工業用地造成事業特別会計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</si>
  <si>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</si>
  <si>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</si>
  <si>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</si>
  <si>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</si>
  <si>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</si>
  <si>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</si>
  <si>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</si>
  <si>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</si>
  <si>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茨城県南水道企業団</t>
    <rPh sb="0" eb="2">
      <t>イバラキ</t>
    </rPh>
    <rPh sb="2" eb="4">
      <t>ケンナン</t>
    </rPh>
    <rPh sb="4" eb="6">
      <t>スイドウ</t>
    </rPh>
    <rPh sb="6" eb="8">
      <t>キギョウ</t>
    </rPh>
    <rPh sb="8" eb="9">
      <t>ダン</t>
    </rPh>
    <phoneticPr fontId="2"/>
  </si>
  <si>
    <t>龍ケ崎地方衛生組合</t>
    <rPh sb="0" eb="3">
      <t>リュウガサキ</t>
    </rPh>
    <rPh sb="3" eb="5">
      <t>チホウ</t>
    </rPh>
    <rPh sb="5" eb="7">
      <t>エイセイ</t>
    </rPh>
    <rPh sb="7" eb="9">
      <t>クミアイ</t>
    </rPh>
    <phoneticPr fontId="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</si>
  <si>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2"/>
  </si>
  <si>
    <t>牛久市・阿見町斎場組合</t>
    <rPh sb="0" eb="3">
      <t>ウシクシ</t>
    </rPh>
    <rPh sb="4" eb="7">
      <t>アミマチ</t>
    </rPh>
    <rPh sb="7" eb="9">
      <t>サイジョウ</t>
    </rPh>
    <rPh sb="9" eb="11">
      <t>クミアイ</t>
    </rPh>
    <phoneticPr fontId="2"/>
  </si>
  <si>
    <t>牛久都市開発</t>
    <rPh sb="0" eb="2">
      <t>ウシク</t>
    </rPh>
    <rPh sb="2" eb="4">
      <t>トシ</t>
    </rPh>
    <rPh sb="4" eb="6">
      <t>カイハツ</t>
    </rPh>
    <phoneticPr fontId="2"/>
  </si>
  <si>
    <t>牛久シャトー</t>
    <rPh sb="0" eb="2">
      <t>ウシク</t>
    </rPh>
    <phoneticPr fontId="2"/>
  </si>
  <si>
    <t>うしくグリーンファーム</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</si>
  <si>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</si>
  <si>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</si>
  <si>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</si>
  <si>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</si>
  <si>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</si>
  <si>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</si>
  <si>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</si>
  <si>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公共施設等総合管理基金</t>
    <rPh sb="0" eb="11">
      <t>コウキョウシセツトウソウゴウカンリキキン</t>
    </rPh>
    <phoneticPr fontId="5"/>
  </si>
  <si>
    <t>借地取得基金</t>
    <rPh sb="0" eb="2">
      <t>シャクチ</t>
    </rPh>
    <rPh sb="2" eb="4">
      <t>シュトク</t>
    </rPh>
    <rPh sb="4" eb="6">
      <t>キキン</t>
    </rPh>
    <phoneticPr fontId="2"/>
  </si>
  <si>
    <t>地域福祉基金</t>
    <rPh sb="0" eb="2">
      <t>チイキ</t>
    </rPh>
    <rPh sb="2" eb="4">
      <t>フクシ</t>
    </rPh>
    <rPh sb="4" eb="6">
      <t>キキン</t>
    </rPh>
    <phoneticPr fontId="2"/>
  </si>
  <si>
    <t>ふるさと基金</t>
    <rPh sb="4" eb="6">
      <t>キキン</t>
    </rPh>
    <phoneticPr fontId="2"/>
  </si>
  <si>
    <t>奨学基金</t>
    <rPh sb="0" eb="2">
      <t>ショウガク</t>
    </rPh>
    <rPh sb="2" eb="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</si>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</sst>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26B-4E8D-9A5B-F5C6212FE1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62426</c:v>
                </c:pt>
                <c:pt idx="1">
                  <c:v>31524</c:v>
                </c:pt>
                <c:pt idx="2">
                  <c:v>27747</c:v>
                </c:pt>
                <c:pt idx="3">
                  <c:v>25239</c:v>
                </c:pt>
                <c:pt idx="4">
                  <c:v>30948</c:v>
                </c:pt>
              </c:numCache>
            </c:numRef>
          </c:val>
          <c:smooth val="0"/>
          <c:extLst>
            <c:ext xmlns:c16="http://schemas.microsoft.com/office/drawing/2014/chart" uri="{C3380CC4-5D6E-409C-BE32-E72D297353CC}">
              <c16:uniqueId val="{00000001-526B-4E8D-9A5B-F5C6212FE1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5.89</c:v>
                </c:pt>
                <c:pt idx="1">
                  <c:v>8.61</c:v>
                </c:pt>
                <c:pt idx="2">
                  <c:v>12.47</c:v>
                </c:pt>
                <c:pt idx="3">
                  <c:v>10.47</c:v>
                </c:pt>
                <c:pt idx="4">
                  <c:v>8.92</c:v>
                </c:pt>
              </c:numCache>
            </c:numRef>
          </c:val>
          <c:extLst>
            <c:ext xmlns:c16="http://schemas.microsoft.com/office/drawing/2014/chart" uri="{C3380CC4-5D6E-409C-BE32-E72D297353CC}">
              <c16:uniqueId val="{00000000-907F-47D4-8B05-789ABC2F93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c:v>
                </c:pt>
                <c:pt idx="1">
                  <c:v>16.09</c:v>
                </c:pt>
                <c:pt idx="2">
                  <c:v>17.559999999999999</c:v>
                </c:pt>
                <c:pt idx="3">
                  <c:v>21.12</c:v>
                </c:pt>
                <c:pt idx="4">
                  <c:v>25.03</c:v>
                </c:pt>
              </c:numCache>
            </c:numRef>
          </c:val>
          <c:extLst>
            <c:ext xmlns:c16="http://schemas.microsoft.com/office/drawing/2014/chart" uri="{C3380CC4-5D6E-409C-BE32-E72D297353CC}">
              <c16:uniqueId val="{00000001-907F-47D4-8B05-789ABC2F93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5.98</c:v>
                </c:pt>
                <c:pt idx="2">
                  <c:v>6.97</c:v>
                </c:pt>
                <c:pt idx="3">
                  <c:v>3.14</c:v>
                </c:pt>
                <c:pt idx="4">
                  <c:v>2.9</c:v>
                </c:pt>
              </c:numCache>
            </c:numRef>
          </c:val>
          <c:smooth val="0"/>
          <c:extLst>
            <c:ext xmlns:c16="http://schemas.microsoft.com/office/drawing/2014/chart" uri="{C3380CC4-5D6E-409C-BE32-E72D297353CC}">
              <c16:uniqueId val="{00000002-907F-47D4-8B05-789ABC2F93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01-4C99-8237-E619084CB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01-4C99-8237-E619084CB1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01-4C99-8237-E619084CB13A}"/>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E01-4C99-8237-E619084CB13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E01-4C99-8237-E619084CB1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1.36</c:v>
                </c:pt>
                <c:pt idx="4">
                  <c:v>#N/A</c:v>
                </c:pt>
                <c:pt idx="5">
                  <c:v>1.05</c:v>
                </c:pt>
                <c:pt idx="6">
                  <c:v>#N/A</c:v>
                </c:pt>
                <c:pt idx="7">
                  <c:v>0</c:v>
                </c:pt>
                <c:pt idx="8">
                  <c:v>#N/A</c:v>
                </c:pt>
                <c:pt idx="9">
                  <c:v>0</c:v>
                </c:pt>
              </c:numCache>
            </c:numRef>
          </c:val>
          <c:extLst>
            <c:ext xmlns:c16="http://schemas.microsoft.com/office/drawing/2014/chart" uri="{C3380CC4-5D6E-409C-BE32-E72D297353CC}">
              <c16:uniqueId val="{00000005-7E01-4C99-8237-E619084CB13A}"/>
            </c:ext>
          </c:extLst>
        </c:ser>
        <c:ser>
          <c:idx val="6"/>
          <c:order val="6"/>
          <c:tx>
            <c:strRef>
              <c:f>データシート!$A$33</c:f>
              <c:strCache>
                <c:ptCount val="1"/>
                <c:pt idx="0">
                  <c:v>青果市場事業特別会計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6-7E01-4C99-8237-E619084CB1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0.09</c:v>
                </c:pt>
                <c:pt idx="4">
                  <c:v>#N/A</c:v>
                </c:pt>
                <c:pt idx="5">
                  <c:v>0.48</c:v>
                </c:pt>
                <c:pt idx="6">
                  <c:v>#N/A</c:v>
                </c:pt>
                <c:pt idx="7">
                  <c:v>1.07</c:v>
                </c:pt>
                <c:pt idx="8">
                  <c:v>#N/A</c:v>
                </c:pt>
                <c:pt idx="9">
                  <c:v>1.0900000000000001</c:v>
                </c:pt>
              </c:numCache>
            </c:numRef>
          </c:val>
          <c:extLst>
            <c:ext xmlns:c16="http://schemas.microsoft.com/office/drawing/2014/chart" uri="{C3380CC4-5D6E-409C-BE32-E72D297353CC}">
              <c16:uniqueId val="{00000007-7E01-4C99-8237-E619084CB13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0.73</c:v>
                </c:pt>
                <c:pt idx="2">
                  <c:v>#N/A</c:v>
                </c:pt>
                <c:pt idx="3">
                  <c:v>3.26</c:v>
                </c:pt>
                <c:pt idx="4">
                  <c:v>#N/A</c:v>
                </c:pt>
                <c:pt idx="5">
                  <c:v>0.98</c:v>
                </c:pt>
                <c:pt idx="6">
                  <c:v>#N/A</c:v>
                </c:pt>
                <c:pt idx="7">
                  <c:v>0.77</c:v>
                </c:pt>
                <c:pt idx="8">
                  <c:v>#N/A</c:v>
                </c:pt>
                <c:pt idx="9">
                  <c:v>3.37</c:v>
                </c:pt>
              </c:numCache>
            </c:numRef>
          </c:val>
          <c:extLst>
            <c:ext xmlns:c16="http://schemas.microsoft.com/office/drawing/2014/chart" uri="{C3380CC4-5D6E-409C-BE32-E72D297353CC}">
              <c16:uniqueId val="{00000008-7E01-4C99-8237-E619084CB1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5.88</c:v>
                </c:pt>
                <c:pt idx="2">
                  <c:v>#N/A</c:v>
                </c:pt>
                <c:pt idx="3">
                  <c:v>8.6</c:v>
                </c:pt>
                <c:pt idx="4">
                  <c:v>#N/A</c:v>
                </c:pt>
                <c:pt idx="5">
                  <c:v>12.47</c:v>
                </c:pt>
                <c:pt idx="6">
                  <c:v>#N/A</c:v>
                </c:pt>
                <c:pt idx="7">
                  <c:v>10.47</c:v>
                </c:pt>
                <c:pt idx="8">
                  <c:v>#N/A</c:v>
                </c:pt>
                <c:pt idx="9">
                  <c:v>8.92</c:v>
                </c:pt>
              </c:numCache>
            </c:numRef>
          </c:val>
          <c:extLst>
            <c:ext xmlns:c16="http://schemas.microsoft.com/office/drawing/2014/chart" uri="{C3380CC4-5D6E-409C-BE32-E72D297353CC}">
              <c16:uniqueId val="{00000009-7E01-4C99-8237-E619084CB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2203</c:v>
                </c:pt>
                <c:pt idx="5">
                  <c:v>2317</c:v>
                </c:pt>
                <c:pt idx="8">
                  <c:v>2341</c:v>
                </c:pt>
                <c:pt idx="11">
                  <c:v>2301</c:v>
                </c:pt>
                <c:pt idx="14">
                  <c:v>2268</c:v>
                </c:pt>
              </c:numCache>
            </c:numRef>
          </c:val>
          <c:extLst>
            <c:ext xmlns:c16="http://schemas.microsoft.com/office/drawing/2014/chart" uri="{C3380CC4-5D6E-409C-BE32-E72D297353CC}">
              <c16:uniqueId val="{00000000-F5CE-4844-B44E-B0C7948E3D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CE-4844-B44E-B0C7948E3D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CE-4844-B44E-B0C7948E3D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68</c:v>
                </c:pt>
                <c:pt idx="6">
                  <c:v>14</c:v>
                </c:pt>
                <c:pt idx="9">
                  <c:v>50</c:v>
                </c:pt>
                <c:pt idx="12">
                  <c:v>59</c:v>
                </c:pt>
              </c:numCache>
            </c:numRef>
          </c:val>
          <c:extLst>
            <c:ext xmlns:c16="http://schemas.microsoft.com/office/drawing/2014/chart" uri="{C3380CC4-5D6E-409C-BE32-E72D297353CC}">
              <c16:uniqueId val="{00000003-F5CE-4844-B44E-B0C7948E3D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552</c:v>
                </c:pt>
                <c:pt idx="6">
                  <c:v>522</c:v>
                </c:pt>
                <c:pt idx="9">
                  <c:v>509</c:v>
                </c:pt>
                <c:pt idx="12">
                  <c:v>470</c:v>
                </c:pt>
              </c:numCache>
            </c:numRef>
          </c:val>
          <c:extLst>
            <c:ext xmlns:c16="http://schemas.microsoft.com/office/drawing/2014/chart" uri="{C3380CC4-5D6E-409C-BE32-E72D297353CC}">
              <c16:uniqueId val="{00000004-F5CE-4844-B44E-B0C7948E3D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CE-4844-B44E-B0C7948E3D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CE-4844-B44E-B0C7948E3D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2055</c:v>
                </c:pt>
                <c:pt idx="3">
                  <c:v>2049</c:v>
                </c:pt>
                <c:pt idx="6">
                  <c:v>2166</c:v>
                </c:pt>
                <c:pt idx="9">
                  <c:v>2244</c:v>
                </c:pt>
                <c:pt idx="12">
                  <c:v>2269</c:v>
                </c:pt>
              </c:numCache>
            </c:numRef>
          </c:val>
          <c:extLst>
            <c:ext xmlns:c16="http://schemas.microsoft.com/office/drawing/2014/chart" uri="{C3380CC4-5D6E-409C-BE32-E72D297353CC}">
              <c16:uniqueId val="{00000007-F5CE-4844-B44E-B0C7948E3D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c:v>
                </c:pt>
                <c:pt idx="2">
                  <c:v>#N/A</c:v>
                </c:pt>
                <c:pt idx="3">
                  <c:v>#N/A</c:v>
                </c:pt>
                <c:pt idx="4">
                  <c:v>352</c:v>
                </c:pt>
                <c:pt idx="5">
                  <c:v>#N/A</c:v>
                </c:pt>
                <c:pt idx="6">
                  <c:v>#N/A</c:v>
                </c:pt>
                <c:pt idx="7">
                  <c:v>361</c:v>
                </c:pt>
                <c:pt idx="8">
                  <c:v>#N/A</c:v>
                </c:pt>
                <c:pt idx="9">
                  <c:v>#N/A</c:v>
                </c:pt>
                <c:pt idx="10">
                  <c:v>502</c:v>
                </c:pt>
                <c:pt idx="11">
                  <c:v>#N/A</c:v>
                </c:pt>
                <c:pt idx="12">
                  <c:v>#N/A</c:v>
                </c:pt>
                <c:pt idx="13">
                  <c:v>530</c:v>
                </c:pt>
                <c:pt idx="14">
                  <c:v>#N/A</c:v>
                </c:pt>
              </c:numCache>
            </c:numRef>
          </c:val>
          <c:smooth val="0"/>
          <c:extLst>
            <c:ext xmlns:c16="http://schemas.microsoft.com/office/drawing/2014/chart" uri="{C3380CC4-5D6E-409C-BE32-E72D297353CC}">
              <c16:uniqueId val="{00000008-F5CE-4844-B44E-B0C7948E3D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21429</c:v>
                </c:pt>
                <c:pt idx="5">
                  <c:v>21208</c:v>
                </c:pt>
                <c:pt idx="8">
                  <c:v>21204</c:v>
                </c:pt>
                <c:pt idx="11">
                  <c:v>20379</c:v>
                </c:pt>
                <c:pt idx="14">
                  <c:v>19365</c:v>
                </c:pt>
              </c:numCache>
            </c:numRef>
          </c:val>
          <c:extLst>
            <c:ext xmlns:c16="http://schemas.microsoft.com/office/drawing/2014/chart" uri="{C3380CC4-5D6E-409C-BE32-E72D297353CC}">
              <c16:uniqueId val="{00000000-4434-4CA7-AFE4-7E1ADB24D9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4469</c:v>
                </c:pt>
                <c:pt idx="5">
                  <c:v>4757</c:v>
                </c:pt>
                <c:pt idx="8">
                  <c:v>4884</c:v>
                </c:pt>
                <c:pt idx="11">
                  <c:v>4960</c:v>
                </c:pt>
                <c:pt idx="14">
                  <c:v>4540</c:v>
                </c:pt>
              </c:numCache>
            </c:numRef>
          </c:val>
          <c:extLst>
            <c:ext xmlns:c16="http://schemas.microsoft.com/office/drawing/2014/chart" uri="{C3380CC4-5D6E-409C-BE32-E72D297353CC}">
              <c16:uniqueId val="{00000001-4434-4CA7-AFE4-7E1ADB24D9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6739</c:v>
                </c:pt>
                <c:pt idx="5">
                  <c:v>6970</c:v>
                </c:pt>
                <c:pt idx="8">
                  <c:v>9225</c:v>
                </c:pt>
                <c:pt idx="11">
                  <c:v>10712</c:v>
                </c:pt>
                <c:pt idx="14">
                  <c:v>11069</c:v>
                </c:pt>
              </c:numCache>
            </c:numRef>
          </c:val>
          <c:extLst>
            <c:ext xmlns:c16="http://schemas.microsoft.com/office/drawing/2014/chart" uri="{C3380CC4-5D6E-409C-BE32-E72D297353CC}">
              <c16:uniqueId val="{00000002-4434-4CA7-AFE4-7E1ADB24D9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34-4CA7-AFE4-7E1ADB24D9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34-4CA7-AFE4-7E1ADB24D9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0</c:v>
                </c:pt>
                <c:pt idx="6">
                  <c:v>4</c:v>
                </c:pt>
                <c:pt idx="9">
                  <c:v>0</c:v>
                </c:pt>
                <c:pt idx="12">
                  <c:v>0</c:v>
                </c:pt>
              </c:numCache>
            </c:numRef>
          </c:val>
          <c:extLst>
            <c:ext xmlns:c16="http://schemas.microsoft.com/office/drawing/2014/chart" uri="{C3380CC4-5D6E-409C-BE32-E72D297353CC}">
              <c16:uniqueId val="{00000005-4434-4CA7-AFE4-7E1ADB24D9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1128</c:v>
                </c:pt>
                <c:pt idx="3">
                  <c:v>992</c:v>
                </c:pt>
                <c:pt idx="6">
                  <c:v>999</c:v>
                </c:pt>
                <c:pt idx="9">
                  <c:v>1036</c:v>
                </c:pt>
                <c:pt idx="12">
                  <c:v>1042</c:v>
                </c:pt>
              </c:numCache>
            </c:numRef>
          </c:val>
          <c:extLst>
            <c:ext xmlns:c16="http://schemas.microsoft.com/office/drawing/2014/chart" uri="{C3380CC4-5D6E-409C-BE32-E72D297353CC}">
              <c16:uniqueId val="{00000006-4434-4CA7-AFE4-7E1ADB24D9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312</c:v>
                </c:pt>
                <c:pt idx="3">
                  <c:v>315</c:v>
                </c:pt>
                <c:pt idx="6">
                  <c:v>333</c:v>
                </c:pt>
                <c:pt idx="9">
                  <c:v>409</c:v>
                </c:pt>
                <c:pt idx="12">
                  <c:v>504</c:v>
                </c:pt>
              </c:numCache>
            </c:numRef>
          </c:val>
          <c:extLst>
            <c:ext xmlns:c16="http://schemas.microsoft.com/office/drawing/2014/chart" uri="{C3380CC4-5D6E-409C-BE32-E72D297353CC}">
              <c16:uniqueId val="{00000007-4434-4CA7-AFE4-7E1ADB24D9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3553</c:v>
                </c:pt>
                <c:pt idx="3">
                  <c:v>3951</c:v>
                </c:pt>
                <c:pt idx="6">
                  <c:v>4165</c:v>
                </c:pt>
                <c:pt idx="9">
                  <c:v>4333</c:v>
                </c:pt>
                <c:pt idx="12">
                  <c:v>4004</c:v>
                </c:pt>
              </c:numCache>
            </c:numRef>
          </c:val>
          <c:extLst>
            <c:ext xmlns:c16="http://schemas.microsoft.com/office/drawing/2014/chart" uri="{C3380CC4-5D6E-409C-BE32-E72D297353CC}">
              <c16:uniqueId val="{00000008-4434-4CA7-AFE4-7E1ADB24D9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34-4CA7-AFE4-7E1ADB24D9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25627</c:v>
                </c:pt>
                <c:pt idx="3">
                  <c:v>26071</c:v>
                </c:pt>
                <c:pt idx="6">
                  <c:v>26480</c:v>
                </c:pt>
                <c:pt idx="9">
                  <c:v>25425</c:v>
                </c:pt>
                <c:pt idx="12">
                  <c:v>24804</c:v>
                </c:pt>
              </c:numCache>
            </c:numRef>
          </c:val>
          <c:extLst>
            <c:ext xmlns:c16="http://schemas.microsoft.com/office/drawing/2014/chart" uri="{C3380CC4-5D6E-409C-BE32-E72D297353CC}">
              <c16:uniqueId val="{0000000A-4434-4CA7-AFE4-7E1ADB24D9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34-4CA7-AFE4-7E1ADB24D9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3037</c:v>
                </c:pt>
                <c:pt idx="1">
                  <c:v>3558</c:v>
                </c:pt>
                <c:pt idx="2">
                  <c:v>4291</c:v>
                </c:pt>
              </c:numCache>
            </c:numRef>
          </c:val>
          <c:extLst>
            <c:ext xmlns:c16="http://schemas.microsoft.com/office/drawing/2014/chart" uri="{C3380CC4-5D6E-409C-BE32-E72D297353CC}">
              <c16:uniqueId val="{00000000-0CB3-4757-87BC-1B0C48F74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1503</c:v>
                </c:pt>
                <c:pt idx="1">
                  <c:v>1502</c:v>
                </c:pt>
                <c:pt idx="2">
                  <c:v>1587</c:v>
                </c:pt>
              </c:numCache>
            </c:numRef>
          </c:val>
          <c:extLst>
            <c:ext xmlns:c16="http://schemas.microsoft.com/office/drawing/2014/chart" uri="{C3380CC4-5D6E-409C-BE32-E72D297353CC}">
              <c16:uniqueId val="{00000001-0CB3-4757-87BC-1B0C48F74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2577</c:v>
                </c:pt>
                <c:pt idx="1">
                  <c:v>3188</c:v>
                </c:pt>
                <c:pt idx="2">
                  <c:v>3450</c:v>
                </c:pt>
              </c:numCache>
            </c:numRef>
          </c:val>
          <c:extLst>
            <c:ext xmlns:c16="http://schemas.microsoft.com/office/drawing/2014/chart" uri="{C3380CC4-5D6E-409C-BE32-E72D297353CC}">
              <c16:uniqueId val="{00000002-0CB3-4757-87BC-1B0C48F745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年度は類似団体内平均値を大きく上回ったものの、前年度から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ポイントとなった。これは高齢者人口の増加による基準財政需要額の増加が主な要因である。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定した財政運営を行うためには、税収等の自主財源確保は必要不可欠であり、引き続き現役世代の転入促進や徴収率の向上など図っていきたい。また、歳出面ではデジタル化を初めとした行政の効率化等を進めコスト削減等に取り組んで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増、類似団体平均値を同値の</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ポイントとなった。これは、普通交付税の増額等により、分母の経常一般財源等が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百万円増額となったものの、扶助費や繰出金といった社会保障経費や、物価高騰による物件費等において経常経費充当一般財源が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百万円増額となったことが大きな要因である。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今後とも社会の変化やニーズを的確にとらえ、すべての事業においてその必要性や効果、効率について検証を行い、事業の廃止や新たな事業手法等を踏まえながら見直しを行い、経常経費の削減に取り組む。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97536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309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62</xdr:row>
      <xdr:rowOff>1016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444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83058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百万円の減額、物件費は、国の電気代負担軽減による電気料の減額や新型コロナウイルス感染症予防接種、住宅用</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照明等買替費用助成委託の大きな減額があったものの、ふるさと寄附の増加に伴う返礼経費の増額や小中学校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経費、全庁システム改修経費の増額などにより、ほぼ前年度と同額になったが、人口減少により、人口一人当たりの人件費・物件費等決算額は増額となった。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昨今の物価や人件費の高騰等を踏まえ、デジタル化の推進による効率化を図る等、管理経費の削減等を継続的に行っていく必要がある。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81201</xdr:rowOff>
    </xdr:from>
    <xdr:to>
      <xdr:col>23</xdr:col>
      <xdr:colOff>133350</xdr:colOff>
      <xdr:row>82</xdr:row>
      <xdr:rowOff>84204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0101"/>
          <a:ext cx="8382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166478</xdr:rowOff>
    </xdr:from>
    <xdr:to>
      <xdr:col>19</xdr:col>
      <xdr:colOff>133350</xdr:colOff>
      <xdr:row>82</xdr:row>
      <xdr:rowOff>81201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3928"/>
          <a:ext cx="889000" cy="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71966</xdr:rowOff>
    </xdr:from>
    <xdr:to>
      <xdr:col>15</xdr:col>
      <xdr:colOff>82550</xdr:colOff>
      <xdr:row>81</xdr:row>
      <xdr:rowOff>166478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9416"/>
          <a:ext cx="889000" cy="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71966</xdr:rowOff>
    </xdr:from>
    <xdr:to>
      <xdr:col>11</xdr:col>
      <xdr:colOff>31750</xdr:colOff>
      <xdr:row>81</xdr:row>
      <xdr:rowOff>74467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59416"/>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33404</xdr:rowOff>
    </xdr:from>
    <xdr:to>
      <xdr:col>23</xdr:col>
      <xdr:colOff>184150</xdr:colOff>
      <xdr:row>82</xdr:row>
      <xdr:rowOff>135004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30401</xdr:rowOff>
    </xdr:from>
    <xdr:to>
      <xdr:col>19</xdr:col>
      <xdr:colOff>184150</xdr:colOff>
      <xdr:row>82</xdr:row>
      <xdr:rowOff>132001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142178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8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115678</xdr:rowOff>
    </xdr:from>
    <xdr:to>
      <xdr:col>15</xdr:col>
      <xdr:colOff>133350</xdr:colOff>
      <xdr:row>82</xdr:row>
      <xdr:rowOff>45828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56005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21166</xdr:rowOff>
    </xdr:from>
    <xdr:to>
      <xdr:col>11</xdr:col>
      <xdr:colOff>82550</xdr:colOff>
      <xdr:row>81</xdr:row>
      <xdr:rowOff>122766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23667</xdr:rowOff>
    </xdr:from>
    <xdr:to>
      <xdr:col>7</xdr:col>
      <xdr:colOff>31750</xdr:colOff>
      <xdr:row>81</xdr:row>
      <xdr:rowOff>125267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職員の給与については、勤務評定に基づいた能力給を導入していること等により、類似団体内平均値と比較して低値で推移しており、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今後も、職員の能力に応じ、適正な評価を行い、適正な給与の支給を行っていく。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017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114300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816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144991</xdr:rowOff>
    </xdr:from>
    <xdr:to>
      <xdr:col>72</xdr:col>
      <xdr:colOff>203200</xdr:colOff>
      <xdr:row>81</xdr:row>
      <xdr:rowOff>94191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609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144991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207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正職員数を抑制し、会計年度任用職員の配置により、行政運営していた経緯があり、当該値には会計年度任用職員を含んでいないことから、全国の市町村及び類似団体平均と比較しても低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定員数については、正職員の抑制に捉われすぎることなく、市民満足度と実際の運営状況を勘案しながら、適正な数になるよう管理していく。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10371</xdr:rowOff>
    </xdr:from>
    <xdr:to>
      <xdr:col>81</xdr:col>
      <xdr:colOff>44450</xdr:colOff>
      <xdr:row>58</xdr:row>
      <xdr:rowOff>28469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995447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4642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2329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169756</xdr:rowOff>
    </xdr:from>
    <xdr:to>
      <xdr:col>68</xdr:col>
      <xdr:colOff>152400</xdr:colOff>
      <xdr:row>58</xdr:row>
      <xdr:rowOff>14394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424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131021</xdr:rowOff>
    </xdr:from>
    <xdr:to>
      <xdr:col>81</xdr:col>
      <xdr:colOff>95250</xdr:colOff>
      <xdr:row>58</xdr:row>
      <xdr:rowOff>61171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52298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149119</xdr:rowOff>
    </xdr:from>
    <xdr:to>
      <xdr:col>77</xdr:col>
      <xdr:colOff>95250</xdr:colOff>
      <xdr:row>58</xdr:row>
      <xdr:rowOff>79269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89446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69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122979</xdr:rowOff>
    </xdr:from>
    <xdr:to>
      <xdr:col>73</xdr:col>
      <xdr:colOff>44450</xdr:colOff>
      <xdr:row>58</xdr:row>
      <xdr:rowOff>53129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63306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118956</xdr:rowOff>
    </xdr:from>
    <xdr:to>
      <xdr:col>68</xdr:col>
      <xdr:colOff>203200</xdr:colOff>
      <xdr:row>58</xdr:row>
      <xdr:rowOff>49106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135044</xdr:rowOff>
    </xdr:from>
    <xdr:to>
      <xdr:col>64</xdr:col>
      <xdr:colOff>152400</xdr:colOff>
      <xdr:row>58</xdr:row>
      <xdr:rowOff>65194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75371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これまで公債費の抑制に重点をおいた財政運営に取り組んできた結果、類似団体内平均値と比較して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年度借入臨時財政対策債の元金償還開始等により、前年度比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今後は、おくの義務教育学校一体型校舎建設や中央生涯学習センター改修（第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期）、下根中学校改修の実施により、市債残高および元利償還金の増加が見込まれるが、基金の確保や繰上償還の実施、経常経費の圧縮などに取り組み、実質公債費率の上昇を抑えていく。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919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7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97367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年度に続き、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年度も数値なしとなっている。</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年度以降はおくの義務教育学校の建設や中央生涯学習センター・下根中学校等の公共施設長寿命化改修などで、地方債発行が見込まれ、地方債残高の増加が見込まれる。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将来世代にただ負担を先送りにするのではなく、繰上償還の実施や財政措置のある事業債の選択など、将来的な財源の確保に努めていく。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近年は業務の継続性や行政サービスの安定化を図るため、年齢構成の是正を念頭においた計画的な職員採用を進めている。</a:t>
          </a:r>
          <a:r>
            <a:rPr kumimoji="1" lang="en-US" altLang="ja-JP" sz="1200" baseline="0">
              <a:latin typeface="ＭＳ Ｐゴシック" panose="020B0600070205080204" pitchFamily="50" charset="-128"/>
              <a:ea typeface="ＭＳ Ｐゴシック" panose="020B0600070205080204" pitchFamily="50" charset="-128"/>
            </a:rPr>
            <a:t>R5</a:t>
          </a:r>
          <a:r>
            <a:rPr kumimoji="1" lang="ja-JP" altLang="en-US" sz="1200" baseline="0">
              <a:latin typeface="ＭＳ Ｐゴシック" panose="020B0600070205080204" pitchFamily="50" charset="-128"/>
              <a:ea typeface="ＭＳ Ｐゴシック" panose="020B0600070205080204" pitchFamily="50" charset="-128"/>
            </a:rPr>
            <a:t>年度は、分母である経常一般財源が増額になったものの、人事院勧告による給与改定や経験年数階層の変動により一般職給等が増額になったため、</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今後も人件費抑制に取り組む一方で、市民サービス向上を第一に考え、職員数の適正管理、並びに正職員、会計年度任用職員のバランスについても考えた組織づくりに取り組む。</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153126</xdr:rowOff>
    </xdr:from>
    <xdr:to>
      <xdr:col>24</xdr:col>
      <xdr:colOff>25400</xdr:colOff>
      <xdr:row>35</xdr:row>
      <xdr:rowOff>1270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24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107406</xdr:rowOff>
    </xdr:from>
    <xdr:to>
      <xdr:col>19</xdr:col>
      <xdr:colOff>187325</xdr:colOff>
      <xdr:row>34</xdr:row>
      <xdr:rowOff>153126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36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107406</xdr:rowOff>
    </xdr:from>
    <xdr:to>
      <xdr:col>15</xdr:col>
      <xdr:colOff>98425</xdr:colOff>
      <xdr:row>35</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3670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102326</xdr:rowOff>
    </xdr:from>
    <xdr:to>
      <xdr:col>20</xdr:col>
      <xdr:colOff>38100</xdr:colOff>
      <xdr:row>35</xdr:row>
      <xdr:rowOff>32476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42653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56606</xdr:rowOff>
    </xdr:from>
    <xdr:to>
      <xdr:col>15</xdr:col>
      <xdr:colOff>149225</xdr:colOff>
      <xdr:row>34</xdr:row>
      <xdr:rowOff>158206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クリーンセンター及び自校式給食を市直営で実施しているため、物件費は平均より高い数値で推移している。</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年度については、ひたち野うしく小学校プール開放事業の再開や小中学校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環境管理経費の増により、経常経費充当一般財源が増加したものの、地方交付税や市税の増により経常一般財源収入が増加したことにより、前年度同値となった。</a:t>
          </a:r>
        </a:p>
        <a:p>
          <a:r>
            <a:rPr kumimoji="1" lang="ja-JP" altLang="en-US" sz="1200">
              <a:latin typeface="ＭＳ Ｐゴシック" panose="020B0600070205080204" pitchFamily="50" charset="-128"/>
              <a:ea typeface="ＭＳ Ｐゴシック" panose="020B0600070205080204" pitchFamily="50" charset="-128"/>
            </a:rPr>
            <a:t>　今後は、施設の運営経費、維持管理経費等も含め経常的な物件費を削減できるよう進めていく。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19</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05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039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3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101854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3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児童手当の減額等により近年減少傾向にあったが、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年度は障害者・障害児給付費などの増により、前年度から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全国平均、類似団体と比べて低値で推移しているが、高齢化に伴い加速度的に伸びる恐れがあるため、健康増進策等、今後も扶助費抑制に積極的に取り組んでいく必要がある。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6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年度は介護特会や後期高齢特会への繰出金の増により、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は高齢化や公共施設の老朽化に伴い、繰出金や維持補修費の増が懸念されるため、引き続き医療費削減につながる健康増進の取り組みや公共施設等総合管理計画に基づく計画的な改修を実施することで経費の削減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市民の活動を推進するためには、補助金の支出は必要で、これまでも全国平均、類似団体の平均値と同水準で推移している。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ついては、前年度補助事業精算に伴う国庫返還金や稲敷広域市町村圏事務組合負担金の増により、経常経費充当一般財源が増加したものの、地方交付税や市税の増による経常一般財源収入の増加が大きく、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補助費については、その金額が適正か否かを適正に判断し、不必要な支出の抑制に努めていきたい。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119380</xdr:rowOff>
    </xdr:from>
    <xdr:to>
      <xdr:col>82</xdr:col>
      <xdr:colOff>107950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3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1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9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これまで地方債残高抑制に取り組んできた結果、全国平均、類似団体平均と比して低値で推移している。</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年度については、</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借入債償還開始による増額や臨時財政対策債の減額があったものの、経常一般財源が増となったため、前年度と同値になった。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おくの義務教育学校一体型校舎建設に係る借入や下根中学校、中央生涯学習センター長寿命化改修など大型事業が計画されているが、引き続き地方債残高抑制に努めるとともに、毎年の償還額平準化に取り組んで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1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35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ポイントの増加となった。地方交付税や市税の増により経常一般財源収入が増加したものの、障害者給付費や障害児給付費などの扶助費や、福祉関連特別会計への繰出金が増加したことによる影響が大きい。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今後も、扶助費や繰出金、施設の維持補修費は増加が見込まれるが、経常収支比率の増は財政運営に大きな影響を及ぼすものであることから、経常経費全体の圧縮に努めていきたい。</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77</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9720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43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31132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116205</xdr:rowOff>
    </xdr:from>
    <xdr:to>
      <xdr:col>78</xdr:col>
      <xdr:colOff>120650</xdr:colOff>
      <xdr:row>77</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56532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41720</xdr:rowOff>
    </xdr:from>
    <xdr:to>
      <xdr:col>29</xdr:col>
      <xdr:colOff>127000</xdr:colOff>
      <xdr:row>18</xdr:row>
      <xdr:rowOff>51740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445"/>
          <a:ext cx="6477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51740</xdr:rowOff>
    </xdr:from>
    <xdr:to>
      <xdr:col>26</xdr:col>
      <xdr:colOff>50800</xdr:colOff>
      <xdr:row>18</xdr:row>
      <xdr:rowOff>61100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5465"/>
          <a:ext cx="698500" cy="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55601</xdr:rowOff>
    </xdr:from>
    <xdr:to>
      <xdr:col>22</xdr:col>
      <xdr:colOff>114300</xdr:colOff>
      <xdr:row>18</xdr:row>
      <xdr:rowOff>61100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9326"/>
          <a:ext cx="698500" cy="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55601</xdr:rowOff>
    </xdr:from>
    <xdr:to>
      <xdr:col>18</xdr:col>
      <xdr:colOff>177800</xdr:colOff>
      <xdr:row>18</xdr:row>
      <xdr:rowOff>67653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9326"/>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162370</xdr:rowOff>
    </xdr:from>
    <xdr:to>
      <xdr:col>29</xdr:col>
      <xdr:colOff>177800</xdr:colOff>
      <xdr:row>18</xdr:row>
      <xdr:rowOff>92520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70947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xdr:rowOff>
    </xdr:from>
    <xdr:to>
      <xdr:col>26</xdr:col>
      <xdr:colOff>101600</xdr:colOff>
      <xdr:row>18</xdr:row>
      <xdr:rowOff>102540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10300</xdr:rowOff>
    </xdr:from>
    <xdr:to>
      <xdr:col>22</xdr:col>
      <xdr:colOff>165100</xdr:colOff>
      <xdr:row>18</xdr:row>
      <xdr:rowOff>111900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96677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4801</xdr:rowOff>
    </xdr:from>
    <xdr:to>
      <xdr:col>19</xdr:col>
      <xdr:colOff>38100</xdr:colOff>
      <xdr:row>18</xdr:row>
      <xdr:rowOff>106401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16853</xdr:rowOff>
    </xdr:from>
    <xdr:to>
      <xdr:col>15</xdr:col>
      <xdr:colOff>101600</xdr:colOff>
      <xdr:row>18</xdr:row>
      <xdr:rowOff>118453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103230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125106</xdr:rowOff>
    </xdr:from>
    <xdr:to>
      <xdr:col>29</xdr:col>
      <xdr:colOff>127000</xdr:colOff>
      <xdr:row>36</xdr:row>
      <xdr:rowOff>136699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78356"/>
          <a:ext cx="6477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136699</xdr:rowOff>
    </xdr:from>
    <xdr:to>
      <xdr:col>26</xdr:col>
      <xdr:colOff>50800</xdr:colOff>
      <xdr:row>37</xdr:row>
      <xdr:rowOff>20048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9949"/>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20048</xdr:rowOff>
    </xdr:from>
    <xdr:to>
      <xdr:col>22</xdr:col>
      <xdr:colOff>114300</xdr:colOff>
      <xdr:row>37</xdr:row>
      <xdr:rowOff>24195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4748"/>
          <a:ext cx="6985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18839</xdr:rowOff>
    </xdr:from>
    <xdr:to>
      <xdr:col>18</xdr:col>
      <xdr:colOff>177800</xdr:colOff>
      <xdr:row>37</xdr:row>
      <xdr:rowOff>24195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3539"/>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74306</xdr:rowOff>
    </xdr:from>
    <xdr:to>
      <xdr:col>29</xdr:col>
      <xdr:colOff>177800</xdr:colOff>
      <xdr:row>37</xdr:row>
      <xdr:rowOff>4456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46383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85899</xdr:rowOff>
    </xdr:from>
    <xdr:to>
      <xdr:col>26</xdr:col>
      <xdr:colOff>101600</xdr:colOff>
      <xdr:row>37</xdr:row>
      <xdr:rowOff>16049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140698</xdr:rowOff>
    </xdr:from>
    <xdr:to>
      <xdr:col>22</xdr:col>
      <xdr:colOff>165100</xdr:colOff>
      <xdr:row>37</xdr:row>
      <xdr:rowOff>70848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55625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144845</xdr:rowOff>
    </xdr:from>
    <xdr:to>
      <xdr:col>19</xdr:col>
      <xdr:colOff>38100</xdr:colOff>
      <xdr:row>37</xdr:row>
      <xdr:rowOff>74995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139489</xdr:rowOff>
    </xdr:from>
    <xdr:to>
      <xdr:col>15</xdr:col>
      <xdr:colOff>101600</xdr:colOff>
      <xdr:row>37</xdr:row>
      <xdr:rowOff>69639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54416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30829</xdr:rowOff>
    </xdr:from>
    <xdr:to>
      <xdr:col>24</xdr:col>
      <xdr:colOff>63500</xdr:colOff>
      <xdr:row>38</xdr:row>
      <xdr:rowOff>31173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45929"/>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30829</xdr:rowOff>
    </xdr:from>
    <xdr:to>
      <xdr:col>19</xdr:col>
      <xdr:colOff>177800</xdr:colOff>
      <xdr:row>38</xdr:row>
      <xdr:rowOff>48413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5929"/>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36544</xdr:rowOff>
    </xdr:from>
    <xdr:to>
      <xdr:col>15</xdr:col>
      <xdr:colOff>50800</xdr:colOff>
      <xdr:row>38</xdr:row>
      <xdr:rowOff>48413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164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36544</xdr:rowOff>
    </xdr:from>
    <xdr:to>
      <xdr:col>10</xdr:col>
      <xdr:colOff>114300</xdr:colOff>
      <xdr:row>38</xdr:row>
      <xdr:rowOff>43935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16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151822</xdr:rowOff>
    </xdr:from>
    <xdr:to>
      <xdr:col>24</xdr:col>
      <xdr:colOff>114300</xdr:colOff>
      <xdr:row>38</xdr:row>
      <xdr:rowOff>81972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151479</xdr:rowOff>
    </xdr:from>
    <xdr:to>
      <xdr:col>20</xdr:col>
      <xdr:colOff>38100</xdr:colOff>
      <xdr:row>38</xdr:row>
      <xdr:rowOff>81629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169063</xdr:rowOff>
    </xdr:from>
    <xdr:to>
      <xdr:col>15</xdr:col>
      <xdr:colOff>101600</xdr:colOff>
      <xdr:row>38</xdr:row>
      <xdr:rowOff>99213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157194</xdr:rowOff>
    </xdr:from>
    <xdr:to>
      <xdr:col>10</xdr:col>
      <xdr:colOff>165100</xdr:colOff>
      <xdr:row>38</xdr:row>
      <xdr:rowOff>87344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78471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164585</xdr:rowOff>
    </xdr:from>
    <xdr:to>
      <xdr:col>6</xdr:col>
      <xdr:colOff>38100</xdr:colOff>
      <xdr:row>38</xdr:row>
      <xdr:rowOff>94735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85862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152578</xdr:rowOff>
    </xdr:from>
    <xdr:to>
      <xdr:col>24</xdr:col>
      <xdr:colOff>63500</xdr:colOff>
      <xdr:row>55</xdr:row>
      <xdr:rowOff>154863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23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154863</xdr:rowOff>
    </xdr:from>
    <xdr:to>
      <xdr:col>19</xdr:col>
      <xdr:colOff>177800</xdr:colOff>
      <xdr:row>56</xdr:row>
      <xdr:rowOff>79222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4613"/>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79222</xdr:rowOff>
    </xdr:from>
    <xdr:to>
      <xdr:col>15</xdr:col>
      <xdr:colOff>50800</xdr:colOff>
      <xdr:row>57</xdr:row>
      <xdr:rowOff>39053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0422"/>
          <a:ext cx="8890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23584</xdr:rowOff>
    </xdr:from>
    <xdr:to>
      <xdr:col>10</xdr:col>
      <xdr:colOff>114300</xdr:colOff>
      <xdr:row>57</xdr:row>
      <xdr:rowOff>39053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623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101778</xdr:rowOff>
    </xdr:from>
    <xdr:to>
      <xdr:col>24</xdr:col>
      <xdr:colOff>114300</xdr:colOff>
      <xdr:row>56</xdr:row>
      <xdr:rowOff>31928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124655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104063</xdr:rowOff>
    </xdr:from>
    <xdr:to>
      <xdr:col>20</xdr:col>
      <xdr:colOff>38100</xdr:colOff>
      <xdr:row>56</xdr:row>
      <xdr:rowOff>34213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50740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28422</xdr:rowOff>
    </xdr:from>
    <xdr:to>
      <xdr:col>15</xdr:col>
      <xdr:colOff>101600</xdr:colOff>
      <xdr:row>56</xdr:row>
      <xdr:rowOff>130022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146549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159703</xdr:rowOff>
    </xdr:from>
    <xdr:to>
      <xdr:col>10</xdr:col>
      <xdr:colOff>165100</xdr:colOff>
      <xdr:row>57</xdr:row>
      <xdr:rowOff>89853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80980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144234</xdr:rowOff>
    </xdr:from>
    <xdr:to>
      <xdr:col>6</xdr:col>
      <xdr:colOff>38100</xdr:colOff>
      <xdr:row>57</xdr:row>
      <xdr:rowOff>74384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90911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65139</xdr:rowOff>
    </xdr:from>
    <xdr:to>
      <xdr:col>24</xdr:col>
      <xdr:colOff>63500</xdr:colOff>
      <xdr:row>78</xdr:row>
      <xdr:rowOff>78893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8239"/>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65139</xdr:rowOff>
    </xdr:from>
    <xdr:to>
      <xdr:col>19</xdr:col>
      <xdr:colOff>177800</xdr:colOff>
      <xdr:row>78</xdr:row>
      <xdr:rowOff>95123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8239"/>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80150</xdr:rowOff>
    </xdr:from>
    <xdr:to>
      <xdr:col>15</xdr:col>
      <xdr:colOff>50800</xdr:colOff>
      <xdr:row>78</xdr:row>
      <xdr:rowOff>95123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3250"/>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80150</xdr:rowOff>
    </xdr:from>
    <xdr:to>
      <xdr:col>10</xdr:col>
      <xdr:colOff>114300</xdr:colOff>
      <xdr:row>78</xdr:row>
      <xdr:rowOff>104915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3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28093</xdr:rowOff>
    </xdr:from>
    <xdr:to>
      <xdr:col>24</xdr:col>
      <xdr:colOff>114300</xdr:colOff>
      <xdr:row>78</xdr:row>
      <xdr:rowOff>129693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14339</xdr:rowOff>
    </xdr:from>
    <xdr:to>
      <xdr:col>20</xdr:col>
      <xdr:colOff>38100</xdr:colOff>
      <xdr:row>78</xdr:row>
      <xdr:rowOff>115939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107066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44323</xdr:rowOff>
    </xdr:from>
    <xdr:to>
      <xdr:col>15</xdr:col>
      <xdr:colOff>101600</xdr:colOff>
      <xdr:row>78</xdr:row>
      <xdr:rowOff>145923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29350</xdr:rowOff>
    </xdr:from>
    <xdr:to>
      <xdr:col>10</xdr:col>
      <xdr:colOff>165100</xdr:colOff>
      <xdr:row>78</xdr:row>
      <xdr:rowOff>130950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54115</xdr:rowOff>
    </xdr:from>
    <xdr:to>
      <xdr:col>6</xdr:col>
      <xdr:colOff>38100</xdr:colOff>
      <xdr:row>78</xdr:row>
      <xdr:rowOff>155715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89322</xdr:rowOff>
    </xdr:from>
    <xdr:to>
      <xdr:col>24</xdr:col>
      <xdr:colOff>63500</xdr:colOff>
      <xdr:row>97</xdr:row>
      <xdr:rowOff>134769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19972"/>
          <a:ext cx="8382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149290</xdr:rowOff>
    </xdr:from>
    <xdr:to>
      <xdr:col>19</xdr:col>
      <xdr:colOff>177800</xdr:colOff>
      <xdr:row>97</xdr:row>
      <xdr:rowOff>134769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8490"/>
          <a:ext cx="889000" cy="1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149290</xdr:rowOff>
    </xdr:from>
    <xdr:to>
      <xdr:col>15</xdr:col>
      <xdr:colOff>50800</xdr:colOff>
      <xdr:row>98</xdr:row>
      <xdr:rowOff>40019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8490"/>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40019</xdr:rowOff>
    </xdr:from>
    <xdr:to>
      <xdr:col>10</xdr:col>
      <xdr:colOff>114300</xdr:colOff>
      <xdr:row>98</xdr:row>
      <xdr:rowOff>75050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211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38522</xdr:rowOff>
    </xdr:from>
    <xdr:to>
      <xdr:col>24</xdr:col>
      <xdr:colOff>114300</xdr:colOff>
      <xdr:row>97</xdr:row>
      <xdr:rowOff>140122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16949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83969</xdr:rowOff>
    </xdr:from>
    <xdr:to>
      <xdr:col>20</xdr:col>
      <xdr:colOff>38100</xdr:colOff>
      <xdr:row>98</xdr:row>
      <xdr:rowOff>14119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98490</xdr:rowOff>
    </xdr:from>
    <xdr:to>
      <xdr:col>15</xdr:col>
      <xdr:colOff>101600</xdr:colOff>
      <xdr:row>97</xdr:row>
      <xdr:rowOff>28640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19767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160669</xdr:rowOff>
    </xdr:from>
    <xdr:to>
      <xdr:col>10</xdr:col>
      <xdr:colOff>165100</xdr:colOff>
      <xdr:row>98</xdr:row>
      <xdr:rowOff>90819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81946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24250</xdr:rowOff>
    </xdr:from>
    <xdr:to>
      <xdr:col>6</xdr:col>
      <xdr:colOff>38100</xdr:colOff>
      <xdr:row>98</xdr:row>
      <xdr:rowOff>125850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74800</xdr:rowOff>
    </xdr:from>
    <xdr:to>
      <xdr:col>55</xdr:col>
      <xdr:colOff>0</xdr:colOff>
      <xdr:row>37</xdr:row>
      <xdr:rowOff>81247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18450"/>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81247</xdr:rowOff>
    </xdr:from>
    <xdr:to>
      <xdr:col>50</xdr:col>
      <xdr:colOff>114300</xdr:colOff>
      <xdr:row>37</xdr:row>
      <xdr:rowOff>100206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489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148966</xdr:rowOff>
    </xdr:from>
    <xdr:to>
      <xdr:col>45</xdr:col>
      <xdr:colOff>177800</xdr:colOff>
      <xdr:row>37</xdr:row>
      <xdr:rowOff>100206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35366"/>
          <a:ext cx="889000" cy="8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148966</xdr:rowOff>
    </xdr:from>
    <xdr:to>
      <xdr:col>41</xdr:col>
      <xdr:colOff>50800</xdr:colOff>
      <xdr:row>37</xdr:row>
      <xdr:rowOff>146070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35366"/>
          <a:ext cx="889000" cy="8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24000</xdr:rowOff>
    </xdr:from>
    <xdr:to>
      <xdr:col>55</xdr:col>
      <xdr:colOff>50800</xdr:colOff>
      <xdr:row>37</xdr:row>
      <xdr:rowOff>125600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110377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30447</xdr:rowOff>
    </xdr:from>
    <xdr:to>
      <xdr:col>50</xdr:col>
      <xdr:colOff>165100</xdr:colOff>
      <xdr:row>37</xdr:row>
      <xdr:rowOff>132047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123174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49406</xdr:rowOff>
    </xdr:from>
    <xdr:to>
      <xdr:col>46</xdr:col>
      <xdr:colOff>38100</xdr:colOff>
      <xdr:row>37</xdr:row>
      <xdr:rowOff>151006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142133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98166</xdr:rowOff>
    </xdr:from>
    <xdr:to>
      <xdr:col>41</xdr:col>
      <xdr:colOff>101600</xdr:colOff>
      <xdr:row>33</xdr:row>
      <xdr:rowOff>28316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19443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7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95270</xdr:rowOff>
    </xdr:from>
    <xdr:to>
      <xdr:col>36</xdr:col>
      <xdr:colOff>165100</xdr:colOff>
      <xdr:row>38</xdr:row>
      <xdr:rowOff>25420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165760</xdr:rowOff>
    </xdr:from>
    <xdr:to>
      <xdr:col>55</xdr:col>
      <xdr:colOff>0</xdr:colOff>
      <xdr:row>57</xdr:row>
      <xdr:rowOff>66815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6960"/>
          <a:ext cx="8382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34963</xdr:rowOff>
    </xdr:from>
    <xdr:to>
      <xdr:col>50</xdr:col>
      <xdr:colOff>114300</xdr:colOff>
      <xdr:row>57</xdr:row>
      <xdr:rowOff>66815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0761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158445</xdr:rowOff>
    </xdr:from>
    <xdr:to>
      <xdr:col>45</xdr:col>
      <xdr:colOff>177800</xdr:colOff>
      <xdr:row>57</xdr:row>
      <xdr:rowOff>34963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5964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108889</xdr:rowOff>
    </xdr:from>
    <xdr:to>
      <xdr:col>41</xdr:col>
      <xdr:colOff>50800</xdr:colOff>
      <xdr:row>56</xdr:row>
      <xdr:rowOff>158445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67189"/>
          <a:ext cx="889000" cy="3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114960</xdr:rowOff>
    </xdr:from>
    <xdr:to>
      <xdr:col>55</xdr:col>
      <xdr:colOff>50800</xdr:colOff>
      <xdr:row>57</xdr:row>
      <xdr:rowOff>45110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93387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16015</xdr:rowOff>
    </xdr:from>
    <xdr:to>
      <xdr:col>50</xdr:col>
      <xdr:colOff>165100</xdr:colOff>
      <xdr:row>57</xdr:row>
      <xdr:rowOff>117615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108742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155613</xdr:rowOff>
    </xdr:from>
    <xdr:to>
      <xdr:col>46</xdr:col>
      <xdr:colOff>38100</xdr:colOff>
      <xdr:row>57</xdr:row>
      <xdr:rowOff>85763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76890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107645</xdr:rowOff>
    </xdr:from>
    <xdr:to>
      <xdr:col>41</xdr:col>
      <xdr:colOff>101600</xdr:colOff>
      <xdr:row>57</xdr:row>
      <xdr:rowOff>37795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28922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58089</xdr:rowOff>
    </xdr:from>
    <xdr:to>
      <xdr:col>36</xdr:col>
      <xdr:colOff>165100</xdr:colOff>
      <xdr:row>54</xdr:row>
      <xdr:rowOff>159689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168923</xdr:rowOff>
    </xdr:from>
    <xdr:to>
      <xdr:col>55</xdr:col>
      <xdr:colOff>0</xdr:colOff>
      <xdr:row>79</xdr:row>
      <xdr:rowOff>19114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0573"/>
          <a:ext cx="8382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125146</xdr:rowOff>
    </xdr:from>
    <xdr:to>
      <xdr:col>50</xdr:col>
      <xdr:colOff>114300</xdr:colOff>
      <xdr:row>79</xdr:row>
      <xdr:rowOff>19114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98246"/>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61748</xdr:rowOff>
    </xdr:from>
    <xdr:to>
      <xdr:col>45</xdr:col>
      <xdr:colOff>177800</xdr:colOff>
      <xdr:row>78</xdr:row>
      <xdr:rowOff>125146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34848"/>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91904</xdr:rowOff>
    </xdr:from>
    <xdr:to>
      <xdr:col>41</xdr:col>
      <xdr:colOff>50800</xdr:colOff>
      <xdr:row>78</xdr:row>
      <xdr:rowOff>61748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50654"/>
          <a:ext cx="8890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118123</xdr:rowOff>
    </xdr:from>
    <xdr:to>
      <xdr:col>55</xdr:col>
      <xdr:colOff>50800</xdr:colOff>
      <xdr:row>78</xdr:row>
      <xdr:rowOff>48273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141000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139764</xdr:rowOff>
    </xdr:from>
    <xdr:to>
      <xdr:col>50</xdr:col>
      <xdr:colOff>165100</xdr:colOff>
      <xdr:row>79</xdr:row>
      <xdr:rowOff>69914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61041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74346</xdr:rowOff>
    </xdr:from>
    <xdr:to>
      <xdr:col>46</xdr:col>
      <xdr:colOff>38100</xdr:colOff>
      <xdr:row>79</xdr:row>
      <xdr:rowOff>4496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10948</xdr:rowOff>
    </xdr:from>
    <xdr:to>
      <xdr:col>41</xdr:col>
      <xdr:colOff>101600</xdr:colOff>
      <xdr:row>78</xdr:row>
      <xdr:rowOff>112548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103675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41104</xdr:rowOff>
    </xdr:from>
    <xdr:to>
      <xdr:col>36</xdr:col>
      <xdr:colOff>165100</xdr:colOff>
      <xdr:row>75</xdr:row>
      <xdr:rowOff>142704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159231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76181</xdr:rowOff>
    </xdr:from>
    <xdr:to>
      <xdr:col>55</xdr:col>
      <xdr:colOff>0</xdr:colOff>
      <xdr:row>97</xdr:row>
      <xdr:rowOff>141105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06831"/>
          <a:ext cx="8382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76181</xdr:rowOff>
    </xdr:from>
    <xdr:to>
      <xdr:col>50</xdr:col>
      <xdr:colOff>114300</xdr:colOff>
      <xdr:row>97</xdr:row>
      <xdr:rowOff>131307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06831"/>
          <a:ext cx="8890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106046</xdr:rowOff>
    </xdr:from>
    <xdr:to>
      <xdr:col>45</xdr:col>
      <xdr:colOff>177800</xdr:colOff>
      <xdr:row>97</xdr:row>
      <xdr:rowOff>131307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3669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106046</xdr:rowOff>
    </xdr:from>
    <xdr:to>
      <xdr:col>41</xdr:col>
      <xdr:colOff>50800</xdr:colOff>
      <xdr:row>97</xdr:row>
      <xdr:rowOff>122963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6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90305</xdr:rowOff>
    </xdr:from>
    <xdr:to>
      <xdr:col>55</xdr:col>
      <xdr:colOff>50800</xdr:colOff>
      <xdr:row>98</xdr:row>
      <xdr:rowOff>20455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25381</xdr:rowOff>
    </xdr:from>
    <xdr:to>
      <xdr:col>50</xdr:col>
      <xdr:colOff>165100</xdr:colOff>
      <xdr:row>97</xdr:row>
      <xdr:rowOff>126981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118108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80507</xdr:rowOff>
    </xdr:from>
    <xdr:to>
      <xdr:col>46</xdr:col>
      <xdr:colOff>38100</xdr:colOff>
      <xdr:row>98</xdr:row>
      <xdr:rowOff>10657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55246</xdr:rowOff>
    </xdr:from>
    <xdr:to>
      <xdr:col>41</xdr:col>
      <xdr:colOff>101600</xdr:colOff>
      <xdr:row>97</xdr:row>
      <xdr:rowOff>156846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72163</xdr:rowOff>
    </xdr:from>
    <xdr:to>
      <xdr:col>36</xdr:col>
      <xdr:colOff>165100</xdr:colOff>
      <xdr:row>98</xdr:row>
      <xdr:rowOff>2313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164890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124887</xdr:rowOff>
    </xdr:from>
    <xdr:to>
      <xdr:col>85</xdr:col>
      <xdr:colOff>127000</xdr:colOff>
      <xdr:row>38</xdr:row>
      <xdr:rowOff>132019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998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132019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711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135631</xdr:rowOff>
    </xdr:from>
    <xdr:to>
      <xdr:col>71</xdr:col>
      <xdr:colOff>177800</xdr:colOff>
      <xdr:row>38</xdr:row>
      <xdr:rowOff>136774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74087</xdr:rowOff>
    </xdr:from>
    <xdr:to>
      <xdr:col>85</xdr:col>
      <xdr:colOff>177800</xdr:colOff>
      <xdr:row>39</xdr:row>
      <xdr:rowOff>4237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81219</xdr:rowOff>
    </xdr:from>
    <xdr:to>
      <xdr:col>81</xdr:col>
      <xdr:colOff>101600</xdr:colOff>
      <xdr:row>39</xdr:row>
      <xdr:rowOff>11369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85974</xdr:rowOff>
    </xdr:from>
    <xdr:to>
      <xdr:col>72</xdr:col>
      <xdr:colOff>38100</xdr:colOff>
      <xdr:row>39</xdr:row>
      <xdr:rowOff>16124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7251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84831</xdr:rowOff>
    </xdr:from>
    <xdr:to>
      <xdr:col>67</xdr:col>
      <xdr:colOff>101600</xdr:colOff>
      <xdr:row>39</xdr:row>
      <xdr:rowOff>14981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6108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160286</xdr:rowOff>
    </xdr:from>
    <xdr:to>
      <xdr:col>85</xdr:col>
      <xdr:colOff>127000</xdr:colOff>
      <xdr:row>77</xdr:row>
      <xdr:rowOff>44614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9048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160286</xdr:rowOff>
    </xdr:from>
    <xdr:to>
      <xdr:col>81</xdr:col>
      <xdr:colOff>50800</xdr:colOff>
      <xdr:row>77</xdr:row>
      <xdr:rowOff>59195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90486"/>
          <a:ext cx="8890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59195</xdr:rowOff>
    </xdr:from>
    <xdr:to>
      <xdr:col>76</xdr:col>
      <xdr:colOff>114300</xdr:colOff>
      <xdr:row>77</xdr:row>
      <xdr:rowOff>80798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0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38100</xdr:rowOff>
    </xdr:from>
    <xdr:to>
      <xdr:col>71</xdr:col>
      <xdr:colOff>177800</xdr:colOff>
      <xdr:row>77</xdr:row>
      <xdr:rowOff>80798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39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165264</xdr:rowOff>
    </xdr:from>
    <xdr:to>
      <xdr:col>85</xdr:col>
      <xdr:colOff>177800</xdr:colOff>
      <xdr:row>77</xdr:row>
      <xdr:rowOff>95414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143691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109486</xdr:rowOff>
    </xdr:from>
    <xdr:to>
      <xdr:col>81</xdr:col>
      <xdr:colOff>101600</xdr:colOff>
      <xdr:row>77</xdr:row>
      <xdr:rowOff>39636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8395</xdr:rowOff>
    </xdr:from>
    <xdr:to>
      <xdr:col>76</xdr:col>
      <xdr:colOff>165100</xdr:colOff>
      <xdr:row>77</xdr:row>
      <xdr:rowOff>109995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101122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29998</xdr:rowOff>
    </xdr:from>
    <xdr:to>
      <xdr:col>72</xdr:col>
      <xdr:colOff>38100</xdr:colOff>
      <xdr:row>77</xdr:row>
      <xdr:rowOff>131598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122725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158750</xdr:rowOff>
    </xdr:from>
    <xdr:to>
      <xdr:col>67</xdr:col>
      <xdr:colOff>101600</xdr:colOff>
      <xdr:row>77</xdr:row>
      <xdr:rowOff>88900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60449</xdr:rowOff>
    </xdr:from>
    <xdr:to>
      <xdr:col>85</xdr:col>
      <xdr:colOff>127000</xdr:colOff>
      <xdr:row>97</xdr:row>
      <xdr:rowOff>79121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91099"/>
          <a:ext cx="8382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60449</xdr:rowOff>
    </xdr:from>
    <xdr:to>
      <xdr:col>81</xdr:col>
      <xdr:colOff>50800</xdr:colOff>
      <xdr:row>97</xdr:row>
      <xdr:rowOff>76981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91099"/>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76981</xdr:rowOff>
    </xdr:from>
    <xdr:to>
      <xdr:col>76</xdr:col>
      <xdr:colOff>114300</xdr:colOff>
      <xdr:row>98</xdr:row>
      <xdr:rowOff>34461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07631"/>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34461</xdr:rowOff>
    </xdr:from>
    <xdr:to>
      <xdr:col>71</xdr:col>
      <xdr:colOff>177800</xdr:colOff>
      <xdr:row>98</xdr:row>
      <xdr:rowOff>52164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6561"/>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28321</xdr:rowOff>
    </xdr:from>
    <xdr:to>
      <xdr:col>85</xdr:col>
      <xdr:colOff>177800</xdr:colOff>
      <xdr:row>97</xdr:row>
      <xdr:rowOff>129921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51198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9649</xdr:rowOff>
    </xdr:from>
    <xdr:to>
      <xdr:col>81</xdr:col>
      <xdr:colOff>101600</xdr:colOff>
      <xdr:row>97</xdr:row>
      <xdr:rowOff>111249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26181</xdr:rowOff>
    </xdr:from>
    <xdr:to>
      <xdr:col>76</xdr:col>
      <xdr:colOff>165100</xdr:colOff>
      <xdr:row>97</xdr:row>
      <xdr:rowOff>127781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144308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155111</xdr:rowOff>
    </xdr:from>
    <xdr:to>
      <xdr:col>72</xdr:col>
      <xdr:colOff>38100</xdr:colOff>
      <xdr:row>98</xdr:row>
      <xdr:rowOff>85261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xdr:rowOff>
    </xdr:from>
    <xdr:to>
      <xdr:col>67</xdr:col>
      <xdr:colOff>101600</xdr:colOff>
      <xdr:row>98</xdr:row>
      <xdr:rowOff>102964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94091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74041</xdr:rowOff>
    </xdr:from>
    <xdr:to>
      <xdr:col>116</xdr:col>
      <xdr:colOff>63500</xdr:colOff>
      <xdr:row>38</xdr:row>
      <xdr:rowOff>100457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89141"/>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74041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36436"/>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xdr:rowOff>
    </xdr:from>
    <xdr:to>
      <xdr:col>107</xdr:col>
      <xdr:colOff>50800</xdr:colOff>
      <xdr:row>38</xdr:row>
      <xdr:rowOff>21336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1764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67691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1764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49657</xdr:rowOff>
    </xdr:from>
    <xdr:to>
      <xdr:col>116</xdr:col>
      <xdr:colOff>114300</xdr:colOff>
      <xdr:row>38</xdr:row>
      <xdr:rowOff>151257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156100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23241</xdr:rowOff>
    </xdr:from>
    <xdr:to>
      <xdr:col>112</xdr:col>
      <xdr:colOff>38100</xdr:colOff>
      <xdr:row>38</xdr:row>
      <xdr:rowOff>124841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115968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141986</xdr:rowOff>
    </xdr:from>
    <xdr:to>
      <xdr:col>107</xdr:col>
      <xdr:colOff>101600</xdr:colOff>
      <xdr:row>38</xdr:row>
      <xdr:rowOff>72136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88663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123190</xdr:rowOff>
    </xdr:from>
    <xdr:to>
      <xdr:col>102</xdr:col>
      <xdr:colOff>165100</xdr:colOff>
      <xdr:row>38</xdr:row>
      <xdr:rowOff>53340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69867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xdr:rowOff>
    </xdr:from>
    <xdr:to>
      <xdr:col>98</xdr:col>
      <xdr:colOff>38100</xdr:colOff>
      <xdr:row>38</xdr:row>
      <xdr:rowOff>118491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135018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35382</xdr:rowOff>
    </xdr:from>
    <xdr:to>
      <xdr:col>116</xdr:col>
      <xdr:colOff>63500</xdr:colOff>
      <xdr:row>59</xdr:row>
      <xdr:rowOff>35878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093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35878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131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35763</xdr:rowOff>
    </xdr:from>
    <xdr:to>
      <xdr:col>107</xdr:col>
      <xdr:colOff>50800</xdr:colOff>
      <xdr:row>59</xdr:row>
      <xdr:rowOff>36373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131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36373</xdr:rowOff>
    </xdr:from>
    <xdr:to>
      <xdr:col>102</xdr:col>
      <xdr:colOff>114300</xdr:colOff>
      <xdr:row>59</xdr:row>
      <xdr:rowOff>36373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1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156032</xdr:rowOff>
    </xdr:from>
    <xdr:to>
      <xdr:col>116</xdr:col>
      <xdr:colOff>114300</xdr:colOff>
      <xdr:row>59</xdr:row>
      <xdr:rowOff>86182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70959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156528</xdr:rowOff>
    </xdr:from>
    <xdr:to>
      <xdr:col>112</xdr:col>
      <xdr:colOff>38100</xdr:colOff>
      <xdr:row>59</xdr:row>
      <xdr:rowOff>86678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156413</xdr:rowOff>
    </xdr:from>
    <xdr:to>
      <xdr:col>107</xdr:col>
      <xdr:colOff>101600</xdr:colOff>
      <xdr:row>59</xdr:row>
      <xdr:rowOff>86563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77690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157023</xdr:rowOff>
    </xdr:from>
    <xdr:to>
      <xdr:col>98</xdr:col>
      <xdr:colOff>38100</xdr:colOff>
      <xdr:row>59</xdr:row>
      <xdr:rowOff>87173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78300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131731</xdr:rowOff>
    </xdr:from>
    <xdr:to>
      <xdr:col>116</xdr:col>
      <xdr:colOff>63500</xdr:colOff>
      <xdr:row>78</xdr:row>
      <xdr:rowOff>5283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33381"/>
          <a:ext cx="8382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5283</xdr:rowOff>
    </xdr:from>
    <xdr:to>
      <xdr:col>111</xdr:col>
      <xdr:colOff>177800</xdr:colOff>
      <xdr:row>78</xdr:row>
      <xdr:rowOff>47182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7838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47182</xdr:rowOff>
    </xdr:from>
    <xdr:to>
      <xdr:col>107</xdr:col>
      <xdr:colOff>50800</xdr:colOff>
      <xdr:row>78</xdr:row>
      <xdr:rowOff>84672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2028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108218</xdr:rowOff>
    </xdr:from>
    <xdr:to>
      <xdr:col>102</xdr:col>
      <xdr:colOff>114300</xdr:colOff>
      <xdr:row>78</xdr:row>
      <xdr:rowOff>84672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09868"/>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80931</xdr:rowOff>
    </xdr:from>
    <xdr:to>
      <xdr:col>116</xdr:col>
      <xdr:colOff>114300</xdr:colOff>
      <xdr:row>78</xdr:row>
      <xdr:rowOff>11081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59358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125933</xdr:rowOff>
    </xdr:from>
    <xdr:to>
      <xdr:col>112</xdr:col>
      <xdr:colOff>38100</xdr:colOff>
      <xdr:row>78</xdr:row>
      <xdr:rowOff>56083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47210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167832</xdr:rowOff>
    </xdr:from>
    <xdr:to>
      <xdr:col>107</xdr:col>
      <xdr:colOff>101600</xdr:colOff>
      <xdr:row>78</xdr:row>
      <xdr:rowOff>97982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89109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33872</xdr:rowOff>
    </xdr:from>
    <xdr:to>
      <xdr:col>102</xdr:col>
      <xdr:colOff>165100</xdr:colOff>
      <xdr:row>78</xdr:row>
      <xdr:rowOff>135472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126599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57418</xdr:rowOff>
    </xdr:from>
    <xdr:to>
      <xdr:col>98</xdr:col>
      <xdr:colOff>38100</xdr:colOff>
      <xdr:row>77</xdr:row>
      <xdr:rowOff>159018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376,448</a:t>
          </a:r>
          <a:r>
            <a:rPr kumimoji="1" lang="ja-JP" altLang="en-US" sz="1300">
              <a:latin typeface="ＭＳ Ｐゴシック" panose="020B0600070205080204" pitchFamily="50" charset="-128"/>
              <a:ea typeface="ＭＳ Ｐゴシック" panose="020B0600070205080204" pitchFamily="50" charset="-128"/>
            </a:rPr>
            <a:t>円となっている。主な構成費目である扶助費について、電力・ガス・食料品等価格高騰重点支援給付金の実施のほか、障害児・者給付費や民間保育園運営費負担金の増の影響により、前年度決算と比較すると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％増となっている。類似団体と比較すると低い水準で推移しているが、今後加速度的に伸びる恐れがあり、介護・医療費をはじめとした扶助費抑制施策を継続していく必要がある。</a:t>
          </a:r>
        </a:p>
        <a:p>
          <a:r>
            <a:rPr kumimoji="1" lang="ja-JP" altLang="en-US" sz="1300">
              <a:latin typeface="ＭＳ Ｐゴシック" panose="020B0600070205080204" pitchFamily="50" charset="-128"/>
              <a:ea typeface="ＭＳ Ｐゴシック" panose="020B0600070205080204" pitchFamily="50" charset="-128"/>
            </a:rPr>
            <a:t>　他項目において大きな増減があったものは普通建設事業費で、住民一人当たり</a:t>
          </a:r>
          <a:r>
            <a:rPr kumimoji="1" lang="en-US" altLang="ja-JP" sz="1300">
              <a:latin typeface="ＭＳ Ｐゴシック" panose="020B0600070205080204" pitchFamily="50" charset="-128"/>
              <a:ea typeface="ＭＳ Ｐゴシック" panose="020B0600070205080204" pitchFamily="50" charset="-128"/>
            </a:rPr>
            <a:t>30,948</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5,709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％）の増となった。おくの義務教育学校一体型校舎建設工事の開始によるものである。</a:t>
          </a:r>
        </a:p>
        <a:p>
          <a:r>
            <a:rPr kumimoji="1" lang="ja-JP" altLang="en-US" sz="1300">
              <a:latin typeface="ＭＳ Ｐゴシック" panose="020B0600070205080204" pitchFamily="50" charset="-128"/>
              <a:ea typeface="ＭＳ Ｐゴシック" panose="020B0600070205080204" pitchFamily="50" charset="-128"/>
            </a:rPr>
            <a:t>　牛久市は昭和後期からベッドタウンとして施設やインフラ等を大規模に整備しており、近年は公共施設総合管理計画等に基づいた施設改修を見込んでいるため、施設整備の老朽化による維持管理費の増に伴う物件費及び維持補修費が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35001</xdr:rowOff>
    </xdr:from>
    <xdr:to>
      <xdr:col>24</xdr:col>
      <xdr:colOff>63500</xdr:colOff>
      <xdr:row>37</xdr:row>
      <xdr:rowOff>102667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78651"/>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97637</xdr:rowOff>
    </xdr:from>
    <xdr:to>
      <xdr:col>19</xdr:col>
      <xdr:colOff>177800</xdr:colOff>
      <xdr:row>37</xdr:row>
      <xdr:rowOff>102667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4128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24943</xdr:rowOff>
    </xdr:from>
    <xdr:to>
      <xdr:col>15</xdr:col>
      <xdr:colOff>50800</xdr:colOff>
      <xdr:row>37</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6859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142443</xdr:rowOff>
    </xdr:from>
    <xdr:to>
      <xdr:col>10</xdr:col>
      <xdr:colOff>114300</xdr:colOff>
      <xdr:row>37</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464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155651</xdr:rowOff>
    </xdr:from>
    <xdr:to>
      <xdr:col>24</xdr:col>
      <xdr:colOff>114300</xdr:colOff>
      <xdr:row>37</xdr:row>
      <xdr:rowOff>85801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51867</xdr:rowOff>
    </xdr:from>
    <xdr:to>
      <xdr:col>20</xdr:col>
      <xdr:colOff>38100</xdr:colOff>
      <xdr:row>37</xdr:row>
      <xdr:rowOff>153467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144594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46837</xdr:rowOff>
    </xdr:from>
    <xdr:to>
      <xdr:col>15</xdr:col>
      <xdr:colOff>101600</xdr:colOff>
      <xdr:row>37</xdr:row>
      <xdr:rowOff>148437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145593</xdr:rowOff>
    </xdr:from>
    <xdr:to>
      <xdr:col>10</xdr:col>
      <xdr:colOff>165100</xdr:colOff>
      <xdr:row>37</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32791</xdr:rowOff>
    </xdr:from>
    <xdr:to>
      <xdr:col>24</xdr:col>
      <xdr:colOff>63500</xdr:colOff>
      <xdr:row>56</xdr:row>
      <xdr:rowOff>38773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3991"/>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32791</xdr:rowOff>
    </xdr:from>
    <xdr:to>
      <xdr:col>19</xdr:col>
      <xdr:colOff>177800</xdr:colOff>
      <xdr:row>56</xdr:row>
      <xdr:rowOff>69954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33991"/>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157767</xdr:rowOff>
    </xdr:from>
    <xdr:to>
      <xdr:col>15</xdr:col>
      <xdr:colOff>50800</xdr:colOff>
      <xdr:row>56</xdr:row>
      <xdr:rowOff>69954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3167"/>
          <a:ext cx="889000" cy="5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157767</xdr:rowOff>
    </xdr:from>
    <xdr:to>
      <xdr:col>10</xdr:col>
      <xdr:colOff>114300</xdr:colOff>
      <xdr:row>57</xdr:row>
      <xdr:rowOff>76005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3167"/>
          <a:ext cx="8890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159423</xdr:rowOff>
    </xdr:from>
    <xdr:to>
      <xdr:col>24</xdr:col>
      <xdr:colOff>114300</xdr:colOff>
      <xdr:row>56</xdr:row>
      <xdr:rowOff>89573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153441</xdr:rowOff>
    </xdr:from>
    <xdr:to>
      <xdr:col>20</xdr:col>
      <xdr:colOff>38100</xdr:colOff>
      <xdr:row>56</xdr:row>
      <xdr:rowOff>83591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19154</xdr:rowOff>
    </xdr:from>
    <xdr:to>
      <xdr:col>15</xdr:col>
      <xdr:colOff>101600</xdr:colOff>
      <xdr:row>56</xdr:row>
      <xdr:rowOff>120754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111881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106967</xdr:rowOff>
    </xdr:from>
    <xdr:to>
      <xdr:col>10</xdr:col>
      <xdr:colOff>165100</xdr:colOff>
      <xdr:row>53</xdr:row>
      <xdr:rowOff>37117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28244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25205</xdr:rowOff>
    </xdr:from>
    <xdr:to>
      <xdr:col>6</xdr:col>
      <xdr:colOff>38100</xdr:colOff>
      <xdr:row>57</xdr:row>
      <xdr:rowOff>126805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104854</xdr:rowOff>
    </xdr:from>
    <xdr:to>
      <xdr:col>24</xdr:col>
      <xdr:colOff>63500</xdr:colOff>
      <xdr:row>77</xdr:row>
      <xdr:rowOff>151633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6504"/>
          <a:ext cx="838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40610</xdr:rowOff>
    </xdr:from>
    <xdr:to>
      <xdr:col>19</xdr:col>
      <xdr:colOff>177800</xdr:colOff>
      <xdr:row>77</xdr:row>
      <xdr:rowOff>151633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2260"/>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40610</xdr:rowOff>
    </xdr:from>
    <xdr:to>
      <xdr:col>15</xdr:col>
      <xdr:colOff>50800</xdr:colOff>
      <xdr:row>78</xdr:row>
      <xdr:rowOff>63897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2260"/>
          <a:ext cx="889000" cy="1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63897</xdr:rowOff>
    </xdr:from>
    <xdr:to>
      <xdr:col>10</xdr:col>
      <xdr:colOff>114300</xdr:colOff>
      <xdr:row>78</xdr:row>
      <xdr:rowOff>102750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36997"/>
          <a:ext cx="889000" cy="3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54054</xdr:rowOff>
    </xdr:from>
    <xdr:to>
      <xdr:col>24</xdr:col>
      <xdr:colOff>114300</xdr:colOff>
      <xdr:row>77</xdr:row>
      <xdr:rowOff>155654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140431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100833</xdr:rowOff>
    </xdr:from>
    <xdr:to>
      <xdr:col>20</xdr:col>
      <xdr:colOff>38100</xdr:colOff>
      <xdr:row>78</xdr:row>
      <xdr:rowOff>30983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22110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161260</xdr:rowOff>
    </xdr:from>
    <xdr:to>
      <xdr:col>15</xdr:col>
      <xdr:colOff>101600</xdr:colOff>
      <xdr:row>77</xdr:row>
      <xdr:rowOff>91410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82537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13097</xdr:rowOff>
    </xdr:from>
    <xdr:to>
      <xdr:col>10</xdr:col>
      <xdr:colOff>165100</xdr:colOff>
      <xdr:row>78</xdr:row>
      <xdr:rowOff>114697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51950</xdr:rowOff>
    </xdr:from>
    <xdr:to>
      <xdr:col>6</xdr:col>
      <xdr:colOff>38100</xdr:colOff>
      <xdr:row>78</xdr:row>
      <xdr:rowOff>153550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144677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167371</xdr:rowOff>
    </xdr:from>
    <xdr:to>
      <xdr:col>24</xdr:col>
      <xdr:colOff>63500</xdr:colOff>
      <xdr:row>99</xdr:row>
      <xdr:rowOff>65798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69471"/>
          <a:ext cx="838200" cy="6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167371</xdr:rowOff>
    </xdr:from>
    <xdr:to>
      <xdr:col>19</xdr:col>
      <xdr:colOff>177800</xdr:colOff>
      <xdr:row>99</xdr:row>
      <xdr:rowOff>16484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9471"/>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16484</xdr:rowOff>
    </xdr:from>
    <xdr:to>
      <xdr:col>15</xdr:col>
      <xdr:colOff>50800</xdr:colOff>
      <xdr:row>99</xdr:row>
      <xdr:rowOff>112649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0034"/>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58079</xdr:rowOff>
    </xdr:from>
    <xdr:to>
      <xdr:col>10</xdr:col>
      <xdr:colOff>114300</xdr:colOff>
      <xdr:row>99</xdr:row>
      <xdr:rowOff>112649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31629"/>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14998</xdr:rowOff>
    </xdr:from>
    <xdr:to>
      <xdr:col>24</xdr:col>
      <xdr:colOff>114300</xdr:colOff>
      <xdr:row>99</xdr:row>
      <xdr:rowOff>116598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101375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116571</xdr:rowOff>
    </xdr:from>
    <xdr:to>
      <xdr:col>20</xdr:col>
      <xdr:colOff>38100</xdr:colOff>
      <xdr:row>99</xdr:row>
      <xdr:rowOff>46721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37848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137134</xdr:rowOff>
    </xdr:from>
    <xdr:to>
      <xdr:col>15</xdr:col>
      <xdr:colOff>101600</xdr:colOff>
      <xdr:row>99</xdr:row>
      <xdr:rowOff>67284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58411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61849</xdr:rowOff>
    </xdr:from>
    <xdr:to>
      <xdr:col>10</xdr:col>
      <xdr:colOff>165100</xdr:colOff>
      <xdr:row>99</xdr:row>
      <xdr:rowOff>163449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154576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7279</xdr:rowOff>
    </xdr:from>
    <xdr:to>
      <xdr:col>6</xdr:col>
      <xdr:colOff>38100</xdr:colOff>
      <xdr:row>99</xdr:row>
      <xdr:rowOff>108879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81570</xdr:rowOff>
    </xdr:from>
    <xdr:to>
      <xdr:col>55</xdr:col>
      <xdr:colOff>0</xdr:colOff>
      <xdr:row>39</xdr:row>
      <xdr:rowOff>81897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6812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79938</xdr:rowOff>
    </xdr:from>
    <xdr:to>
      <xdr:col>50</xdr:col>
      <xdr:colOff>114300</xdr:colOff>
      <xdr:row>39</xdr:row>
      <xdr:rowOff>81570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664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74385</xdr:rowOff>
    </xdr:from>
    <xdr:to>
      <xdr:col>45</xdr:col>
      <xdr:colOff>177800</xdr:colOff>
      <xdr:row>39</xdr:row>
      <xdr:rowOff>79938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6093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72427</xdr:rowOff>
    </xdr:from>
    <xdr:to>
      <xdr:col>41</xdr:col>
      <xdr:colOff>50800</xdr:colOff>
      <xdr:row>39</xdr:row>
      <xdr:rowOff>74385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58977"/>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31097</xdr:rowOff>
    </xdr:from>
    <xdr:to>
      <xdr:col>55</xdr:col>
      <xdr:colOff>50800</xdr:colOff>
      <xdr:row>39</xdr:row>
      <xdr:rowOff>132697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117474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32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29138</xdr:rowOff>
    </xdr:from>
    <xdr:to>
      <xdr:col>46</xdr:col>
      <xdr:colOff>38100</xdr:colOff>
      <xdr:row>39</xdr:row>
      <xdr:rowOff>130738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121865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116312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21627</xdr:rowOff>
    </xdr:from>
    <xdr:to>
      <xdr:col>36</xdr:col>
      <xdr:colOff>165100</xdr:colOff>
      <xdr:row>39</xdr:row>
      <xdr:rowOff>123227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114354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118516</xdr:rowOff>
    </xdr:from>
    <xdr:to>
      <xdr:col>55</xdr:col>
      <xdr:colOff>0</xdr:colOff>
      <xdr:row>58</xdr:row>
      <xdr:rowOff>126784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62616"/>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126784</xdr:rowOff>
    </xdr:from>
    <xdr:to>
      <xdr:col>50</xdr:col>
      <xdr:colOff>114300</xdr:colOff>
      <xdr:row>58</xdr:row>
      <xdr:rowOff>133756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7088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132956</xdr:rowOff>
    </xdr:from>
    <xdr:to>
      <xdr:col>45</xdr:col>
      <xdr:colOff>177800</xdr:colOff>
      <xdr:row>58</xdr:row>
      <xdr:rowOff>133756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705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117907</xdr:rowOff>
    </xdr:from>
    <xdr:to>
      <xdr:col>41</xdr:col>
      <xdr:colOff>50800</xdr:colOff>
      <xdr:row>58</xdr:row>
      <xdr:rowOff>132956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62007"/>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67716</xdr:rowOff>
    </xdr:from>
    <xdr:to>
      <xdr:col>55</xdr:col>
      <xdr:colOff>50800</xdr:colOff>
      <xdr:row>58</xdr:row>
      <xdr:rowOff>169316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154093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75984</xdr:rowOff>
    </xdr:from>
    <xdr:to>
      <xdr:col>50</xdr:col>
      <xdr:colOff>165100</xdr:colOff>
      <xdr:row>59</xdr:row>
      <xdr:rowOff>6134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168711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82956</xdr:rowOff>
    </xdr:from>
    <xdr:to>
      <xdr:col>46</xdr:col>
      <xdr:colOff>38100</xdr:colOff>
      <xdr:row>59</xdr:row>
      <xdr:rowOff>13106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82156</xdr:rowOff>
    </xdr:from>
    <xdr:to>
      <xdr:col>41</xdr:col>
      <xdr:colOff>101600</xdr:colOff>
      <xdr:row>59</xdr:row>
      <xdr:rowOff>12306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67107</xdr:rowOff>
    </xdr:from>
    <xdr:to>
      <xdr:col>36</xdr:col>
      <xdr:colOff>165100</xdr:colOff>
      <xdr:row>58</xdr:row>
      <xdr:rowOff>168707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159834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106456</xdr:rowOff>
    </xdr:from>
    <xdr:to>
      <xdr:col>55</xdr:col>
      <xdr:colOff>0</xdr:colOff>
      <xdr:row>78</xdr:row>
      <xdr:rowOff>116252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795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46236</xdr:rowOff>
    </xdr:from>
    <xdr:to>
      <xdr:col>50</xdr:col>
      <xdr:colOff>114300</xdr:colOff>
      <xdr:row>78</xdr:row>
      <xdr:rowOff>106456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19336"/>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162299</xdr:rowOff>
    </xdr:from>
    <xdr:to>
      <xdr:col>45</xdr:col>
      <xdr:colOff>177800</xdr:colOff>
      <xdr:row>78</xdr:row>
      <xdr:rowOff>46236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92499"/>
          <a:ext cx="889000" cy="2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162299</xdr:rowOff>
    </xdr:from>
    <xdr:to>
      <xdr:col>41</xdr:col>
      <xdr:colOff>50800</xdr:colOff>
      <xdr:row>77</xdr:row>
      <xdr:rowOff>35818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249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65452</xdr:rowOff>
    </xdr:from>
    <xdr:to>
      <xdr:col>55</xdr:col>
      <xdr:colOff>50800</xdr:colOff>
      <xdr:row>78</xdr:row>
      <xdr:rowOff>167052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151829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55656</xdr:rowOff>
    </xdr:from>
    <xdr:to>
      <xdr:col>50</xdr:col>
      <xdr:colOff>165100</xdr:colOff>
      <xdr:row>78</xdr:row>
      <xdr:rowOff>157256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148383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166886</xdr:rowOff>
    </xdr:from>
    <xdr:to>
      <xdr:col>46</xdr:col>
      <xdr:colOff>38100</xdr:colOff>
      <xdr:row>78</xdr:row>
      <xdr:rowOff>97036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88163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111499</xdr:rowOff>
    </xdr:from>
    <xdr:to>
      <xdr:col>41</xdr:col>
      <xdr:colOff>101600</xdr:colOff>
      <xdr:row>77</xdr:row>
      <xdr:rowOff>41649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58176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156468</xdr:rowOff>
    </xdr:from>
    <xdr:to>
      <xdr:col>36</xdr:col>
      <xdr:colOff>165100</xdr:colOff>
      <xdr:row>77</xdr:row>
      <xdr:rowOff>86618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103145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107376</xdr:rowOff>
    </xdr:from>
    <xdr:to>
      <xdr:col>55</xdr:col>
      <xdr:colOff>0</xdr:colOff>
      <xdr:row>98</xdr:row>
      <xdr:rowOff>10702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8026"/>
          <a:ext cx="838200" cy="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103970</xdr:rowOff>
    </xdr:from>
    <xdr:to>
      <xdr:col>50</xdr:col>
      <xdr:colOff>114300</xdr:colOff>
      <xdr:row>97</xdr:row>
      <xdr:rowOff>107376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462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96061</xdr:rowOff>
    </xdr:from>
    <xdr:to>
      <xdr:col>45</xdr:col>
      <xdr:colOff>177800</xdr:colOff>
      <xdr:row>97</xdr:row>
      <xdr:rowOff>103970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2671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96061</xdr:rowOff>
    </xdr:from>
    <xdr:to>
      <xdr:col>41</xdr:col>
      <xdr:colOff>50800</xdr:colOff>
      <xdr:row>97</xdr:row>
      <xdr:rowOff>109113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6711"/>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131352</xdr:rowOff>
    </xdr:from>
    <xdr:to>
      <xdr:col>55</xdr:col>
      <xdr:colOff>50800</xdr:colOff>
      <xdr:row>98</xdr:row>
      <xdr:rowOff>61502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109779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56576</xdr:rowOff>
    </xdr:from>
    <xdr:to>
      <xdr:col>50</xdr:col>
      <xdr:colOff>165100</xdr:colOff>
      <xdr:row>97</xdr:row>
      <xdr:rowOff>158176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53170</xdr:rowOff>
    </xdr:from>
    <xdr:to>
      <xdr:col>46</xdr:col>
      <xdr:colOff>38100</xdr:colOff>
      <xdr:row>97</xdr:row>
      <xdr:rowOff>154770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45261</xdr:rowOff>
    </xdr:from>
    <xdr:to>
      <xdr:col>41</xdr:col>
      <xdr:colOff>101600</xdr:colOff>
      <xdr:row>97</xdr:row>
      <xdr:rowOff>146861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137988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58313</xdr:rowOff>
    </xdr:from>
    <xdr:to>
      <xdr:col>36</xdr:col>
      <xdr:colOff>165100</xdr:colOff>
      <xdr:row>97</xdr:row>
      <xdr:rowOff>159913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151040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31267</xdr:rowOff>
    </xdr:from>
    <xdr:to>
      <xdr:col>85</xdr:col>
      <xdr:colOff>127000</xdr:colOff>
      <xdr:row>38</xdr:row>
      <xdr:rowOff>89674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46367"/>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89674</xdr:rowOff>
    </xdr:from>
    <xdr:to>
      <xdr:col>81</xdr:col>
      <xdr:colOff>50800</xdr:colOff>
      <xdr:row>38</xdr:row>
      <xdr:rowOff>129794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0477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92342</xdr:rowOff>
    </xdr:from>
    <xdr:to>
      <xdr:col>76</xdr:col>
      <xdr:colOff>114300</xdr:colOff>
      <xdr:row>38</xdr:row>
      <xdr:rowOff>129794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07442"/>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92342</xdr:rowOff>
    </xdr:from>
    <xdr:to>
      <xdr:col>71</xdr:col>
      <xdr:colOff>177800</xdr:colOff>
      <xdr:row>38</xdr:row>
      <xdr:rowOff>129489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0744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151917</xdr:rowOff>
    </xdr:from>
    <xdr:to>
      <xdr:col>85</xdr:col>
      <xdr:colOff>177800</xdr:colOff>
      <xdr:row>38</xdr:row>
      <xdr:rowOff>82068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130344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38874</xdr:rowOff>
    </xdr:from>
    <xdr:to>
      <xdr:col>81</xdr:col>
      <xdr:colOff>101600</xdr:colOff>
      <xdr:row>38</xdr:row>
      <xdr:rowOff>140474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131601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78994</xdr:rowOff>
    </xdr:from>
    <xdr:to>
      <xdr:col>76</xdr:col>
      <xdr:colOff>165100</xdr:colOff>
      <xdr:row>39</xdr:row>
      <xdr:rowOff>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41542</xdr:rowOff>
    </xdr:from>
    <xdr:to>
      <xdr:col>72</xdr:col>
      <xdr:colOff>38100</xdr:colOff>
      <xdr:row>38</xdr:row>
      <xdr:rowOff>143142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134269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78689</xdr:rowOff>
    </xdr:from>
    <xdr:to>
      <xdr:col>67</xdr:col>
      <xdr:colOff>101600</xdr:colOff>
      <xdr:row>39</xdr:row>
      <xdr:rowOff>8839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171416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125592</xdr:rowOff>
    </xdr:from>
    <xdr:to>
      <xdr:col>85</xdr:col>
      <xdr:colOff>127000</xdr:colOff>
      <xdr:row>56</xdr:row>
      <xdr:rowOff>156812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55342"/>
          <a:ext cx="8382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156812</xdr:rowOff>
    </xdr:from>
    <xdr:to>
      <xdr:col>81</xdr:col>
      <xdr:colOff>50800</xdr:colOff>
      <xdr:row>57</xdr:row>
      <xdr:rowOff>84427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58012"/>
          <a:ext cx="889000" cy="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69406</xdr:rowOff>
    </xdr:from>
    <xdr:to>
      <xdr:col>76</xdr:col>
      <xdr:colOff>114300</xdr:colOff>
      <xdr:row>57</xdr:row>
      <xdr:rowOff>84427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70606"/>
          <a:ext cx="889000" cy="1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51754</xdr:rowOff>
    </xdr:from>
    <xdr:to>
      <xdr:col>71</xdr:col>
      <xdr:colOff>177800</xdr:colOff>
      <xdr:row>56</xdr:row>
      <xdr:rowOff>69406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10054"/>
          <a:ext cx="889000" cy="3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74792</xdr:rowOff>
    </xdr:from>
    <xdr:to>
      <xdr:col>85</xdr:col>
      <xdr:colOff>177800</xdr:colOff>
      <xdr:row>56</xdr:row>
      <xdr:rowOff>4942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97669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106012</xdr:rowOff>
    </xdr:from>
    <xdr:to>
      <xdr:col>81</xdr:col>
      <xdr:colOff>101600</xdr:colOff>
      <xdr:row>57</xdr:row>
      <xdr:rowOff>36162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27289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33627</xdr:rowOff>
    </xdr:from>
    <xdr:to>
      <xdr:col>76</xdr:col>
      <xdr:colOff>165100</xdr:colOff>
      <xdr:row>57</xdr:row>
      <xdr:rowOff>135227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126354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18606</xdr:rowOff>
    </xdr:from>
    <xdr:to>
      <xdr:col>72</xdr:col>
      <xdr:colOff>38100</xdr:colOff>
      <xdr:row>56</xdr:row>
      <xdr:rowOff>120206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xdr:rowOff>
    </xdr:from>
    <xdr:to>
      <xdr:col>67</xdr:col>
      <xdr:colOff>101600</xdr:colOff>
      <xdr:row>54</xdr:row>
      <xdr:rowOff>102554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119081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124887</xdr:rowOff>
    </xdr:from>
    <xdr:to>
      <xdr:col>85</xdr:col>
      <xdr:colOff>127000</xdr:colOff>
      <xdr:row>78</xdr:row>
      <xdr:rowOff>132018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97987"/>
          <a:ext cx="8382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132018</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05118"/>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135630</xdr:rowOff>
    </xdr:from>
    <xdr:to>
      <xdr:col>71</xdr:col>
      <xdr:colOff>177800</xdr:colOff>
      <xdr:row>78</xdr:row>
      <xdr:rowOff>136775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87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74087</xdr:rowOff>
    </xdr:from>
    <xdr:to>
      <xdr:col>85</xdr:col>
      <xdr:colOff>177800</xdr:colOff>
      <xdr:row>79</xdr:row>
      <xdr:rowOff>4237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81218</xdr:rowOff>
    </xdr:from>
    <xdr:to>
      <xdr:col>81</xdr:col>
      <xdr:colOff>101600</xdr:colOff>
      <xdr:row>79</xdr:row>
      <xdr:rowOff>11368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85975</xdr:rowOff>
    </xdr:from>
    <xdr:to>
      <xdr:col>72</xdr:col>
      <xdr:colOff>38100</xdr:colOff>
      <xdr:row>79</xdr:row>
      <xdr:rowOff>16125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7252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84830</xdr:rowOff>
    </xdr:from>
    <xdr:to>
      <xdr:col>67</xdr:col>
      <xdr:colOff>101600</xdr:colOff>
      <xdr:row>79</xdr:row>
      <xdr:rowOff>14980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6107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160286</xdr:rowOff>
    </xdr:from>
    <xdr:to>
      <xdr:col>85</xdr:col>
      <xdr:colOff>127000</xdr:colOff>
      <xdr:row>97</xdr:row>
      <xdr:rowOff>44614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1948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160286</xdr:rowOff>
    </xdr:from>
    <xdr:to>
      <xdr:col>81</xdr:col>
      <xdr:colOff>50800</xdr:colOff>
      <xdr:row>97</xdr:row>
      <xdr:rowOff>59195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19486"/>
          <a:ext cx="8890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59195</xdr:rowOff>
    </xdr:from>
    <xdr:to>
      <xdr:col>76</xdr:col>
      <xdr:colOff>114300</xdr:colOff>
      <xdr:row>97</xdr:row>
      <xdr:rowOff>80798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89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38100</xdr:rowOff>
    </xdr:from>
    <xdr:to>
      <xdr:col>71</xdr:col>
      <xdr:colOff>177800</xdr:colOff>
      <xdr:row>97</xdr:row>
      <xdr:rowOff>80798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68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165264</xdr:rowOff>
    </xdr:from>
    <xdr:to>
      <xdr:col>85</xdr:col>
      <xdr:colOff>177800</xdr:colOff>
      <xdr:row>97</xdr:row>
      <xdr:rowOff>95414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143691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109486</xdr:rowOff>
    </xdr:from>
    <xdr:to>
      <xdr:col>81</xdr:col>
      <xdr:colOff>101600</xdr:colOff>
      <xdr:row>97</xdr:row>
      <xdr:rowOff>39636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8395</xdr:rowOff>
    </xdr:from>
    <xdr:to>
      <xdr:col>76</xdr:col>
      <xdr:colOff>165100</xdr:colOff>
      <xdr:row>97</xdr:row>
      <xdr:rowOff>109995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101122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29998</xdr:rowOff>
    </xdr:from>
    <xdr:to>
      <xdr:col>72</xdr:col>
      <xdr:colOff>38100</xdr:colOff>
      <xdr:row>97</xdr:row>
      <xdr:rowOff>131598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122725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158750</xdr:rowOff>
    </xdr:from>
    <xdr:to>
      <xdr:col>67</xdr:col>
      <xdr:colOff>101600</xdr:colOff>
      <xdr:row>97</xdr:row>
      <xdr:rowOff>88900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80027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年度と比較して大きな増減があった項目としては、まず教育費で、おくの義務教育学校一体型校舎建設工事開始等により、対前年度比</a:t>
          </a:r>
          <a:r>
            <a:rPr kumimoji="1" lang="en-US" altLang="ja-JP" sz="1300">
              <a:latin typeface="ＭＳ Ｐゴシック" panose="020B0600070205080204" pitchFamily="50" charset="-128"/>
              <a:ea typeface="ＭＳ Ｐゴシック" panose="020B0600070205080204" pitchFamily="50" charset="-128"/>
            </a:rPr>
            <a:t>12,412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次に民生費は、電力・ガス・食料品等価格高騰重点支援給付金の実施や、障害児・者給付費の増の影響から、住民一人当たり</a:t>
          </a:r>
          <a:r>
            <a:rPr kumimoji="1" lang="en-US" altLang="ja-JP" sz="1300">
              <a:latin typeface="ＭＳ Ｐゴシック" panose="020B0600070205080204" pitchFamily="50" charset="-128"/>
              <a:ea typeface="ＭＳ Ｐゴシック" panose="020B0600070205080204" pitchFamily="50" charset="-128"/>
            </a:rPr>
            <a:t>6,139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一方で、衛生費は、新型コロナウイルス感染症予防接種費や</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照明等買替費用助成事業費の減により</a:t>
          </a:r>
          <a:r>
            <a:rPr kumimoji="1" lang="en-US" altLang="ja-JP" sz="1300">
              <a:latin typeface="ＭＳ Ｐゴシック" panose="020B0600070205080204" pitchFamily="50" charset="-128"/>
              <a:ea typeface="ＭＳ Ｐゴシック" panose="020B0600070205080204" pitchFamily="50" charset="-128"/>
            </a:rPr>
            <a:t>6,419</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年度に実施した繰上償還の影響により</a:t>
          </a:r>
          <a:r>
            <a:rPr kumimoji="1" lang="en-US" altLang="ja-JP" sz="1300">
              <a:latin typeface="ＭＳ Ｐゴシック" panose="020B0600070205080204" pitchFamily="50" charset="-128"/>
              <a:ea typeface="ＭＳ Ｐゴシック" panose="020B0600070205080204" pitchFamily="50" charset="-128"/>
            </a:rPr>
            <a:t>4,392</a:t>
          </a:r>
          <a:r>
            <a:rPr kumimoji="1" lang="ja-JP" altLang="en-US" sz="1300">
              <a:latin typeface="ＭＳ Ｐゴシック" panose="020B0600070205080204" pitchFamily="50" charset="-128"/>
              <a:ea typeface="ＭＳ Ｐゴシック" panose="020B0600070205080204" pitchFamily="50" charset="-128"/>
            </a:rPr>
            <a:t>円、土木費は、牛久駅歩道橋改修工事費の減により</a:t>
          </a:r>
          <a:r>
            <a:rPr kumimoji="1" lang="en-US" altLang="ja-JP" sz="1300">
              <a:latin typeface="ＭＳ Ｐゴシック" panose="020B0600070205080204" pitchFamily="50" charset="-128"/>
              <a:ea typeface="ＭＳ Ｐゴシック" panose="020B0600070205080204" pitchFamily="50" charset="-128"/>
            </a:rPr>
            <a:t>3,271</a:t>
          </a:r>
          <a:r>
            <a:rPr kumimoji="1" lang="ja-JP" altLang="en-US" sz="1300">
              <a:latin typeface="ＭＳ Ｐゴシック" panose="020B0600070205080204" pitchFamily="50" charset="-128"/>
              <a:ea typeface="ＭＳ Ｐゴシック" panose="020B0600070205080204" pitchFamily="50" charset="-128"/>
            </a:rPr>
            <a:t>円、それぞれ減額となった。</a:t>
          </a:r>
        </a:p>
        <a:p>
          <a:r>
            <a:rPr kumimoji="1" lang="ja-JP" altLang="en-US" sz="1300">
              <a:latin typeface="ＭＳ Ｐゴシック" panose="020B0600070205080204" pitchFamily="50" charset="-128"/>
              <a:ea typeface="ＭＳ Ｐゴシック" panose="020B0600070205080204" pitchFamily="50" charset="-128"/>
            </a:rPr>
            <a:t>　今後、高齢化の影響が加速度的に進むことが見込まれることから、医療費をはじめとした扶助費抑制施策を継続し、動向を注視していく必要がある。また、総合福祉センターや生涯学習センター等公共施設の長寿命化が予定されていることから、民生費や教育費が増加する見込みである。投資的事業に伴う公債費の増加に対応するため、徹底した事業の取捨選択や繰上償還等の実施により、財政負担の平準化や公債費残高の抑制に取り組んで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予算執行において、事業内容の精査や執行価格の見直しを行っていることから、実質収支比率は比較的高い傾向にある。それに加え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年度は、財政調整基金からの繰入を行わなかったため、財政調整基金残高の標準財政規模比が高くなり、実質単年度収支もプラスとなっている。</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　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　今後も高齢化はますます進むことが懸念されており、特に介護保険事業や、後期高齢者医療事業において、現状と今後の見込を正確に把握し、適正な財政運営が行えるよう管理していく。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今後、おくの義務教育学校一体型校舎建設や公共施設の長寿命化などの実施による、市債の増加が見込まれ、それに伴い償還額の増が見込まれる。今後も残高と各年度の償還額の両面から考えた市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将来負担額については、地方債残高が令和元年度以降ひたち野うしく中学校建設や公共施設の長寿命化等により増加していたが、令和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年度に実施した繰上償還や、臨時財政対策債の減額により前年度比で減となった。</a:t>
          </a:r>
        </a:p>
        <a:p>
          <a:r>
            <a:rPr kumimoji="1" lang="ja-JP" altLang="en-US" sz="1400">
              <a:latin typeface="ＭＳ ゴシック" pitchFamily="49" charset="-128"/>
              <a:ea typeface="ＭＳ ゴシック" pitchFamily="49" charset="-128"/>
            </a:rPr>
            <a:t>　充当可能基金については市税や普通交付税の増による財政調整基金及び公共施設等総合管理基金の増などにより、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は、おくの義務教育学校一体型校舎建設や、公共施設の長寿命化等により、臨時財政対策債を除く地方債残高は増加が懸念される。地方債残高の抑制や、基金残高の確保など、引き続き将来負担を抑えられ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年度は、市税や普通交付税の増等による財政調整基金や公共施設等総合管理基金の積立などにより、基金全体で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少子超高齢化により市税等の歳入の減収が見込まれるが、このような社会情勢の変化に注視し、健全な財政運営が行えるよう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・公共施設等総合管理基金：公共施設等の計画的な保全及び更新等に必要な経費並びに災害により公共施設等に生じた経費に活用。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・ふるさと基金：ふるさと寄附金の積立及び寄附の目的への活用。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・奨学基金：市内有為の児童、生徒の育英を図る。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・公共施設等総合管理基金：前年度繰越金及び税収増等の積立により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年度以降事業充当分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・公共施設等総合管理基金：公共施設等総合管理計画に基づく更新計画や、災害対応に備え適正な残高管理を行っていく。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・地域福祉基金：福祉施設の整備改修等に活用していく。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自然災害や感染症対応などの緊急時や、原油価格・物価高騰による影響などに対応できるよう、適正に管理していく。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年度の普通交付税における臨時財政対策債償還対策基金費の積立により、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今後、おくの義務教育学校一体型校舎建設や下根中学校長寿命化改修、中央学習センター改修（第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期）の実施により、市債残高の増加が見込まれるため、財政状況を踏まえ、繰上償還や、償還に備えた積立を検討していく。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33445031</v>
      </c>
      <c r="BO4" s="371"/>
      <c r="BP4" s="371"/>
      <c r="BQ4" s="371"/>
      <c r="BR4" s="371"/>
      <c r="BS4" s="371"/>
      <c r="BT4" s="371"/>
      <c r="BU4" s="372"/>
      <c r="BV4" s="370">
        <v>33247825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10.5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31653629</v>
      </c>
      <c r="BO5" s="408"/>
      <c r="BP5" s="408"/>
      <c r="BQ5" s="408"/>
      <c r="BR5" s="408"/>
      <c r="BS5" s="408"/>
      <c r="BT5" s="408"/>
      <c r="BU5" s="409"/>
      <c r="BV5" s="407">
        <v>31273889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91.6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1791402</v>
      </c>
      <c r="BO6" s="408"/>
      <c r="BP6" s="408"/>
      <c r="BQ6" s="408"/>
      <c r="BR6" s="408"/>
      <c r="BS6" s="408"/>
      <c r="BT6" s="408"/>
      <c r="BU6" s="409"/>
      <c r="BV6" s="407">
        <v>1973936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94.7</v>
      </c>
      <c r="CU6" s="445"/>
      <c r="CV6" s="445"/>
      <c r="CW6" s="445"/>
      <c r="CX6" s="445"/>
      <c r="CY6" s="445"/>
      <c r="CZ6" s="445"/>
      <c r="DA6" s="446"/>
      <c r="DB6" s="444">
        <v>93.9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261793</v>
      </c>
      <c r="BO7" s="408"/>
      <c r="BP7" s="408"/>
      <c r="BQ7" s="408"/>
      <c r="BR7" s="408"/>
      <c r="BS7" s="408"/>
      <c r="BT7" s="408"/>
      <c r="BU7" s="409"/>
      <c r="BV7" s="407">
        <v>209001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17146802</v>
      </c>
      <c r="CU7" s="408"/>
      <c r="CV7" s="408"/>
      <c r="CW7" s="408"/>
      <c r="CX7" s="408"/>
      <c r="CY7" s="408"/>
      <c r="CZ7" s="408"/>
      <c r="DA7" s="409"/>
      <c r="DB7" s="407">
        <v>16851090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1529609</v>
      </c>
      <c r="BO8" s="408"/>
      <c r="BP8" s="408"/>
      <c r="BQ8" s="408"/>
      <c r="BR8" s="408"/>
      <c r="BS8" s="408"/>
      <c r="BT8" s="408"/>
      <c r="BU8" s="409"/>
      <c r="BV8" s="407">
        <v>1764935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84651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-235326</v>
      </c>
      <c r="BO9" s="408"/>
      <c r="BP9" s="408"/>
      <c r="BQ9" s="408"/>
      <c r="BR9" s="408"/>
      <c r="BS9" s="408"/>
      <c r="BT9" s="408"/>
      <c r="BU9" s="409"/>
      <c r="BV9" s="407">
        <v>-392061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84317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733027</v>
      </c>
      <c r="BO10" s="408"/>
      <c r="BP10" s="408"/>
      <c r="BQ10" s="408"/>
      <c r="BR10" s="408"/>
      <c r="BS10" s="408"/>
      <c r="BT10" s="408"/>
      <c r="BU10" s="409"/>
      <c r="BV10" s="407">
        <v>520804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401000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84085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82272</v>
      </c>
      <c r="S13" s="492"/>
      <c r="T13" s="492"/>
      <c r="U13" s="492"/>
      <c r="V13" s="493"/>
      <c r="W13" s="423" t="s">
        <v>131</v>
      </c>
      <c r="X13" s="424"/>
      <c r="Y13" s="424"/>
      <c r="Z13" s="424"/>
      <c r="AA13" s="424"/>
      <c r="AB13" s="414"/>
      <c r="AC13" s="458">
        <v>677</v>
      </c>
      <c r="AD13" s="459"/>
      <c r="AE13" s="459"/>
      <c r="AF13" s="459"/>
      <c r="AG13" s="501"/>
      <c r="AH13" s="458">
        <v>726</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497701</v>
      </c>
      <c r="BO13" s="408"/>
      <c r="BP13" s="408"/>
      <c r="BQ13" s="408"/>
      <c r="BR13" s="408"/>
      <c r="BS13" s="408"/>
      <c r="BT13" s="408"/>
      <c r="BU13" s="409"/>
      <c r="BV13" s="407">
        <v>529743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2.6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84293</v>
      </c>
      <c r="S14" s="492"/>
      <c r="T14" s="492"/>
      <c r="U14" s="492"/>
      <c r="V14" s="493"/>
      <c r="W14" s="397"/>
      <c r="X14" s="398"/>
      <c r="Y14" s="398"/>
      <c r="Z14" s="398"/>
      <c r="AA14" s="398"/>
      <c r="AB14" s="387"/>
      <c r="AC14" s="494">
        <v>1.9</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82720</v>
      </c>
      <c r="S15" s="492"/>
      <c r="T15" s="492"/>
      <c r="U15" s="492"/>
      <c r="V15" s="493"/>
      <c r="W15" s="423" t="s">
        <v>137</v>
      </c>
      <c r="X15" s="424"/>
      <c r="Y15" s="424"/>
      <c r="Z15" s="424"/>
      <c r="AA15" s="424"/>
      <c r="AB15" s="414"/>
      <c r="AC15" s="458">
        <v>9009</v>
      </c>
      <c r="AD15" s="459"/>
      <c r="AE15" s="459"/>
      <c r="AF15" s="459"/>
      <c r="AG15" s="501"/>
      <c r="AH15" s="458">
        <v>9465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10956264</v>
      </c>
      <c r="BO15" s="371"/>
      <c r="BP15" s="371"/>
      <c r="BQ15" s="371"/>
      <c r="BR15" s="371"/>
      <c r="BS15" s="371"/>
      <c r="BT15" s="371"/>
      <c r="BU15" s="372"/>
      <c r="BV15" s="370">
        <v>10758514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24.6</v>
      </c>
      <c r="AD16" s="495"/>
      <c r="AE16" s="495"/>
      <c r="AF16" s="495"/>
      <c r="AG16" s="496"/>
      <c r="AH16" s="494">
        <v>25.3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14022595</v>
      </c>
      <c r="BO16" s="408"/>
      <c r="BP16" s="408"/>
      <c r="BQ16" s="408"/>
      <c r="BR16" s="408"/>
      <c r="BS16" s="408"/>
      <c r="BT16" s="408"/>
      <c r="BU16" s="409"/>
      <c r="BV16" s="407">
        <v>13512611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26876</v>
      </c>
      <c r="AD17" s="459"/>
      <c r="AE17" s="459"/>
      <c r="AF17" s="459"/>
      <c r="AG17" s="501"/>
      <c r="AH17" s="458">
        <v>27231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13881044</v>
      </c>
      <c r="BO17" s="408"/>
      <c r="BP17" s="408"/>
      <c r="BQ17" s="408"/>
      <c r="BR17" s="408"/>
      <c r="BS17" s="408"/>
      <c r="BT17" s="408"/>
      <c r="BU17" s="409"/>
      <c r="BV17" s="407">
        <v>13632733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58.92</v>
      </c>
      <c r="M18" s="531"/>
      <c r="N18" s="531"/>
      <c r="O18" s="531"/>
      <c r="P18" s="531"/>
      <c r="Q18" s="531"/>
      <c r="R18" s="532"/>
      <c r="S18" s="532"/>
      <c r="T18" s="532"/>
      <c r="U18" s="532"/>
      <c r="V18" s="533"/>
      <c r="W18" s="425"/>
      <c r="X18" s="426"/>
      <c r="Y18" s="426"/>
      <c r="Z18" s="426"/>
      <c r="AA18" s="426"/>
      <c r="AB18" s="417"/>
      <c r="AC18" s="534">
        <v>73.5</v>
      </c>
      <c r="AD18" s="535"/>
      <c r="AE18" s="535"/>
      <c r="AF18" s="535"/>
      <c r="AG18" s="536"/>
      <c r="AH18" s="534">
        <v>72.8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16363753</v>
      </c>
      <c r="BO18" s="408"/>
      <c r="BP18" s="408"/>
      <c r="BQ18" s="408"/>
      <c r="BR18" s="408"/>
      <c r="BS18" s="408"/>
      <c r="BT18" s="408"/>
      <c r="BU18" s="409"/>
      <c r="BV18" s="407">
        <v>15823322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22225274</v>
      </c>
      <c r="BO19" s="408"/>
      <c r="BP19" s="408"/>
      <c r="BQ19" s="408"/>
      <c r="BR19" s="408"/>
      <c r="BS19" s="408"/>
      <c r="BT19" s="408"/>
      <c r="BU19" s="409"/>
      <c r="BV19" s="407">
        <v>22005426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35195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24803821</v>
      </c>
      <c r="BO22" s="371"/>
      <c r="BP22" s="371"/>
      <c r="BQ22" s="371"/>
      <c r="BR22" s="371"/>
      <c r="BS22" s="371"/>
      <c r="BT22" s="371"/>
      <c r="BU22" s="372"/>
      <c r="BV22" s="370">
        <v>25425226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14982669</v>
      </c>
      <c r="BO23" s="408"/>
      <c r="BP23" s="408"/>
      <c r="BQ23" s="408"/>
      <c r="BR23" s="408"/>
      <c r="BS23" s="408"/>
      <c r="BT23" s="408"/>
      <c r="BU23" s="409"/>
      <c r="BV23" s="407">
        <v>14273304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311</v>
      </c>
      <c r="AI24" s="459"/>
      <c r="AJ24" s="459"/>
      <c r="AK24" s="459"/>
      <c r="AL24" s="501"/>
      <c r="AM24" s="458">
        <v>922737</v>
      </c>
      <c r="AN24" s="459"/>
      <c r="AO24" s="459"/>
      <c r="AP24" s="459"/>
      <c r="AQ24" s="459"/>
      <c r="AR24" s="501"/>
      <c r="AS24" s="458">
        <v>2967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13043953</v>
      </c>
      <c r="BO24" s="408"/>
      <c r="BP24" s="408"/>
      <c r="BQ24" s="408"/>
      <c r="BR24" s="408"/>
      <c r="BS24" s="408"/>
      <c r="BT24" s="408"/>
      <c r="BU24" s="409"/>
      <c r="BV24" s="407">
        <v>12866400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6161259</v>
      </c>
      <c r="BO25" s="371"/>
      <c r="BP25" s="371"/>
      <c r="BQ25" s="371"/>
      <c r="BR25" s="371"/>
      <c r="BS25" s="371"/>
      <c r="BT25" s="371"/>
      <c r="BU25" s="372"/>
      <c r="BV25" s="370">
        <v>6370150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10484</v>
      </c>
      <c r="AN26" s="459"/>
      <c r="AO26" s="459"/>
      <c r="AP26" s="459"/>
      <c r="AQ26" s="459"/>
      <c r="AR26" s="501"/>
      <c r="AS26" s="458">
        <v>2621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11428</v>
      </c>
      <c r="AN27" s="459"/>
      <c r="AO27" s="459"/>
      <c r="AP27" s="459"/>
      <c r="AQ27" s="459"/>
      <c r="AR27" s="501"/>
      <c r="AS27" s="458">
        <v>2857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4100</v>
      </c>
      <c r="R28" s="459"/>
      <c r="S28" s="459"/>
      <c r="T28" s="459"/>
      <c r="U28" s="459"/>
      <c r="V28" s="501"/>
      <c r="W28" s="553"/>
      <c r="X28" s="554"/>
      <c r="Y28" s="555"/>
      <c r="Z28" s="457" t="s">
        <v>174</v>
      </c>
      <c r="AA28" s="437"/>
      <c r="AB28" s="437"/>
      <c r="AC28" s="437"/>
      <c r="AD28" s="437"/>
      <c r="AE28" s="437"/>
      <c r="AF28" s="437"/>
      <c r="AG28" s="438"/>
      <c r="AH28" s="458">
        <v>6</v>
      </c>
      <c r="AI28" s="459"/>
      <c r="AJ28" s="459"/>
      <c r="AK28" s="459"/>
      <c r="AL28" s="501"/>
      <c r="AM28" s="458">
        <v>16050</v>
      </c>
      <c r="AN28" s="459"/>
      <c r="AO28" s="459"/>
      <c r="AP28" s="459"/>
      <c r="AQ28" s="459"/>
      <c r="AR28" s="501"/>
      <c r="AS28" s="458">
        <v>2675</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4291267</v>
      </c>
      <c r="BO28" s="371"/>
      <c r="BP28" s="371"/>
      <c r="BQ28" s="371"/>
      <c r="BR28" s="371"/>
      <c r="BS28" s="371"/>
      <c r="BT28" s="371"/>
      <c r="BU28" s="372"/>
      <c r="BV28" s="370">
        <v>3558240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3900</v>
      </c>
      <c r="R29" s="459"/>
      <c r="S29" s="459"/>
      <c r="T29" s="459"/>
      <c r="U29" s="459"/>
      <c r="V29" s="501"/>
      <c r="W29" s="556"/>
      <c r="X29" s="557"/>
      <c r="Y29" s="558"/>
      <c r="Z29" s="457" t="s">
        <v>177</v>
      </c>
      <c r="AA29" s="437"/>
      <c r="AB29" s="437"/>
      <c r="AC29" s="437"/>
      <c r="AD29" s="437"/>
      <c r="AE29" s="437"/>
      <c r="AF29" s="437"/>
      <c r="AG29" s="438"/>
      <c r="AH29" s="458">
        <v>321</v>
      </c>
      <c r="AI29" s="459"/>
      <c r="AJ29" s="459"/>
      <c r="AK29" s="459"/>
      <c r="AL29" s="501"/>
      <c r="AM29" s="458">
        <v>950215</v>
      </c>
      <c r="AN29" s="459"/>
      <c r="AO29" s="459"/>
      <c r="AP29" s="459"/>
      <c r="AQ29" s="459"/>
      <c r="AR29" s="501"/>
      <c r="AS29" s="458">
        <v>2960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1587480</v>
      </c>
      <c r="BO29" s="408"/>
      <c r="BP29" s="408"/>
      <c r="BQ29" s="408"/>
      <c r="BR29" s="408"/>
      <c r="BS29" s="408"/>
      <c r="BT29" s="408"/>
      <c r="BU29" s="409"/>
      <c r="BV29" s="407">
        <v>1502471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3450289</v>
      </c>
      <c r="BO30" s="527"/>
      <c r="BP30" s="527"/>
      <c r="BQ30" s="527"/>
      <c r="BR30" s="527"/>
      <c r="BS30" s="527"/>
      <c r="BT30" s="527"/>
      <c r="BU30" s="528"/>
      <c r="BV30" s="526">
        <v>3187807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青果市場事業特別会計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茨城県南水道企業団</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牛久都市開発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工業用地造成事業特別会計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龍ケ崎地方衛生組合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牛久シャトー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稲敷地方広域市町村圏事務組合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うしくグリーンファーム</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茨城県市町村総合事務組合（一般会計）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茨城県市町村総合事務組合（県民交通災害共済事業特別会計）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牛久市・阿見町斎場組合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茨城県租税債権管理機構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利根川水系県南水防事務組合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茨城県後期高齢者医療広域連合（一般会計）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茨城県後期高齢者医療広域連合（後期高齢医療特別会計）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8TaAS7F8Q+yChK7RxifASiaClJpq4KXZhiFHjyuG5q1zG2NNR/su5IuTEUznKhba8U/kEEv0uR9vHERkDTwRA==" saltValue="v/VAc9qUJjJluPUj0jqYnQ==" spinCount="100000" sheet="1" objects="1" scenarios="1"/>
  <customSheetViews>
    <customSheetView guid="{5048249D-95F5-4933-B0B0-059E3E0AEAC9}" showGridLines="0" fitToPage="1" hiddenRows="1" hiddenColumns="1" topLeftCell="M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12217158</v>
      </c>
      <c r="S5" s="613"/>
      <c r="T5" s="613"/>
      <c r="U5" s="613"/>
      <c r="V5" s="613"/>
      <c r="W5" s="613"/>
      <c r="X5" s="613"/>
      <c r="Y5" s="614"/>
      <c r="Z5" s="615">
        <v>36.5</v>
      </c>
      <c r="AA5" s="615"/>
      <c r="AB5" s="615"/>
      <c r="AC5" s="615"/>
      <c r="AD5" s="616">
        <v>11412373</v>
      </c>
      <c r="AE5" s="616"/>
      <c r="AF5" s="616"/>
      <c r="AG5" s="616"/>
      <c r="AH5" s="616"/>
      <c r="AI5" s="616"/>
      <c r="AJ5" s="616"/>
      <c r="AK5" s="616"/>
      <c r="AL5" s="617">
        <v>66</v>
      </c>
      <c r="AM5" s="618"/>
      <c r="AN5" s="618"/>
      <c r="AO5" s="619"/>
      <c r="AP5" s="609" t="s">
        <v>216</v>
      </c>
      <c r="AQ5" s="610"/>
      <c r="AR5" s="610"/>
      <c r="AS5" s="610"/>
      <c r="AT5" s="610"/>
      <c r="AU5" s="610"/>
      <c r="AV5" s="610"/>
      <c r="AW5" s="610"/>
      <c r="AX5" s="610"/>
      <c r="AY5" s="610"/>
      <c r="AZ5" s="610"/>
      <c r="BA5" s="610"/>
      <c r="BB5" s="610"/>
      <c r="BC5" s="610"/>
      <c r="BD5" s="610"/>
      <c r="BE5" s="610"/>
      <c r="BF5" s="611"/>
      <c r="BG5" s="623">
        <v>11412373</v>
      </c>
      <c r="BH5" s="624"/>
      <c r="BI5" s="624"/>
      <c r="BJ5" s="624"/>
      <c r="BK5" s="624"/>
      <c r="BL5" s="624"/>
      <c r="BM5" s="624"/>
      <c r="BN5" s="625"/>
      <c r="BO5" s="626">
        <v>93.4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259492</v>
      </c>
      <c r="S6" s="624"/>
      <c r="T6" s="624"/>
      <c r="U6" s="624"/>
      <c r="V6" s="624"/>
      <c r="W6" s="624"/>
      <c r="X6" s="624"/>
      <c r="Y6" s="625"/>
      <c r="Z6" s="626">
        <v>0.8</v>
      </c>
      <c r="AA6" s="626"/>
      <c r="AB6" s="626"/>
      <c r="AC6" s="626"/>
      <c r="AD6" s="627">
        <v>259492</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11412373</v>
      </c>
      <c r="BH6" s="624"/>
      <c r="BI6" s="624"/>
      <c r="BJ6" s="624"/>
      <c r="BK6" s="624"/>
      <c r="BL6" s="624"/>
      <c r="BM6" s="624"/>
      <c r="BN6" s="625"/>
      <c r="BO6" s="626">
        <v>93.4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218916</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218562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4092</v>
      </c>
      <c r="S7" s="624"/>
      <c r="T7" s="624"/>
      <c r="U7" s="624"/>
      <c r="V7" s="624"/>
      <c r="W7" s="624"/>
      <c r="X7" s="624"/>
      <c r="Y7" s="625"/>
      <c r="Z7" s="626">
        <v>0</v>
      </c>
      <c r="AA7" s="626"/>
      <c r="AB7" s="626"/>
      <c r="AC7" s="626"/>
      <c r="AD7" s="627">
        <v>4092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5771301</v>
      </c>
      <c r="BH7" s="624"/>
      <c r="BI7" s="624"/>
      <c r="BJ7" s="624"/>
      <c r="BK7" s="624"/>
      <c r="BL7" s="624"/>
      <c r="BM7" s="624"/>
      <c r="BN7" s="625"/>
      <c r="BO7" s="626">
        <v>47.2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5738362</v>
      </c>
      <c r="CS7" s="624"/>
      <c r="CT7" s="624"/>
      <c r="CU7" s="624"/>
      <c r="CV7" s="624"/>
      <c r="CW7" s="624"/>
      <c r="CX7" s="624"/>
      <c r="CY7" s="625"/>
      <c r="CZ7" s="626">
        <v>18.100000000000001</v>
      </c>
      <c r="DA7" s="626"/>
      <c r="DB7" s="626"/>
      <c r="DC7" s="626"/>
      <c r="DD7" s="632">
        <v>86933</v>
      </c>
      <c r="DE7" s="624"/>
      <c r="DF7" s="624"/>
      <c r="DG7" s="624"/>
      <c r="DH7" s="624"/>
      <c r="DI7" s="624"/>
      <c r="DJ7" s="624"/>
      <c r="DK7" s="624"/>
      <c r="DL7" s="624"/>
      <c r="DM7" s="624"/>
      <c r="DN7" s="624"/>
      <c r="DO7" s="624"/>
      <c r="DP7" s="625"/>
      <c r="DQ7" s="632">
        <v>4540571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77756</v>
      </c>
      <c r="S8" s="624"/>
      <c r="T8" s="624"/>
      <c r="U8" s="624"/>
      <c r="V8" s="624"/>
      <c r="W8" s="624"/>
      <c r="X8" s="624"/>
      <c r="Y8" s="625"/>
      <c r="Z8" s="626">
        <v>0.2</v>
      </c>
      <c r="AA8" s="626"/>
      <c r="AB8" s="626"/>
      <c r="AC8" s="626"/>
      <c r="AD8" s="627">
        <v>77756</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155982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11525751</v>
      </c>
      <c r="CS8" s="624"/>
      <c r="CT8" s="624"/>
      <c r="CU8" s="624"/>
      <c r="CV8" s="624"/>
      <c r="CW8" s="624"/>
      <c r="CX8" s="624"/>
      <c r="CY8" s="625"/>
      <c r="CZ8" s="626">
        <v>36.4</v>
      </c>
      <c r="DA8" s="626"/>
      <c r="DB8" s="626"/>
      <c r="DC8" s="626"/>
      <c r="DD8" s="632">
        <v>15343</v>
      </c>
      <c r="DE8" s="624"/>
      <c r="DF8" s="624"/>
      <c r="DG8" s="624"/>
      <c r="DH8" s="624"/>
      <c r="DI8" s="624"/>
      <c r="DJ8" s="624"/>
      <c r="DK8" s="624"/>
      <c r="DL8" s="624"/>
      <c r="DM8" s="624"/>
      <c r="DN8" s="624"/>
      <c r="DO8" s="624"/>
      <c r="DP8" s="625"/>
      <c r="DQ8" s="632">
        <v>5986883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86798</v>
      </c>
      <c r="S9" s="624"/>
      <c r="T9" s="624"/>
      <c r="U9" s="624"/>
      <c r="V9" s="624"/>
      <c r="W9" s="624"/>
      <c r="X9" s="624"/>
      <c r="Y9" s="625"/>
      <c r="Z9" s="626">
        <v>0.3</v>
      </c>
      <c r="AA9" s="626"/>
      <c r="AB9" s="626"/>
      <c r="AC9" s="626"/>
      <c r="AD9" s="627">
        <v>86798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5178107</v>
      </c>
      <c r="BH9" s="624"/>
      <c r="BI9" s="624"/>
      <c r="BJ9" s="624"/>
      <c r="BK9" s="624"/>
      <c r="BL9" s="624"/>
      <c r="BM9" s="624"/>
      <c r="BN9" s="625"/>
      <c r="BO9" s="626">
        <v>42.4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2778063</v>
      </c>
      <c r="CS9" s="624"/>
      <c r="CT9" s="624"/>
      <c r="CU9" s="624"/>
      <c r="CV9" s="624"/>
      <c r="CW9" s="624"/>
      <c r="CX9" s="624"/>
      <c r="CY9" s="625"/>
      <c r="CZ9" s="626">
        <v>8.8000000000000007</v>
      </c>
      <c r="DA9" s="626"/>
      <c r="DB9" s="626"/>
      <c r="DC9" s="626"/>
      <c r="DD9" s="632">
        <v>147133</v>
      </c>
      <c r="DE9" s="624"/>
      <c r="DF9" s="624"/>
      <c r="DG9" s="624"/>
      <c r="DH9" s="624"/>
      <c r="DI9" s="624"/>
      <c r="DJ9" s="624"/>
      <c r="DK9" s="624"/>
      <c r="DL9" s="624"/>
      <c r="DM9" s="624"/>
      <c r="DN9" s="624"/>
      <c r="DO9" s="624"/>
      <c r="DP9" s="625"/>
      <c r="DQ9" s="632">
        <v>1844584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200428</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4337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4337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1922530</v>
      </c>
      <c r="S11" s="624"/>
      <c r="T11" s="624"/>
      <c r="U11" s="624"/>
      <c r="V11" s="624"/>
      <c r="W11" s="624"/>
      <c r="X11" s="624"/>
      <c r="Y11" s="625"/>
      <c r="Z11" s="628">
        <v>5.7</v>
      </c>
      <c r="AA11" s="629"/>
      <c r="AB11" s="629"/>
      <c r="AC11" s="635"/>
      <c r="AD11" s="632">
        <v>1922530</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236784</v>
      </c>
      <c r="BH11" s="624"/>
      <c r="BI11" s="624"/>
      <c r="BJ11" s="624"/>
      <c r="BK11" s="624"/>
      <c r="BL11" s="624"/>
      <c r="BM11" s="624"/>
      <c r="BN11" s="625"/>
      <c r="BO11" s="626">
        <v>1.9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214893</v>
      </c>
      <c r="CS11" s="624"/>
      <c r="CT11" s="624"/>
      <c r="CU11" s="624"/>
      <c r="CV11" s="624"/>
      <c r="CW11" s="624"/>
      <c r="CX11" s="624"/>
      <c r="CY11" s="625"/>
      <c r="CZ11" s="626">
        <v>0.7</v>
      </c>
      <c r="DA11" s="626"/>
      <c r="DB11" s="626"/>
      <c r="DC11" s="626"/>
      <c r="DD11" s="632">
        <v>4344</v>
      </c>
      <c r="DE11" s="624"/>
      <c r="DF11" s="624"/>
      <c r="DG11" s="624"/>
      <c r="DH11" s="624"/>
      <c r="DI11" s="624"/>
      <c r="DJ11" s="624"/>
      <c r="DK11" s="624"/>
      <c r="DL11" s="624"/>
      <c r="DM11" s="624"/>
      <c r="DN11" s="624"/>
      <c r="DO11" s="624"/>
      <c r="DP11" s="625"/>
      <c r="DQ11" s="632">
        <v>196137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23521</v>
      </c>
      <c r="S12" s="624"/>
      <c r="T12" s="624"/>
      <c r="U12" s="624"/>
      <c r="V12" s="624"/>
      <c r="W12" s="624"/>
      <c r="X12" s="624"/>
      <c r="Y12" s="625"/>
      <c r="Z12" s="626">
        <v>0.1</v>
      </c>
      <c r="AA12" s="626"/>
      <c r="AB12" s="626"/>
      <c r="AC12" s="626"/>
      <c r="AD12" s="627">
        <v>23521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4906839</v>
      </c>
      <c r="BH12" s="624"/>
      <c r="BI12" s="624"/>
      <c r="BJ12" s="624"/>
      <c r="BK12" s="624"/>
      <c r="BL12" s="624"/>
      <c r="BM12" s="624"/>
      <c r="BN12" s="625"/>
      <c r="BO12" s="626">
        <v>40.200000000000003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396673</v>
      </c>
      <c r="CS12" s="624"/>
      <c r="CT12" s="624"/>
      <c r="CU12" s="624"/>
      <c r="CV12" s="624"/>
      <c r="CW12" s="624"/>
      <c r="CX12" s="624"/>
      <c r="CY12" s="625"/>
      <c r="CZ12" s="626">
        <v>1.3</v>
      </c>
      <c r="DA12" s="626"/>
      <c r="DB12" s="626"/>
      <c r="DC12" s="626"/>
      <c r="DD12" s="632">
        <v>1244</v>
      </c>
      <c r="DE12" s="624"/>
      <c r="DF12" s="624"/>
      <c r="DG12" s="624"/>
      <c r="DH12" s="624"/>
      <c r="DI12" s="624"/>
      <c r="DJ12" s="624"/>
      <c r="DK12" s="624"/>
      <c r="DL12" s="624"/>
      <c r="DM12" s="624"/>
      <c r="DN12" s="624"/>
      <c r="DO12" s="624"/>
      <c r="DP12" s="625"/>
      <c r="DQ12" s="632">
        <v>322479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4905292</v>
      </c>
      <c r="BH13" s="624"/>
      <c r="BI13" s="624"/>
      <c r="BJ13" s="624"/>
      <c r="BK13" s="624"/>
      <c r="BL13" s="624"/>
      <c r="BM13" s="624"/>
      <c r="BN13" s="625"/>
      <c r="BO13" s="626">
        <v>40.200000000000003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2156169</v>
      </c>
      <c r="CS13" s="624"/>
      <c r="CT13" s="624"/>
      <c r="CU13" s="624"/>
      <c r="CV13" s="624"/>
      <c r="CW13" s="624"/>
      <c r="CX13" s="624"/>
      <c r="CY13" s="625"/>
      <c r="CZ13" s="626">
        <v>6.8</v>
      </c>
      <c r="DA13" s="626"/>
      <c r="DB13" s="626"/>
      <c r="DC13" s="626"/>
      <c r="DD13" s="632">
        <v>672200</v>
      </c>
      <c r="DE13" s="624"/>
      <c r="DF13" s="624"/>
      <c r="DG13" s="624"/>
      <c r="DH13" s="624"/>
      <c r="DI13" s="624"/>
      <c r="DJ13" s="624"/>
      <c r="DK13" s="624"/>
      <c r="DL13" s="624"/>
      <c r="DM13" s="624"/>
      <c r="DN13" s="624"/>
      <c r="DO13" s="624"/>
      <c r="DP13" s="625"/>
      <c r="DQ13" s="632">
        <v>1202596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1822</v>
      </c>
      <c r="S14" s="624"/>
      <c r="T14" s="624"/>
      <c r="U14" s="624"/>
      <c r="V14" s="624"/>
      <c r="W14" s="624"/>
      <c r="X14" s="624"/>
      <c r="Y14" s="625"/>
      <c r="Z14" s="626">
        <v>0</v>
      </c>
      <c r="AA14" s="626"/>
      <c r="AB14" s="626"/>
      <c r="AC14" s="626"/>
      <c r="AD14" s="627">
        <v>1822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212604</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1248341</v>
      </c>
      <c r="CS14" s="624"/>
      <c r="CT14" s="624"/>
      <c r="CU14" s="624"/>
      <c r="CV14" s="624"/>
      <c r="CW14" s="624"/>
      <c r="CX14" s="624"/>
      <c r="CY14" s="625"/>
      <c r="CZ14" s="626">
        <v>3.9</v>
      </c>
      <c r="DA14" s="626"/>
      <c r="DB14" s="626"/>
      <c r="DC14" s="626"/>
      <c r="DD14" s="632">
        <v>196795</v>
      </c>
      <c r="DE14" s="624"/>
      <c r="DF14" s="624"/>
      <c r="DG14" s="624"/>
      <c r="DH14" s="624"/>
      <c r="DI14" s="624"/>
      <c r="DJ14" s="624"/>
      <c r="DK14" s="624"/>
      <c r="DL14" s="624"/>
      <c r="DM14" s="624"/>
      <c r="DN14" s="624"/>
      <c r="DO14" s="624"/>
      <c r="DP14" s="625"/>
      <c r="DQ14" s="632">
        <v>1037533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521629</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5075734</v>
      </c>
      <c r="CS15" s="624"/>
      <c r="CT15" s="624"/>
      <c r="CU15" s="624"/>
      <c r="CV15" s="624"/>
      <c r="CW15" s="624"/>
      <c r="CX15" s="624"/>
      <c r="CY15" s="625"/>
      <c r="CZ15" s="626">
        <v>16</v>
      </c>
      <c r="DA15" s="626"/>
      <c r="DB15" s="626"/>
      <c r="DC15" s="626"/>
      <c r="DD15" s="632">
        <v>1478252</v>
      </c>
      <c r="DE15" s="624"/>
      <c r="DF15" s="624"/>
      <c r="DG15" s="624"/>
      <c r="DH15" s="624"/>
      <c r="DI15" s="624"/>
      <c r="DJ15" s="624"/>
      <c r="DK15" s="624"/>
      <c r="DL15" s="624"/>
      <c r="DM15" s="624"/>
      <c r="DN15" s="624"/>
      <c r="DO15" s="624"/>
      <c r="DP15" s="625"/>
      <c r="DQ15" s="632">
        <v>2806499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27367</v>
      </c>
      <c r="S16" s="624"/>
      <c r="T16" s="624"/>
      <c r="U16" s="624"/>
      <c r="V16" s="624"/>
      <c r="W16" s="624"/>
      <c r="X16" s="624"/>
      <c r="Y16" s="625"/>
      <c r="Z16" s="626">
        <v>0.1</v>
      </c>
      <c r="AA16" s="626"/>
      <c r="AB16" s="626"/>
      <c r="AC16" s="626"/>
      <c r="AD16" s="627">
        <v>27367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27225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14625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159699</v>
      </c>
      <c r="S17" s="624"/>
      <c r="T17" s="624"/>
      <c r="U17" s="624"/>
      <c r="V17" s="624"/>
      <c r="W17" s="624"/>
      <c r="X17" s="624"/>
      <c r="Y17" s="625"/>
      <c r="Z17" s="626">
        <v>0.5</v>
      </c>
      <c r="AA17" s="626"/>
      <c r="AB17" s="626"/>
      <c r="AC17" s="626"/>
      <c r="AD17" s="627">
        <v>159699</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2269165</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2259303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79335</v>
      </c>
      <c r="S18" s="624"/>
      <c r="T18" s="624"/>
      <c r="U18" s="624"/>
      <c r="V18" s="624"/>
      <c r="W18" s="624"/>
      <c r="X18" s="624"/>
      <c r="Y18" s="625"/>
      <c r="Z18" s="626">
        <v>0.2</v>
      </c>
      <c r="AA18" s="626"/>
      <c r="AB18" s="626"/>
      <c r="AC18" s="626"/>
      <c r="AD18" s="627">
        <v>79335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75260</v>
      </c>
      <c r="S19" s="624"/>
      <c r="T19" s="624"/>
      <c r="U19" s="624"/>
      <c r="V19" s="624"/>
      <c r="W19" s="624"/>
      <c r="X19" s="624"/>
      <c r="Y19" s="625"/>
      <c r="Z19" s="626">
        <v>0.2</v>
      </c>
      <c r="AA19" s="626"/>
      <c r="AB19" s="626"/>
      <c r="AC19" s="626"/>
      <c r="AD19" s="627">
        <v>75260</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804785</v>
      </c>
      <c r="BH19" s="624"/>
      <c r="BI19" s="624"/>
      <c r="BJ19" s="624"/>
      <c r="BK19" s="624"/>
      <c r="BL19" s="624"/>
      <c r="BM19" s="624"/>
      <c r="BN19" s="625"/>
      <c r="BO19" s="626">
        <v>6.6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4075</v>
      </c>
      <c r="S20" s="624"/>
      <c r="T20" s="624"/>
      <c r="U20" s="624"/>
      <c r="V20" s="624"/>
      <c r="W20" s="624"/>
      <c r="X20" s="624"/>
      <c r="Y20" s="625"/>
      <c r="Z20" s="626">
        <v>0</v>
      </c>
      <c r="AA20" s="626"/>
      <c r="AB20" s="626"/>
      <c r="AC20" s="626"/>
      <c r="AD20" s="627">
        <v>4075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804785</v>
      </c>
      <c r="BH20" s="624"/>
      <c r="BI20" s="624"/>
      <c r="BJ20" s="624"/>
      <c r="BK20" s="624"/>
      <c r="BL20" s="624"/>
      <c r="BM20" s="624"/>
      <c r="BN20" s="625"/>
      <c r="BO20" s="626">
        <v>6.6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31653629</v>
      </c>
      <c r="CS20" s="624"/>
      <c r="CT20" s="624"/>
      <c r="CU20" s="624"/>
      <c r="CV20" s="624"/>
      <c r="CW20" s="624"/>
      <c r="CX20" s="624"/>
      <c r="CY20" s="625"/>
      <c r="CZ20" s="626">
        <v>100</v>
      </c>
      <c r="DA20" s="626"/>
      <c r="DB20" s="626"/>
      <c r="DC20" s="626"/>
      <c r="DD20" s="632">
        <v>2602244</v>
      </c>
      <c r="DE20" s="624"/>
      <c r="DF20" s="624"/>
      <c r="DG20" s="624"/>
      <c r="DH20" s="624"/>
      <c r="DI20" s="624"/>
      <c r="DJ20" s="624"/>
      <c r="DK20" s="624"/>
      <c r="DL20" s="624"/>
      <c r="DM20" s="624"/>
      <c r="DN20" s="624"/>
      <c r="DO20" s="624"/>
      <c r="DP20" s="625"/>
      <c r="DQ20" s="632">
        <v>20434109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3392273</v>
      </c>
      <c r="S21" s="624"/>
      <c r="T21" s="624"/>
      <c r="U21" s="624"/>
      <c r="V21" s="624"/>
      <c r="W21" s="624"/>
      <c r="X21" s="624"/>
      <c r="Y21" s="625"/>
      <c r="Z21" s="626">
        <v>10.1</v>
      </c>
      <c r="AA21" s="626"/>
      <c r="AB21" s="626"/>
      <c r="AC21" s="626"/>
      <c r="AD21" s="627">
        <v>3066331</v>
      </c>
      <c r="AE21" s="627"/>
      <c r="AF21" s="627"/>
      <c r="AG21" s="627"/>
      <c r="AH21" s="627"/>
      <c r="AI21" s="627"/>
      <c r="AJ21" s="627"/>
      <c r="AK21" s="627"/>
      <c r="AL21" s="628">
        <v>17.7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3066331</v>
      </c>
      <c r="S22" s="624"/>
      <c r="T22" s="624"/>
      <c r="U22" s="624"/>
      <c r="V22" s="624"/>
      <c r="W22" s="624"/>
      <c r="X22" s="624"/>
      <c r="Y22" s="625"/>
      <c r="Z22" s="626">
        <v>9.1999999999999993</v>
      </c>
      <c r="AA22" s="626"/>
      <c r="AB22" s="626"/>
      <c r="AC22" s="626"/>
      <c r="AD22" s="627">
        <v>3066331</v>
      </c>
      <c r="AE22" s="627"/>
      <c r="AF22" s="627"/>
      <c r="AG22" s="627"/>
      <c r="AH22" s="627"/>
      <c r="AI22" s="627"/>
      <c r="AJ22" s="627"/>
      <c r="AK22" s="627"/>
      <c r="AL22" s="628">
        <v>17.7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324757</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804785</v>
      </c>
      <c r="BH23" s="624"/>
      <c r="BI23" s="624"/>
      <c r="BJ23" s="624"/>
      <c r="BK23" s="624"/>
      <c r="BL23" s="624"/>
      <c r="BM23" s="624"/>
      <c r="BN23" s="625"/>
      <c r="BO23" s="626">
        <v>6.6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1185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14215581</v>
      </c>
      <c r="CS24" s="613"/>
      <c r="CT24" s="613"/>
      <c r="CU24" s="613"/>
      <c r="CV24" s="613"/>
      <c r="CW24" s="613"/>
      <c r="CX24" s="613"/>
      <c r="CY24" s="614"/>
      <c r="CZ24" s="617">
        <v>44.9</v>
      </c>
      <c r="DA24" s="618"/>
      <c r="DB24" s="618"/>
      <c r="DC24" s="634"/>
      <c r="DD24" s="653">
        <v>8670376</v>
      </c>
      <c r="DE24" s="613"/>
      <c r="DF24" s="613"/>
      <c r="DG24" s="613"/>
      <c r="DH24" s="613"/>
      <c r="DI24" s="613"/>
      <c r="DJ24" s="613"/>
      <c r="DK24" s="614"/>
      <c r="DL24" s="653">
        <v>8019349</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18251843</v>
      </c>
      <c r="S25" s="624"/>
      <c r="T25" s="624"/>
      <c r="U25" s="624"/>
      <c r="V25" s="624"/>
      <c r="W25" s="624"/>
      <c r="X25" s="624"/>
      <c r="Y25" s="625"/>
      <c r="Z25" s="626">
        <v>54.6</v>
      </c>
      <c r="AA25" s="626"/>
      <c r="AB25" s="626"/>
      <c r="AC25" s="626"/>
      <c r="AD25" s="627">
        <v>17121116</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4178787</v>
      </c>
      <c r="CS25" s="656"/>
      <c r="CT25" s="656"/>
      <c r="CU25" s="656"/>
      <c r="CV25" s="656"/>
      <c r="CW25" s="656"/>
      <c r="CX25" s="656"/>
      <c r="CY25" s="657"/>
      <c r="CZ25" s="628">
        <v>13.2</v>
      </c>
      <c r="DA25" s="654"/>
      <c r="DB25" s="654"/>
      <c r="DC25" s="658"/>
      <c r="DD25" s="632">
        <v>3766470</v>
      </c>
      <c r="DE25" s="656"/>
      <c r="DF25" s="656"/>
      <c r="DG25" s="656"/>
      <c r="DH25" s="656"/>
      <c r="DI25" s="656"/>
      <c r="DJ25" s="656"/>
      <c r="DK25" s="657"/>
      <c r="DL25" s="632">
        <v>3700711</v>
      </c>
      <c r="DM25" s="656"/>
      <c r="DN25" s="656"/>
      <c r="DO25" s="656"/>
      <c r="DP25" s="656"/>
      <c r="DQ25" s="656"/>
      <c r="DR25" s="656"/>
      <c r="DS25" s="656"/>
      <c r="DT25" s="656"/>
      <c r="DU25" s="656"/>
      <c r="DV25" s="657"/>
      <c r="DW25" s="628">
        <v>21.2</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10493</v>
      </c>
      <c r="S26" s="624"/>
      <c r="T26" s="624"/>
      <c r="U26" s="624"/>
      <c r="V26" s="624"/>
      <c r="W26" s="624"/>
      <c r="X26" s="624"/>
      <c r="Y26" s="625"/>
      <c r="Z26" s="626">
        <v>0</v>
      </c>
      <c r="AA26" s="626"/>
      <c r="AB26" s="626"/>
      <c r="AC26" s="626"/>
      <c r="AD26" s="627">
        <v>10493</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2140906</v>
      </c>
      <c r="CS26" s="624"/>
      <c r="CT26" s="624"/>
      <c r="CU26" s="624"/>
      <c r="CV26" s="624"/>
      <c r="CW26" s="624"/>
      <c r="CX26" s="624"/>
      <c r="CY26" s="625"/>
      <c r="CZ26" s="628">
        <v>6.8</v>
      </c>
      <c r="DA26" s="654"/>
      <c r="DB26" s="654"/>
      <c r="DC26" s="658"/>
      <c r="DD26" s="632">
        <v>1982257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166409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12217158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7767633</v>
      </c>
      <c r="CS27" s="656"/>
      <c r="CT27" s="656"/>
      <c r="CU27" s="656"/>
      <c r="CV27" s="656"/>
      <c r="CW27" s="656"/>
      <c r="CX27" s="656"/>
      <c r="CY27" s="657"/>
      <c r="CZ27" s="628">
        <v>24.5</v>
      </c>
      <c r="DA27" s="654"/>
      <c r="DB27" s="654"/>
      <c r="DC27" s="658"/>
      <c r="DD27" s="632">
        <v>2644607</v>
      </c>
      <c r="DE27" s="656"/>
      <c r="DF27" s="656"/>
      <c r="DG27" s="656"/>
      <c r="DH27" s="656"/>
      <c r="DI27" s="656"/>
      <c r="DJ27" s="656"/>
      <c r="DK27" s="657"/>
      <c r="DL27" s="632">
        <v>2059339</v>
      </c>
      <c r="DM27" s="656"/>
      <c r="DN27" s="656"/>
      <c r="DO27" s="656"/>
      <c r="DP27" s="656"/>
      <c r="DQ27" s="656"/>
      <c r="DR27" s="656"/>
      <c r="DS27" s="656"/>
      <c r="DT27" s="656"/>
      <c r="DU27" s="656"/>
      <c r="DV27" s="657"/>
      <c r="DW27" s="628">
        <v>11.8</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165571</v>
      </c>
      <c r="S28" s="624"/>
      <c r="T28" s="624"/>
      <c r="U28" s="624"/>
      <c r="V28" s="624"/>
      <c r="W28" s="624"/>
      <c r="X28" s="624"/>
      <c r="Y28" s="625"/>
      <c r="Z28" s="626">
        <v>0.5</v>
      </c>
      <c r="AA28" s="626"/>
      <c r="AB28" s="626"/>
      <c r="AC28" s="626"/>
      <c r="AD28" s="627">
        <v>59129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2269161</v>
      </c>
      <c r="CS28" s="624"/>
      <c r="CT28" s="624"/>
      <c r="CU28" s="624"/>
      <c r="CV28" s="624"/>
      <c r="CW28" s="624"/>
      <c r="CX28" s="624"/>
      <c r="CY28" s="625"/>
      <c r="CZ28" s="628">
        <v>7.2</v>
      </c>
      <c r="DA28" s="654"/>
      <c r="DB28" s="654"/>
      <c r="DC28" s="658"/>
      <c r="DD28" s="632">
        <v>2259299</v>
      </c>
      <c r="DE28" s="624"/>
      <c r="DF28" s="624"/>
      <c r="DG28" s="624"/>
      <c r="DH28" s="624"/>
      <c r="DI28" s="624"/>
      <c r="DJ28" s="624"/>
      <c r="DK28" s="625"/>
      <c r="DL28" s="632">
        <v>2259299</v>
      </c>
      <c r="DM28" s="624"/>
      <c r="DN28" s="624"/>
      <c r="DO28" s="624"/>
      <c r="DP28" s="624"/>
      <c r="DQ28" s="624"/>
      <c r="DR28" s="624"/>
      <c r="DS28" s="624"/>
      <c r="DT28" s="624"/>
      <c r="DU28" s="624"/>
      <c r="DV28" s="625"/>
      <c r="DW28" s="628">
        <v>12.9</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216508</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2269161</v>
      </c>
      <c r="CS29" s="656"/>
      <c r="CT29" s="656"/>
      <c r="CU29" s="656"/>
      <c r="CV29" s="656"/>
      <c r="CW29" s="656"/>
      <c r="CX29" s="656"/>
      <c r="CY29" s="657"/>
      <c r="CZ29" s="628">
        <v>7.2</v>
      </c>
      <c r="DA29" s="654"/>
      <c r="DB29" s="654"/>
      <c r="DC29" s="658"/>
      <c r="DD29" s="632">
        <v>2259299</v>
      </c>
      <c r="DE29" s="656"/>
      <c r="DF29" s="656"/>
      <c r="DG29" s="656"/>
      <c r="DH29" s="656"/>
      <c r="DI29" s="656"/>
      <c r="DJ29" s="656"/>
      <c r="DK29" s="657"/>
      <c r="DL29" s="632">
        <v>2259299</v>
      </c>
      <c r="DM29" s="656"/>
      <c r="DN29" s="656"/>
      <c r="DO29" s="656"/>
      <c r="DP29" s="656"/>
      <c r="DQ29" s="656"/>
      <c r="DR29" s="656"/>
      <c r="DS29" s="656"/>
      <c r="DT29" s="656"/>
      <c r="DU29" s="656"/>
      <c r="DV29" s="657"/>
      <c r="DW29" s="628">
        <v>12.9</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6250193</v>
      </c>
      <c r="S30" s="624"/>
      <c r="T30" s="624"/>
      <c r="U30" s="624"/>
      <c r="V30" s="624"/>
      <c r="W30" s="624"/>
      <c r="X30" s="624"/>
      <c r="Y30" s="625"/>
      <c r="Z30" s="626">
        <v>18.7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2120705</v>
      </c>
      <c r="CS30" s="624"/>
      <c r="CT30" s="624"/>
      <c r="CU30" s="624"/>
      <c r="CV30" s="624"/>
      <c r="CW30" s="624"/>
      <c r="CX30" s="624"/>
      <c r="CY30" s="625"/>
      <c r="CZ30" s="628">
        <v>6.7</v>
      </c>
      <c r="DA30" s="654"/>
      <c r="DB30" s="654"/>
      <c r="DC30" s="658"/>
      <c r="DD30" s="632">
        <v>2110843</v>
      </c>
      <c r="DE30" s="624"/>
      <c r="DF30" s="624"/>
      <c r="DG30" s="624"/>
      <c r="DH30" s="624"/>
      <c r="DI30" s="624"/>
      <c r="DJ30" s="624"/>
      <c r="DK30" s="625"/>
      <c r="DL30" s="632">
        <v>2110843</v>
      </c>
      <c r="DM30" s="624"/>
      <c r="DN30" s="624"/>
      <c r="DO30" s="624"/>
      <c r="DP30" s="624"/>
      <c r="DQ30" s="624"/>
      <c r="DR30" s="624"/>
      <c r="DS30" s="624"/>
      <c r="DT30" s="624"/>
      <c r="DU30" s="624"/>
      <c r="DV30" s="625"/>
      <c r="DW30" s="628">
        <v>12.1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96.5</v>
      </c>
      <c r="BN31" s="667"/>
      <c r="BO31" s="667"/>
      <c r="BP31" s="667"/>
      <c r="BQ31" s="668"/>
      <c r="BR31" s="679">
        <v>99</v>
      </c>
      <c r="BS31" s="667"/>
      <c r="BT31" s="667"/>
      <c r="BU31" s="667"/>
      <c r="BV31" s="667"/>
      <c r="BW31" s="667"/>
      <c r="BX31" s="618">
        <v>96.3</v>
      </c>
      <c r="BY31" s="667"/>
      <c r="BZ31" s="667"/>
      <c r="CA31" s="667"/>
      <c r="CB31" s="668"/>
      <c r="CD31" s="661"/>
      <c r="CE31" s="662"/>
      <c r="CF31" s="620" t="s">
        <v>300</v>
      </c>
      <c r="CG31" s="621"/>
      <c r="CH31" s="621"/>
      <c r="CI31" s="621"/>
      <c r="CJ31" s="621"/>
      <c r="CK31" s="621"/>
      <c r="CL31" s="621"/>
      <c r="CM31" s="621"/>
      <c r="CN31" s="621"/>
      <c r="CO31" s="621"/>
      <c r="CP31" s="621"/>
      <c r="CQ31" s="622"/>
      <c r="CR31" s="623">
        <v>148456</v>
      </c>
      <c r="CS31" s="656"/>
      <c r="CT31" s="656"/>
      <c r="CU31" s="656"/>
      <c r="CV31" s="656"/>
      <c r="CW31" s="656"/>
      <c r="CX31" s="656"/>
      <c r="CY31" s="657"/>
      <c r="CZ31" s="628">
        <v>0.5</v>
      </c>
      <c r="DA31" s="654"/>
      <c r="DB31" s="654"/>
      <c r="DC31" s="658"/>
      <c r="DD31" s="632">
        <v>148456</v>
      </c>
      <c r="DE31" s="656"/>
      <c r="DF31" s="656"/>
      <c r="DG31" s="656"/>
      <c r="DH31" s="656"/>
      <c r="DI31" s="656"/>
      <c r="DJ31" s="656"/>
      <c r="DK31" s="657"/>
      <c r="DL31" s="632">
        <v>148456</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1974393</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6"/>
      <c r="BI32" s="656"/>
      <c r="BJ32" s="656"/>
      <c r="BK32" s="656"/>
      <c r="BL32" s="656"/>
      <c r="BM32" s="629">
        <v>96.1</v>
      </c>
      <c r="BN32" s="656"/>
      <c r="BO32" s="656"/>
      <c r="BP32" s="656"/>
      <c r="BQ32" s="678"/>
      <c r="BR32" s="680">
        <v>98.9</v>
      </c>
      <c r="BS32" s="656"/>
      <c r="BT32" s="656"/>
      <c r="BU32" s="656"/>
      <c r="BV32" s="656"/>
      <c r="BW32" s="656"/>
      <c r="BX32" s="629">
        <v>95.8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133926</v>
      </c>
      <c r="S33" s="624"/>
      <c r="T33" s="624"/>
      <c r="U33" s="624"/>
      <c r="V33" s="624"/>
      <c r="W33" s="624"/>
      <c r="X33" s="624"/>
      <c r="Y33" s="625"/>
      <c r="Z33" s="626">
        <v>0.4</v>
      </c>
      <c r="AA33" s="626"/>
      <c r="AB33" s="626"/>
      <c r="AC33" s="626"/>
      <c r="AD33" s="627">
        <v>90332</v>
      </c>
      <c r="AE33" s="627"/>
      <c r="AF33" s="627"/>
      <c r="AG33" s="627"/>
      <c r="AH33" s="627"/>
      <c r="AI33" s="627"/>
      <c r="AJ33" s="627"/>
      <c r="AK33" s="627"/>
      <c r="AL33" s="628">
        <v>0.5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96.9</v>
      </c>
      <c r="BN33" s="682"/>
      <c r="BO33" s="682"/>
      <c r="BP33" s="682"/>
      <c r="BQ33" s="684"/>
      <c r="BR33" s="681">
        <v>99.1</v>
      </c>
      <c r="BS33" s="682"/>
      <c r="BT33" s="682"/>
      <c r="BU33" s="682"/>
      <c r="BV33" s="682"/>
      <c r="BW33" s="682"/>
      <c r="BX33" s="683">
        <v>96.8</v>
      </c>
      <c r="BY33" s="682"/>
      <c r="BZ33" s="682"/>
      <c r="CA33" s="682"/>
      <c r="CB33" s="684"/>
      <c r="CD33" s="620" t="s">
        <v>307</v>
      </c>
      <c r="CE33" s="621"/>
      <c r="CF33" s="621"/>
      <c r="CG33" s="621"/>
      <c r="CH33" s="621"/>
      <c r="CI33" s="621"/>
      <c r="CJ33" s="621"/>
      <c r="CK33" s="621"/>
      <c r="CL33" s="621"/>
      <c r="CM33" s="621"/>
      <c r="CN33" s="621"/>
      <c r="CO33" s="621"/>
      <c r="CP33" s="621"/>
      <c r="CQ33" s="622"/>
      <c r="CR33" s="623">
        <v>14808579</v>
      </c>
      <c r="CS33" s="656"/>
      <c r="CT33" s="656"/>
      <c r="CU33" s="656"/>
      <c r="CV33" s="656"/>
      <c r="CW33" s="656"/>
      <c r="CX33" s="656"/>
      <c r="CY33" s="657"/>
      <c r="CZ33" s="628">
        <v>46.8</v>
      </c>
      <c r="DA33" s="654"/>
      <c r="DB33" s="654"/>
      <c r="DC33" s="658"/>
      <c r="DD33" s="632">
        <v>11255171</v>
      </c>
      <c r="DE33" s="656"/>
      <c r="DF33" s="656"/>
      <c r="DG33" s="656"/>
      <c r="DH33" s="656"/>
      <c r="DI33" s="656"/>
      <c r="DJ33" s="656"/>
      <c r="DK33" s="657"/>
      <c r="DL33" s="632">
        <v>8344404</v>
      </c>
      <c r="DM33" s="656"/>
      <c r="DN33" s="656"/>
      <c r="DO33" s="656"/>
      <c r="DP33" s="656"/>
      <c r="DQ33" s="656"/>
      <c r="DR33" s="656"/>
      <c r="DS33" s="656"/>
      <c r="DT33" s="656"/>
      <c r="DU33" s="656"/>
      <c r="DV33" s="657"/>
      <c r="DW33" s="628">
        <v>47.7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809198</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6347227</v>
      </c>
      <c r="CS34" s="624"/>
      <c r="CT34" s="624"/>
      <c r="CU34" s="624"/>
      <c r="CV34" s="624"/>
      <c r="CW34" s="624"/>
      <c r="CX34" s="624"/>
      <c r="CY34" s="625"/>
      <c r="CZ34" s="628">
        <v>20.100000000000001</v>
      </c>
      <c r="DA34" s="654"/>
      <c r="DB34" s="654"/>
      <c r="DC34" s="658"/>
      <c r="DD34" s="632">
        <v>4705493</v>
      </c>
      <c r="DE34" s="624"/>
      <c r="DF34" s="624"/>
      <c r="DG34" s="624"/>
      <c r="DH34" s="624"/>
      <c r="DI34" s="624"/>
      <c r="DJ34" s="624"/>
      <c r="DK34" s="625"/>
      <c r="DL34" s="632">
        <v>3866223</v>
      </c>
      <c r="DM34" s="624"/>
      <c r="DN34" s="624"/>
      <c r="DO34" s="624"/>
      <c r="DP34" s="624"/>
      <c r="DQ34" s="624"/>
      <c r="DR34" s="624"/>
      <c r="DS34" s="624"/>
      <c r="DT34" s="624"/>
      <c r="DU34" s="624"/>
      <c r="DV34" s="625"/>
      <c r="DW34" s="628">
        <v>22.1</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1109231</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302391</v>
      </c>
      <c r="CS35" s="656"/>
      <c r="CT35" s="656"/>
      <c r="CU35" s="656"/>
      <c r="CV35" s="656"/>
      <c r="CW35" s="656"/>
      <c r="CX35" s="656"/>
      <c r="CY35" s="657"/>
      <c r="CZ35" s="628">
        <v>1</v>
      </c>
      <c r="DA35" s="654"/>
      <c r="DB35" s="654"/>
      <c r="DC35" s="658"/>
      <c r="DD35" s="632">
        <v>89443</v>
      </c>
      <c r="DE35" s="656"/>
      <c r="DF35" s="656"/>
      <c r="DG35" s="656"/>
      <c r="DH35" s="656"/>
      <c r="DI35" s="656"/>
      <c r="DJ35" s="656"/>
      <c r="DK35" s="657"/>
      <c r="DL35" s="632">
        <v>89443</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1973936</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2989096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716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3448927</v>
      </c>
      <c r="CS36" s="624"/>
      <c r="CT36" s="624"/>
      <c r="CU36" s="624"/>
      <c r="CV36" s="624"/>
      <c r="CW36" s="624"/>
      <c r="CX36" s="624"/>
      <c r="CY36" s="625"/>
      <c r="CZ36" s="628">
        <v>10.9</v>
      </c>
      <c r="DA36" s="654"/>
      <c r="DB36" s="654"/>
      <c r="DC36" s="658"/>
      <c r="DD36" s="632">
        <v>2902685</v>
      </c>
      <c r="DE36" s="624"/>
      <c r="DF36" s="624"/>
      <c r="DG36" s="624"/>
      <c r="DH36" s="624"/>
      <c r="DI36" s="624"/>
      <c r="DJ36" s="624"/>
      <c r="DK36" s="625"/>
      <c r="DL36" s="632">
        <v>2262643</v>
      </c>
      <c r="DM36" s="624"/>
      <c r="DN36" s="624"/>
      <c r="DO36" s="624"/>
      <c r="DP36" s="624"/>
      <c r="DQ36" s="624"/>
      <c r="DR36" s="624"/>
      <c r="DS36" s="624"/>
      <c r="DT36" s="624"/>
      <c r="DU36" s="624"/>
      <c r="DV36" s="625"/>
      <c r="DW36" s="628">
        <v>12.9</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884030</v>
      </c>
      <c r="S37" s="624"/>
      <c r="T37" s="624"/>
      <c r="U37" s="624"/>
      <c r="V37" s="624"/>
      <c r="W37" s="624"/>
      <c r="X37" s="624"/>
      <c r="Y37" s="625"/>
      <c r="Z37" s="626">
        <v>2.6</v>
      </c>
      <c r="AA37" s="626"/>
      <c r="AB37" s="626"/>
      <c r="AC37" s="626"/>
      <c r="AD37" s="627">
        <v>1205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505875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-20863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1098767</v>
      </c>
      <c r="CS37" s="656"/>
      <c r="CT37" s="656"/>
      <c r="CU37" s="656"/>
      <c r="CV37" s="656"/>
      <c r="CW37" s="656"/>
      <c r="CX37" s="656"/>
      <c r="CY37" s="657"/>
      <c r="CZ37" s="628">
        <v>3.5</v>
      </c>
      <c r="DA37" s="654"/>
      <c r="DB37" s="654"/>
      <c r="DC37" s="658"/>
      <c r="DD37" s="632">
        <v>1098767</v>
      </c>
      <c r="DE37" s="656"/>
      <c r="DF37" s="656"/>
      <c r="DG37" s="656"/>
      <c r="DH37" s="656"/>
      <c r="DI37" s="656"/>
      <c r="DJ37" s="656"/>
      <c r="DK37" s="657"/>
      <c r="DL37" s="632">
        <v>1014205</v>
      </c>
      <c r="DM37" s="656"/>
      <c r="DN37" s="656"/>
      <c r="DO37" s="656"/>
      <c r="DP37" s="656"/>
      <c r="DQ37" s="656"/>
      <c r="DR37" s="656"/>
      <c r="DS37" s="656"/>
      <c r="DT37" s="656"/>
      <c r="DU37" s="656"/>
      <c r="DV37" s="657"/>
      <c r="DW37" s="628">
        <v>5.8</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1499300</v>
      </c>
      <c r="S38" s="624"/>
      <c r="T38" s="624"/>
      <c r="U38" s="624"/>
      <c r="V38" s="624"/>
      <c r="W38" s="624"/>
      <c r="X38" s="624"/>
      <c r="Y38" s="625"/>
      <c r="Z38" s="626">
        <v>4.5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3216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10771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2480005</v>
      </c>
      <c r="CS38" s="624"/>
      <c r="CT38" s="624"/>
      <c r="CU38" s="624"/>
      <c r="CV38" s="624"/>
      <c r="CW38" s="624"/>
      <c r="CX38" s="624"/>
      <c r="CY38" s="625"/>
      <c r="CZ38" s="628">
        <v>7.8</v>
      </c>
      <c r="DA38" s="654"/>
      <c r="DB38" s="654"/>
      <c r="DC38" s="658"/>
      <c r="DD38" s="632">
        <v>2110329</v>
      </c>
      <c r="DE38" s="624"/>
      <c r="DF38" s="624"/>
      <c r="DG38" s="624"/>
      <c r="DH38" s="624"/>
      <c r="DI38" s="624"/>
      <c r="DJ38" s="624"/>
      <c r="DK38" s="625"/>
      <c r="DL38" s="632">
        <v>2078684</v>
      </c>
      <c r="DM38" s="624"/>
      <c r="DN38" s="624"/>
      <c r="DO38" s="624"/>
      <c r="DP38" s="624"/>
      <c r="DQ38" s="624"/>
      <c r="DR38" s="624"/>
      <c r="DS38" s="624"/>
      <c r="DT38" s="624"/>
      <c r="DU38" s="624"/>
      <c r="DV38" s="625"/>
      <c r="DW38" s="628">
        <v>11.9</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2690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15960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2133616</v>
      </c>
      <c r="CS39" s="656"/>
      <c r="CT39" s="656"/>
      <c r="CU39" s="656"/>
      <c r="CV39" s="656"/>
      <c r="CW39" s="656"/>
      <c r="CX39" s="656"/>
      <c r="CY39" s="657"/>
      <c r="CZ39" s="628">
        <v>6.7</v>
      </c>
      <c r="DA39" s="654"/>
      <c r="DB39" s="654"/>
      <c r="DC39" s="658"/>
      <c r="DD39" s="632">
        <v>1370808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199400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96413</v>
      </c>
      <c r="CS40" s="624"/>
      <c r="CT40" s="624"/>
      <c r="CU40" s="624"/>
      <c r="CV40" s="624"/>
      <c r="CW40" s="624"/>
      <c r="CX40" s="624"/>
      <c r="CY40" s="625"/>
      <c r="CZ40" s="628">
        <v>0.3</v>
      </c>
      <c r="DA40" s="654"/>
      <c r="DB40" s="654"/>
      <c r="DC40" s="658"/>
      <c r="DD40" s="632">
        <v>76413</v>
      </c>
      <c r="DE40" s="624"/>
      <c r="DF40" s="624"/>
      <c r="DG40" s="624"/>
      <c r="DH40" s="624"/>
      <c r="DI40" s="624"/>
      <c r="DJ40" s="624"/>
      <c r="DK40" s="625"/>
      <c r="DL40" s="632">
        <v>47411</v>
      </c>
      <c r="DM40" s="624"/>
      <c r="DN40" s="624"/>
      <c r="DO40" s="624"/>
      <c r="DP40" s="624"/>
      <c r="DQ40" s="624"/>
      <c r="DR40" s="624"/>
      <c r="DS40" s="624"/>
      <c r="DT40" s="624"/>
      <c r="DU40" s="624"/>
      <c r="DV40" s="625"/>
      <c r="DW40" s="628">
        <v>0.3</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33445031</v>
      </c>
      <c r="S41" s="696"/>
      <c r="T41" s="696"/>
      <c r="U41" s="696"/>
      <c r="V41" s="696"/>
      <c r="W41" s="696"/>
      <c r="X41" s="696"/>
      <c r="Y41" s="700"/>
      <c r="Z41" s="701">
        <v>100</v>
      </c>
      <c r="AA41" s="701"/>
      <c r="AB41" s="701"/>
      <c r="AC41" s="701"/>
      <c r="AD41" s="702">
        <v>17282275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360397</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2116918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325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2629469</v>
      </c>
      <c r="CS42" s="656"/>
      <c r="CT42" s="656"/>
      <c r="CU42" s="656"/>
      <c r="CV42" s="656"/>
      <c r="CW42" s="656"/>
      <c r="CX42" s="656"/>
      <c r="CY42" s="657"/>
      <c r="CZ42" s="628">
        <v>8.3000000000000007</v>
      </c>
      <c r="DA42" s="654"/>
      <c r="DB42" s="654"/>
      <c r="DC42" s="658"/>
      <c r="DD42" s="632">
        <v>508562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79233</v>
      </c>
      <c r="CS43" s="656"/>
      <c r="CT43" s="656"/>
      <c r="CU43" s="656"/>
      <c r="CV43" s="656"/>
      <c r="CW43" s="656"/>
      <c r="CX43" s="656"/>
      <c r="CY43" s="657"/>
      <c r="CZ43" s="628">
        <v>0.3</v>
      </c>
      <c r="DA43" s="654"/>
      <c r="DB43" s="654"/>
      <c r="DC43" s="658"/>
      <c r="DD43" s="632">
        <v>79233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2602244</v>
      </c>
      <c r="CS44" s="624"/>
      <c r="CT44" s="624"/>
      <c r="CU44" s="624"/>
      <c r="CV44" s="624"/>
      <c r="CW44" s="624"/>
      <c r="CX44" s="624"/>
      <c r="CY44" s="625"/>
      <c r="CZ44" s="628">
        <v>8.1999999999999993</v>
      </c>
      <c r="DA44" s="629"/>
      <c r="DB44" s="629"/>
      <c r="DC44" s="635"/>
      <c r="DD44" s="632">
        <v>493937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930983</v>
      </c>
      <c r="CS45" s="656"/>
      <c r="CT45" s="656"/>
      <c r="CU45" s="656"/>
      <c r="CV45" s="656"/>
      <c r="CW45" s="656"/>
      <c r="CX45" s="656"/>
      <c r="CY45" s="657"/>
      <c r="CZ45" s="628">
        <v>2.9</v>
      </c>
      <c r="DA45" s="654"/>
      <c r="DB45" s="654"/>
      <c r="DC45" s="658"/>
      <c r="DD45" s="632">
        <v>45904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1671261</v>
      </c>
      <c r="CS46" s="624"/>
      <c r="CT46" s="624"/>
      <c r="CU46" s="624"/>
      <c r="CV46" s="624"/>
      <c r="CW46" s="624"/>
      <c r="CX46" s="624"/>
      <c r="CY46" s="625"/>
      <c r="CZ46" s="628">
        <v>5.3</v>
      </c>
      <c r="DA46" s="629"/>
      <c r="DB46" s="629"/>
      <c r="DC46" s="635"/>
      <c r="DD46" s="632">
        <v>448033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27225</v>
      </c>
      <c r="CS47" s="656"/>
      <c r="CT47" s="656"/>
      <c r="CU47" s="656"/>
      <c r="CV47" s="656"/>
      <c r="CW47" s="656"/>
      <c r="CX47" s="656"/>
      <c r="CY47" s="657"/>
      <c r="CZ47" s="628">
        <v>0.1</v>
      </c>
      <c r="DA47" s="654"/>
      <c r="DB47" s="654"/>
      <c r="DC47" s="658"/>
      <c r="DD47" s="632">
        <v>14625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31653629</v>
      </c>
      <c r="CS49" s="682"/>
      <c r="CT49" s="682"/>
      <c r="CU49" s="682"/>
      <c r="CV49" s="682"/>
      <c r="CW49" s="682"/>
      <c r="CX49" s="682"/>
      <c r="CY49" s="711"/>
      <c r="CZ49" s="703">
        <v>100</v>
      </c>
      <c r="DA49" s="712"/>
      <c r="DB49" s="712"/>
      <c r="DC49" s="713"/>
      <c r="DD49" s="714">
        <v>20434109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UkrXr3Nmq9ZIxBqrDWIBIRsh824VCnBi99t7l/5lZjjrkKLrCFvv53ch+rOU3Ro7TXrQRAYwFGl3omjgDpy4w==" saltValue="K5pur/s7IYbPxlln/TNRjw==" spinCount="100000" sheet="1" objects="1" scenarios="1"/>
  <customSheetViews>
    <customSheetView guid="{5048249D-95F5-4933-B0B0-059E3E0AEAC9}" showGridLines="0" fitToPage="1" hiddenRows="1" hiddenColumns="1" topLeftCell="C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33500</v>
      </c>
      <c r="R7" s="753"/>
      <c r="S7" s="753"/>
      <c r="T7" s="753"/>
      <c r="U7" s="753"/>
      <c r="V7" s="753">
        <v>31708</v>
      </c>
      <c r="W7" s="753"/>
      <c r="X7" s="753"/>
      <c r="Y7" s="753"/>
      <c r="Z7" s="753"/>
      <c r="AA7" s="753">
        <v>1791</v>
      </c>
      <c r="AB7" s="753"/>
      <c r="AC7" s="753"/>
      <c r="AD7" s="753"/>
      <c r="AE7" s="754"/>
      <c r="AF7" s="755">
        <v>1530</v>
      </c>
      <c r="AG7" s="756"/>
      <c r="AH7" s="756"/>
      <c r="AI7" s="756"/>
      <c r="AJ7" s="757"/>
      <c r="AK7" s="758">
        <v>1109</v>
      </c>
      <c r="AL7" s="759"/>
      <c r="AM7" s="759"/>
      <c r="AN7" s="759"/>
      <c r="AO7" s="759"/>
      <c r="AP7" s="759">
        <v>24804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2</v>
      </c>
      <c r="CI7" s="744"/>
      <c r="CJ7" s="744"/>
      <c r="CK7" s="744"/>
      <c r="CL7" s="745"/>
      <c r="CM7" s="743">
        <v>237</v>
      </c>
      <c r="CN7" s="744"/>
      <c r="CO7" s="744"/>
      <c r="CP7" s="744"/>
      <c r="CQ7" s="745"/>
      <c r="CR7" s="743">
        <v>51</v>
      </c>
      <c r="CS7" s="744"/>
      <c r="CT7" s="744"/>
      <c r="CU7" s="744"/>
      <c r="CV7" s="745"/>
      <c r="CW7" s="743">
        <v>9</v>
      </c>
      <c r="CX7" s="744"/>
      <c r="CY7" s="744"/>
      <c r="CZ7" s="744"/>
      <c r="DA7" s="745"/>
      <c r="DB7" s="743">
        <v>326</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-57</v>
      </c>
      <c r="CI8" s="777"/>
      <c r="CJ8" s="777"/>
      <c r="CK8" s="777"/>
      <c r="CL8" s="778"/>
      <c r="CM8" s="776">
        <v>-140</v>
      </c>
      <c r="CN8" s="777"/>
      <c r="CO8" s="777"/>
      <c r="CP8" s="777"/>
      <c r="CQ8" s="778"/>
      <c r="CR8" s="776">
        <v>95</v>
      </c>
      <c r="CS8" s="777"/>
      <c r="CT8" s="777"/>
      <c r="CU8" s="777"/>
      <c r="CV8" s="778"/>
      <c r="CW8" s="776">
        <v>13</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1</v>
      </c>
      <c r="CI9" s="777"/>
      <c r="CJ9" s="777"/>
      <c r="CK9" s="777"/>
      <c r="CL9" s="778"/>
      <c r="CM9" s="776">
        <v>36</v>
      </c>
      <c r="CN9" s="777"/>
      <c r="CO9" s="777"/>
      <c r="CP9" s="777"/>
      <c r="CQ9" s="778"/>
      <c r="CR9" s="776">
        <v>50</v>
      </c>
      <c r="CS9" s="777"/>
      <c r="CT9" s="777"/>
      <c r="CU9" s="777"/>
      <c r="CV9" s="778"/>
      <c r="CW9" s="776">
        <v>11</v>
      </c>
      <c r="CX9" s="777"/>
      <c r="CY9" s="777"/>
      <c r="CZ9" s="777"/>
      <c r="DA9" s="778"/>
      <c r="DB9" s="776" t="s">
        <v>554</v>
      </c>
      <c r="DC9" s="777"/>
      <c r="DD9" s="777"/>
      <c r="DE9" s="777"/>
      <c r="DF9" s="778"/>
      <c r="DG9" s="776" t="s">
        <v>554</v>
      </c>
      <c r="DH9" s="777"/>
      <c r="DI9" s="777"/>
      <c r="DJ9" s="777"/>
      <c r="DK9" s="778"/>
      <c r="DL9" s="776" t="s">
        <v>554</v>
      </c>
      <c r="DM9" s="777"/>
      <c r="DN9" s="777"/>
      <c r="DO9" s="777"/>
      <c r="DP9" s="778"/>
      <c r="DQ9" s="776" t="s">
        <v>554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33445</v>
      </c>
      <c r="R23" s="793"/>
      <c r="S23" s="793"/>
      <c r="T23" s="793"/>
      <c r="U23" s="793"/>
      <c r="V23" s="793">
        <v>31654</v>
      </c>
      <c r="W23" s="793"/>
      <c r="X23" s="793"/>
      <c r="Y23" s="793"/>
      <c r="Z23" s="793"/>
      <c r="AA23" s="793">
        <v>1791</v>
      </c>
      <c r="AB23" s="793"/>
      <c r="AC23" s="793"/>
      <c r="AD23" s="793"/>
      <c r="AE23" s="794"/>
      <c r="AF23" s="795">
        <v>1530</v>
      </c>
      <c r="AG23" s="793"/>
      <c r="AH23" s="793"/>
      <c r="AI23" s="793"/>
      <c r="AJ23" s="796"/>
      <c r="AK23" s="797"/>
      <c r="AL23" s="798"/>
      <c r="AM23" s="798"/>
      <c r="AN23" s="798"/>
      <c r="AO23" s="798"/>
      <c r="AP23" s="793">
        <v>24804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7262</v>
      </c>
      <c r="R28" s="823"/>
      <c r="S28" s="823"/>
      <c r="T28" s="823"/>
      <c r="U28" s="823"/>
      <c r="V28" s="823">
        <v>7261</v>
      </c>
      <c r="W28" s="823"/>
      <c r="X28" s="823"/>
      <c r="Y28" s="823"/>
      <c r="Z28" s="823"/>
      <c r="AA28" s="823">
        <v>1</v>
      </c>
      <c r="AB28" s="823"/>
      <c r="AC28" s="823"/>
      <c r="AD28" s="823"/>
      <c r="AE28" s="824"/>
      <c r="AF28" s="825">
        <v>1</v>
      </c>
      <c r="AG28" s="823"/>
      <c r="AH28" s="823"/>
      <c r="AI28" s="823"/>
      <c r="AJ28" s="826"/>
      <c r="AK28" s="827">
        <v>488</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6838</v>
      </c>
      <c r="R29" s="784"/>
      <c r="S29" s="784"/>
      <c r="T29" s="784"/>
      <c r="U29" s="784"/>
      <c r="V29" s="784">
        <v>6259</v>
      </c>
      <c r="W29" s="784"/>
      <c r="X29" s="784"/>
      <c r="Y29" s="784"/>
      <c r="Z29" s="784"/>
      <c r="AA29" s="784">
        <v>579</v>
      </c>
      <c r="AB29" s="784"/>
      <c r="AC29" s="784"/>
      <c r="AD29" s="784"/>
      <c r="AE29" s="785"/>
      <c r="AF29" s="786">
        <v>579</v>
      </c>
      <c r="AG29" s="787"/>
      <c r="AH29" s="787"/>
      <c r="AI29" s="787"/>
      <c r="AJ29" s="788"/>
      <c r="AK29" s="834">
        <v>1643</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2354</v>
      </c>
      <c r="R30" s="784"/>
      <c r="S30" s="784"/>
      <c r="T30" s="784"/>
      <c r="U30" s="784"/>
      <c r="V30" s="784">
        <v>2354</v>
      </c>
      <c r="W30" s="784"/>
      <c r="X30" s="784"/>
      <c r="Y30" s="784"/>
      <c r="Z30" s="784"/>
      <c r="AA30" s="784" t="s">
        <v>546</v>
      </c>
      <c r="AB30" s="784"/>
      <c r="AC30" s="784"/>
      <c r="AD30" s="784"/>
      <c r="AE30" s="785"/>
      <c r="AF30" s="786" t="s">
        <v>122</v>
      </c>
      <c r="AG30" s="787"/>
      <c r="AH30" s="787"/>
      <c r="AI30" s="787"/>
      <c r="AJ30" s="788"/>
      <c r="AK30" s="834">
        <v>1147</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1532</v>
      </c>
      <c r="R31" s="784"/>
      <c r="S31" s="784"/>
      <c r="T31" s="784"/>
      <c r="U31" s="784"/>
      <c r="V31" s="784">
        <v>1486</v>
      </c>
      <c r="W31" s="784"/>
      <c r="X31" s="784"/>
      <c r="Y31" s="784"/>
      <c r="Z31" s="784"/>
      <c r="AA31" s="784">
        <v>46</v>
      </c>
      <c r="AB31" s="784"/>
      <c r="AC31" s="784"/>
      <c r="AD31" s="784"/>
      <c r="AE31" s="785"/>
      <c r="AF31" s="786">
        <v>188</v>
      </c>
      <c r="AG31" s="787"/>
      <c r="AH31" s="787"/>
      <c r="AI31" s="787"/>
      <c r="AJ31" s="788"/>
      <c r="AK31" s="834">
        <v>191</v>
      </c>
      <c r="AL31" s="830"/>
      <c r="AM31" s="830"/>
      <c r="AN31" s="830"/>
      <c r="AO31" s="830"/>
      <c r="AP31" s="830">
        <v>5745</v>
      </c>
      <c r="AQ31" s="830"/>
      <c r="AR31" s="830"/>
      <c r="AS31" s="830"/>
      <c r="AT31" s="830"/>
      <c r="AU31" s="830">
        <v>4004</v>
      </c>
      <c r="AV31" s="830"/>
      <c r="AW31" s="830"/>
      <c r="AX31" s="830"/>
      <c r="AY31" s="830"/>
      <c r="AZ31" s="831" t="s">
        <v>546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17</v>
      </c>
      <c r="R32" s="784"/>
      <c r="S32" s="784"/>
      <c r="T32" s="784"/>
      <c r="U32" s="784"/>
      <c r="V32" s="784">
        <v>14</v>
      </c>
      <c r="W32" s="784"/>
      <c r="X32" s="784"/>
      <c r="Y32" s="784"/>
      <c r="Z32" s="784"/>
      <c r="AA32" s="784">
        <v>3</v>
      </c>
      <c r="AB32" s="784"/>
      <c r="AC32" s="784"/>
      <c r="AD32" s="784"/>
      <c r="AE32" s="785"/>
      <c r="AF32" s="786">
        <v>7</v>
      </c>
      <c r="AG32" s="787"/>
      <c r="AH32" s="787"/>
      <c r="AI32" s="787"/>
      <c r="AJ32" s="788"/>
      <c r="AK32" s="834">
        <v>9</v>
      </c>
      <c r="AL32" s="830"/>
      <c r="AM32" s="830"/>
      <c r="AN32" s="830"/>
      <c r="AO32" s="830"/>
      <c r="AP32" s="830" t="s">
        <v>546</v>
      </c>
      <c r="AQ32" s="830"/>
      <c r="AR32" s="830"/>
      <c r="AS32" s="830"/>
      <c r="AT32" s="830"/>
      <c r="AU32" s="830" t="s">
        <v>546</v>
      </c>
      <c r="AV32" s="830"/>
      <c r="AW32" s="830"/>
      <c r="AX32" s="830"/>
      <c r="AY32" s="830"/>
      <c r="AZ32" s="831" t="s">
        <v>546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t="s">
        <v>546</v>
      </c>
      <c r="R33" s="784"/>
      <c r="S33" s="784"/>
      <c r="T33" s="784"/>
      <c r="U33" s="784"/>
      <c r="V33" s="784" t="s">
        <v>546</v>
      </c>
      <c r="W33" s="784"/>
      <c r="X33" s="784"/>
      <c r="Y33" s="784"/>
      <c r="Z33" s="784"/>
      <c r="AA33" s="784" t="s">
        <v>546</v>
      </c>
      <c r="AB33" s="784"/>
      <c r="AC33" s="784"/>
      <c r="AD33" s="784"/>
      <c r="AE33" s="785"/>
      <c r="AF33" s="786" t="s">
        <v>122</v>
      </c>
      <c r="AG33" s="787"/>
      <c r="AH33" s="787"/>
      <c r="AI33" s="787"/>
      <c r="AJ33" s="788"/>
      <c r="AK33" s="834" t="s">
        <v>546</v>
      </c>
      <c r="AL33" s="830"/>
      <c r="AM33" s="830"/>
      <c r="AN33" s="830"/>
      <c r="AO33" s="830"/>
      <c r="AP33" s="830" t="s">
        <v>546</v>
      </c>
      <c r="AQ33" s="830"/>
      <c r="AR33" s="830"/>
      <c r="AS33" s="830"/>
      <c r="AT33" s="830"/>
      <c r="AU33" s="830" t="s">
        <v>546</v>
      </c>
      <c r="AV33" s="830"/>
      <c r="AW33" s="830"/>
      <c r="AX33" s="830"/>
      <c r="AY33" s="830"/>
      <c r="AZ33" s="831" t="s">
        <v>546</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770</v>
      </c>
      <c r="AG63" s="844"/>
      <c r="AH63" s="844"/>
      <c r="AI63" s="844"/>
      <c r="AJ63" s="845"/>
      <c r="AK63" s="846"/>
      <c r="AL63" s="841"/>
      <c r="AM63" s="841"/>
      <c r="AN63" s="841"/>
      <c r="AO63" s="841"/>
      <c r="AP63" s="844">
        <f>SUM(AP28:AT62)</f>
        <v>5745</v>
      </c>
      <c r="AQ63" s="844"/>
      <c r="AR63" s="844"/>
      <c r="AS63" s="844"/>
      <c r="AT63" s="844"/>
      <c r="AU63" s="848">
        <f>SUM(AU28:AY62)</f>
        <v>4004</v>
      </c>
      <c r="AV63" s="849"/>
      <c r="AW63" s="849"/>
      <c r="AX63" s="849"/>
      <c r="AY63" s="850"/>
      <c r="AZ63" s="851"/>
      <c r="BA63" s="851"/>
      <c r="BB63" s="851"/>
      <c r="BC63" s="851"/>
      <c r="BD63" s="851"/>
      <c r="BE63" s="852"/>
      <c r="BF63" s="852"/>
      <c r="BG63" s="852"/>
      <c r="BH63" s="852"/>
      <c r="BI63" s="853"/>
      <c r="BJ63" s="854" t="s">
        <v>122</v>
      </c>
      <c r="BK63" s="849"/>
      <c r="BL63" s="849"/>
      <c r="BM63" s="849"/>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6" t="s">
        <v>383</v>
      </c>
      <c r="AG66" s="815"/>
      <c r="AH66" s="815"/>
      <c r="AI66" s="815"/>
      <c r="AJ66" s="857"/>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547</v>
      </c>
      <c r="C68" s="872"/>
      <c r="D68" s="872"/>
      <c r="E68" s="872"/>
      <c r="F68" s="872"/>
      <c r="G68" s="872"/>
      <c r="H68" s="872"/>
      <c r="I68" s="872"/>
      <c r="J68" s="872"/>
      <c r="K68" s="872"/>
      <c r="L68" s="872"/>
      <c r="M68" s="872"/>
      <c r="N68" s="872"/>
      <c r="O68" s="872"/>
      <c r="P68" s="873"/>
      <c r="Q68" s="874">
        <v>6691</v>
      </c>
      <c r="R68" s="868"/>
      <c r="S68" s="868"/>
      <c r="T68" s="868"/>
      <c r="U68" s="868"/>
      <c r="V68" s="868">
        <v>5595</v>
      </c>
      <c r="W68" s="868"/>
      <c r="X68" s="868"/>
      <c r="Y68" s="868"/>
      <c r="Z68" s="868"/>
      <c r="AA68" s="868">
        <v>1096</v>
      </c>
      <c r="AB68" s="868"/>
      <c r="AC68" s="868"/>
      <c r="AD68" s="868"/>
      <c r="AE68" s="868"/>
      <c r="AF68" s="868">
        <v>5390</v>
      </c>
      <c r="AG68" s="868"/>
      <c r="AH68" s="868"/>
      <c r="AI68" s="868"/>
      <c r="AJ68" s="868"/>
      <c r="AK68" s="868" t="s">
        <v>554</v>
      </c>
      <c r="AL68" s="868"/>
      <c r="AM68" s="868"/>
      <c r="AN68" s="868"/>
      <c r="AO68" s="868"/>
      <c r="AP68" s="868">
        <v>8668</v>
      </c>
      <c r="AQ68" s="868"/>
      <c r="AR68" s="868"/>
      <c r="AS68" s="868"/>
      <c r="AT68" s="868"/>
      <c r="AU68" s="868" t="s">
        <v>554</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548</v>
      </c>
      <c r="C69" s="876"/>
      <c r="D69" s="876"/>
      <c r="E69" s="876"/>
      <c r="F69" s="876"/>
      <c r="G69" s="876"/>
      <c r="H69" s="876"/>
      <c r="I69" s="876"/>
      <c r="J69" s="876"/>
      <c r="K69" s="876"/>
      <c r="L69" s="876"/>
      <c r="M69" s="876"/>
      <c r="N69" s="876"/>
      <c r="O69" s="876"/>
      <c r="P69" s="877"/>
      <c r="Q69" s="878">
        <v>407</v>
      </c>
      <c r="R69" s="830"/>
      <c r="S69" s="830"/>
      <c r="T69" s="830"/>
      <c r="U69" s="830"/>
      <c r="V69" s="830">
        <v>369</v>
      </c>
      <c r="W69" s="830"/>
      <c r="X69" s="830"/>
      <c r="Y69" s="830"/>
      <c r="Z69" s="830"/>
      <c r="AA69" s="830">
        <v>38</v>
      </c>
      <c r="AB69" s="830"/>
      <c r="AC69" s="830"/>
      <c r="AD69" s="830"/>
      <c r="AE69" s="830"/>
      <c r="AF69" s="830">
        <v>23</v>
      </c>
      <c r="AG69" s="830"/>
      <c r="AH69" s="830"/>
      <c r="AI69" s="830"/>
      <c r="AJ69" s="830"/>
      <c r="AK69" s="830" t="s">
        <v>554</v>
      </c>
      <c r="AL69" s="830"/>
      <c r="AM69" s="830"/>
      <c r="AN69" s="830"/>
      <c r="AO69" s="830"/>
      <c r="AP69" s="830" t="s">
        <v>554</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549</v>
      </c>
      <c r="C70" s="876"/>
      <c r="D70" s="876"/>
      <c r="E70" s="876"/>
      <c r="F70" s="876"/>
      <c r="G70" s="876"/>
      <c r="H70" s="876"/>
      <c r="I70" s="876"/>
      <c r="J70" s="876"/>
      <c r="K70" s="876"/>
      <c r="L70" s="876"/>
      <c r="M70" s="876"/>
      <c r="N70" s="876"/>
      <c r="O70" s="876"/>
      <c r="P70" s="877"/>
      <c r="Q70" s="878">
        <v>4452</v>
      </c>
      <c r="R70" s="830"/>
      <c r="S70" s="830"/>
      <c r="T70" s="830"/>
      <c r="U70" s="830"/>
      <c r="V70" s="830">
        <v>4398</v>
      </c>
      <c r="W70" s="830"/>
      <c r="X70" s="830"/>
      <c r="Y70" s="830"/>
      <c r="Z70" s="830"/>
      <c r="AA70" s="830">
        <v>55</v>
      </c>
      <c r="AB70" s="830"/>
      <c r="AC70" s="830"/>
      <c r="AD70" s="830"/>
      <c r="AE70" s="830"/>
      <c r="AF70" s="830">
        <v>55</v>
      </c>
      <c r="AG70" s="830"/>
      <c r="AH70" s="830"/>
      <c r="AI70" s="830"/>
      <c r="AJ70" s="830"/>
      <c r="AK70" s="830">
        <v>33</v>
      </c>
      <c r="AL70" s="830"/>
      <c r="AM70" s="830"/>
      <c r="AN70" s="830"/>
      <c r="AO70" s="830"/>
      <c r="AP70" s="830">
        <v>1710</v>
      </c>
      <c r="AQ70" s="830"/>
      <c r="AR70" s="830"/>
      <c r="AS70" s="830"/>
      <c r="AT70" s="830"/>
      <c r="AU70" s="830">
        <v>324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555</v>
      </c>
      <c r="C71" s="876"/>
      <c r="D71" s="876"/>
      <c r="E71" s="876"/>
      <c r="F71" s="876"/>
      <c r="G71" s="876"/>
      <c r="H71" s="876"/>
      <c r="I71" s="876"/>
      <c r="J71" s="876"/>
      <c r="K71" s="876"/>
      <c r="L71" s="876"/>
      <c r="M71" s="876"/>
      <c r="N71" s="876"/>
      <c r="O71" s="876"/>
      <c r="P71" s="877"/>
      <c r="Q71" s="878">
        <v>14983</v>
      </c>
      <c r="R71" s="830"/>
      <c r="S71" s="830"/>
      <c r="T71" s="830"/>
      <c r="U71" s="830"/>
      <c r="V71" s="830">
        <v>14962</v>
      </c>
      <c r="W71" s="830"/>
      <c r="X71" s="830"/>
      <c r="Y71" s="830"/>
      <c r="Z71" s="830"/>
      <c r="AA71" s="830">
        <v>20</v>
      </c>
      <c r="AB71" s="830"/>
      <c r="AC71" s="830"/>
      <c r="AD71" s="830"/>
      <c r="AE71" s="830"/>
      <c r="AF71" s="830">
        <v>20</v>
      </c>
      <c r="AG71" s="830"/>
      <c r="AH71" s="830"/>
      <c r="AI71" s="830"/>
      <c r="AJ71" s="830"/>
      <c r="AK71" s="830">
        <v>196</v>
      </c>
      <c r="AL71" s="830"/>
      <c r="AM71" s="830"/>
      <c r="AN71" s="830"/>
      <c r="AO71" s="830"/>
      <c r="AP71" s="830" t="s">
        <v>554</v>
      </c>
      <c r="AQ71" s="830"/>
      <c r="AR71" s="830"/>
      <c r="AS71" s="830"/>
      <c r="AT71" s="830"/>
      <c r="AU71" s="830" t="s">
        <v>554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556</v>
      </c>
      <c r="C72" s="876"/>
      <c r="D72" s="876"/>
      <c r="E72" s="876"/>
      <c r="F72" s="876"/>
      <c r="G72" s="876"/>
      <c r="H72" s="876"/>
      <c r="I72" s="876"/>
      <c r="J72" s="876"/>
      <c r="K72" s="876"/>
      <c r="L72" s="876"/>
      <c r="M72" s="876"/>
      <c r="N72" s="876"/>
      <c r="O72" s="876"/>
      <c r="P72" s="877"/>
      <c r="Q72" s="878">
        <v>85</v>
      </c>
      <c r="R72" s="830"/>
      <c r="S72" s="830"/>
      <c r="T72" s="830"/>
      <c r="U72" s="830"/>
      <c r="V72" s="830">
        <v>85</v>
      </c>
      <c r="W72" s="830"/>
      <c r="X72" s="830"/>
      <c r="Y72" s="830"/>
      <c r="Z72" s="830"/>
      <c r="AA72" s="830">
        <v>1</v>
      </c>
      <c r="AB72" s="830"/>
      <c r="AC72" s="830"/>
      <c r="AD72" s="830"/>
      <c r="AE72" s="830"/>
      <c r="AF72" s="830">
        <v>1</v>
      </c>
      <c r="AG72" s="830"/>
      <c r="AH72" s="830"/>
      <c r="AI72" s="830"/>
      <c r="AJ72" s="830"/>
      <c r="AK72" s="830">
        <v>12</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550</v>
      </c>
      <c r="C73" s="876"/>
      <c r="D73" s="876"/>
      <c r="E73" s="876"/>
      <c r="F73" s="876"/>
      <c r="G73" s="876"/>
      <c r="H73" s="876"/>
      <c r="I73" s="876"/>
      <c r="J73" s="876"/>
      <c r="K73" s="876"/>
      <c r="L73" s="876"/>
      <c r="M73" s="876"/>
      <c r="N73" s="876"/>
      <c r="O73" s="876"/>
      <c r="P73" s="877"/>
      <c r="Q73" s="878">
        <v>540</v>
      </c>
      <c r="R73" s="830"/>
      <c r="S73" s="830"/>
      <c r="T73" s="830"/>
      <c r="U73" s="830"/>
      <c r="V73" s="830">
        <v>491</v>
      </c>
      <c r="W73" s="830"/>
      <c r="X73" s="830"/>
      <c r="Y73" s="830"/>
      <c r="Z73" s="830"/>
      <c r="AA73" s="830">
        <v>49</v>
      </c>
      <c r="AB73" s="830"/>
      <c r="AC73" s="830"/>
      <c r="AD73" s="830"/>
      <c r="AE73" s="830"/>
      <c r="AF73" s="830">
        <v>49</v>
      </c>
      <c r="AG73" s="830"/>
      <c r="AH73" s="830"/>
      <c r="AI73" s="830"/>
      <c r="AJ73" s="830"/>
      <c r="AK73" s="830" t="s">
        <v>554</v>
      </c>
      <c r="AL73" s="830"/>
      <c r="AM73" s="830"/>
      <c r="AN73" s="830"/>
      <c r="AO73" s="830"/>
      <c r="AP73" s="830">
        <v>311</v>
      </c>
      <c r="AQ73" s="830"/>
      <c r="AR73" s="830"/>
      <c r="AS73" s="830"/>
      <c r="AT73" s="830"/>
      <c r="AU73" s="830">
        <v>180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557</v>
      </c>
      <c r="C74" s="876"/>
      <c r="D74" s="876"/>
      <c r="E74" s="876"/>
      <c r="F74" s="876"/>
      <c r="G74" s="876"/>
      <c r="H74" s="876"/>
      <c r="I74" s="876"/>
      <c r="J74" s="876"/>
      <c r="K74" s="876"/>
      <c r="L74" s="876"/>
      <c r="M74" s="876"/>
      <c r="N74" s="876"/>
      <c r="O74" s="876"/>
      <c r="P74" s="877"/>
      <c r="Q74" s="878">
        <v>452</v>
      </c>
      <c r="R74" s="830"/>
      <c r="S74" s="830"/>
      <c r="T74" s="830"/>
      <c r="U74" s="830"/>
      <c r="V74" s="830">
        <v>233</v>
      </c>
      <c r="W74" s="830"/>
      <c r="X74" s="830"/>
      <c r="Y74" s="830"/>
      <c r="Z74" s="830"/>
      <c r="AA74" s="830">
        <v>220</v>
      </c>
      <c r="AB74" s="830"/>
      <c r="AC74" s="830"/>
      <c r="AD74" s="830"/>
      <c r="AE74" s="830"/>
      <c r="AF74" s="830">
        <v>220</v>
      </c>
      <c r="AG74" s="830"/>
      <c r="AH74" s="830"/>
      <c r="AI74" s="830"/>
      <c r="AJ74" s="830"/>
      <c r="AK74" s="830" t="s">
        <v>554</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t="s">
        <v>558</v>
      </c>
      <c r="C75" s="876"/>
      <c r="D75" s="876"/>
      <c r="E75" s="876"/>
      <c r="F75" s="876"/>
      <c r="G75" s="876"/>
      <c r="H75" s="876"/>
      <c r="I75" s="876"/>
      <c r="J75" s="876"/>
      <c r="K75" s="876"/>
      <c r="L75" s="876"/>
      <c r="M75" s="876"/>
      <c r="N75" s="876"/>
      <c r="O75" s="876"/>
      <c r="P75" s="877"/>
      <c r="Q75" s="879">
        <v>14</v>
      </c>
      <c r="R75" s="880"/>
      <c r="S75" s="880"/>
      <c r="T75" s="880"/>
      <c r="U75" s="834"/>
      <c r="V75" s="881">
        <v>13</v>
      </c>
      <c r="W75" s="880"/>
      <c r="X75" s="880"/>
      <c r="Y75" s="880"/>
      <c r="Z75" s="834"/>
      <c r="AA75" s="881">
        <v>1</v>
      </c>
      <c r="AB75" s="880"/>
      <c r="AC75" s="880"/>
      <c r="AD75" s="880"/>
      <c r="AE75" s="834"/>
      <c r="AF75" s="881">
        <v>1</v>
      </c>
      <c r="AG75" s="880"/>
      <c r="AH75" s="880"/>
      <c r="AI75" s="880"/>
      <c r="AJ75" s="834"/>
      <c r="AK75" s="881" t="s">
        <v>554</v>
      </c>
      <c r="AL75" s="880"/>
      <c r="AM75" s="880"/>
      <c r="AN75" s="880"/>
      <c r="AO75" s="834"/>
      <c r="AP75" s="881" t="s">
        <v>554</v>
      </c>
      <c r="AQ75" s="880"/>
      <c r="AR75" s="880"/>
      <c r="AS75" s="880"/>
      <c r="AT75" s="834"/>
      <c r="AU75" s="881" t="s">
        <v>554</v>
      </c>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t="s">
        <v>559</v>
      </c>
      <c r="C76" s="876"/>
      <c r="D76" s="876"/>
      <c r="E76" s="876"/>
      <c r="F76" s="876"/>
      <c r="G76" s="876"/>
      <c r="H76" s="876"/>
      <c r="I76" s="876"/>
      <c r="J76" s="876"/>
      <c r="K76" s="876"/>
      <c r="L76" s="876"/>
      <c r="M76" s="876"/>
      <c r="N76" s="876"/>
      <c r="O76" s="876"/>
      <c r="P76" s="877"/>
      <c r="Q76" s="879">
        <v>1440</v>
      </c>
      <c r="R76" s="880"/>
      <c r="S76" s="880"/>
      <c r="T76" s="880"/>
      <c r="U76" s="834"/>
      <c r="V76" s="881">
        <v>1433</v>
      </c>
      <c r="W76" s="880"/>
      <c r="X76" s="880"/>
      <c r="Y76" s="880"/>
      <c r="Z76" s="834"/>
      <c r="AA76" s="881">
        <v>7</v>
      </c>
      <c r="AB76" s="880"/>
      <c r="AC76" s="880"/>
      <c r="AD76" s="880"/>
      <c r="AE76" s="834"/>
      <c r="AF76" s="881">
        <v>7</v>
      </c>
      <c r="AG76" s="880"/>
      <c r="AH76" s="880"/>
      <c r="AI76" s="880"/>
      <c r="AJ76" s="834"/>
      <c r="AK76" s="881" t="s">
        <v>554</v>
      </c>
      <c r="AL76" s="880"/>
      <c r="AM76" s="880"/>
      <c r="AN76" s="880"/>
      <c r="AO76" s="834"/>
      <c r="AP76" s="881" t="s">
        <v>554</v>
      </c>
      <c r="AQ76" s="880"/>
      <c r="AR76" s="880"/>
      <c r="AS76" s="880"/>
      <c r="AT76" s="834"/>
      <c r="AU76" s="881" t="s">
        <v>554</v>
      </c>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t="s">
        <v>560</v>
      </c>
      <c r="C77" s="876"/>
      <c r="D77" s="876"/>
      <c r="E77" s="876"/>
      <c r="F77" s="876"/>
      <c r="G77" s="876"/>
      <c r="H77" s="876"/>
      <c r="I77" s="876"/>
      <c r="J77" s="876"/>
      <c r="K77" s="876"/>
      <c r="L77" s="876"/>
      <c r="M77" s="876"/>
      <c r="N77" s="876"/>
      <c r="O77" s="876"/>
      <c r="P77" s="877"/>
      <c r="Q77" s="879">
        <v>388762</v>
      </c>
      <c r="R77" s="880"/>
      <c r="S77" s="880"/>
      <c r="T77" s="880"/>
      <c r="U77" s="834"/>
      <c r="V77" s="881">
        <v>379528</v>
      </c>
      <c r="W77" s="880"/>
      <c r="X77" s="880"/>
      <c r="Y77" s="880"/>
      <c r="Z77" s="834"/>
      <c r="AA77" s="881">
        <v>9234</v>
      </c>
      <c r="AB77" s="880"/>
      <c r="AC77" s="880"/>
      <c r="AD77" s="880"/>
      <c r="AE77" s="834"/>
      <c r="AF77" s="881">
        <v>8886</v>
      </c>
      <c r="AG77" s="880"/>
      <c r="AH77" s="880"/>
      <c r="AI77" s="880"/>
      <c r="AJ77" s="834"/>
      <c r="AK77" s="881">
        <v>3256</v>
      </c>
      <c r="AL77" s="880"/>
      <c r="AM77" s="880"/>
      <c r="AN77" s="880"/>
      <c r="AO77" s="834"/>
      <c r="AP77" s="881" t="s">
        <v>554</v>
      </c>
      <c r="AQ77" s="880"/>
      <c r="AR77" s="880"/>
      <c r="AS77" s="880"/>
      <c r="AT77" s="834"/>
      <c r="AU77" s="881" t="s">
        <v>554</v>
      </c>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14652</v>
      </c>
      <c r="AG88" s="844"/>
      <c r="AH88" s="844"/>
      <c r="AI88" s="844"/>
      <c r="AJ88" s="844"/>
      <c r="AK88" s="841"/>
      <c r="AL88" s="841"/>
      <c r="AM88" s="841"/>
      <c r="AN88" s="841"/>
      <c r="AO88" s="841"/>
      <c r="AP88" s="844">
        <f>SUM(AP68:AT87)</f>
        <v>10689</v>
      </c>
      <c r="AQ88" s="844"/>
      <c r="AR88" s="844"/>
      <c r="AS88" s="844"/>
      <c r="AT88" s="844"/>
      <c r="AU88" s="844">
        <f>SUM(AU68:AY87)</f>
        <v>504</v>
      </c>
      <c r="AV88" s="844"/>
      <c r="AW88" s="844"/>
      <c r="AX88" s="844"/>
      <c r="AY88" s="844"/>
      <c r="AZ88" s="852"/>
      <c r="BA88" s="852"/>
      <c r="BB88" s="852"/>
      <c r="BC88" s="852"/>
      <c r="BD88" s="853"/>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f>SUM(CR7:CV88)</f>
        <v>196</v>
      </c>
      <c r="CS102" s="849"/>
      <c r="CT102" s="849"/>
      <c r="CU102" s="849"/>
      <c r="CV102" s="893"/>
      <c r="CW102" s="892">
        <f>SUM(CW7:DA88)</f>
        <v>33</v>
      </c>
      <c r="CX102" s="849"/>
      <c r="CY102" s="849"/>
      <c r="CZ102" s="849"/>
      <c r="DA102" s="893"/>
      <c r="DB102" s="892">
        <f>SUM(DB7:DF88)</f>
        <v>326</v>
      </c>
      <c r="DC102" s="849"/>
      <c r="DD102" s="849"/>
      <c r="DE102" s="849"/>
      <c r="DF102" s="893"/>
      <c r="DG102" s="892"/>
      <c r="DH102" s="849"/>
      <c r="DI102" s="849"/>
      <c r="DJ102" s="849"/>
      <c r="DK102" s="893"/>
      <c r="DL102" s="892"/>
      <c r="DM102" s="849"/>
      <c r="DN102" s="849"/>
      <c r="DO102" s="849"/>
      <c r="DP102" s="893"/>
      <c r="DQ102" s="892"/>
      <c r="DR102" s="849"/>
      <c r="DS102" s="849"/>
      <c r="DT102" s="849"/>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294</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294</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294</v>
      </c>
      <c r="DR109" s="895"/>
      <c r="DS109" s="895"/>
      <c r="DT109" s="895"/>
      <c r="DU109" s="896"/>
      <c r="DV109" s="894" t="s">
        <v>412</v>
      </c>
      <c r="DW109" s="895"/>
      <c r="DX109" s="895"/>
      <c r="DY109" s="895"/>
      <c r="DZ109" s="897"/>
    </row>
    <row r="110" spans="1:131" s="230" customFormat="1" ht="26.25" customHeight="1" x14ac:dyDescent="0.15">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2166028</v>
      </c>
      <c r="AB110" s="902"/>
      <c r="AC110" s="902"/>
      <c r="AD110" s="902"/>
      <c r="AE110" s="903"/>
      <c r="AF110" s="904">
        <v>2244055</v>
      </c>
      <c r="AG110" s="902"/>
      <c r="AH110" s="902"/>
      <c r="AI110" s="902"/>
      <c r="AJ110" s="903"/>
      <c r="AK110" s="904">
        <v>2269161</v>
      </c>
      <c r="AL110" s="902"/>
      <c r="AM110" s="902"/>
      <c r="AN110" s="902"/>
      <c r="AO110" s="903"/>
      <c r="AP110" s="905">
        <v>14.7</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26479643</v>
      </c>
      <c r="BR110" s="933"/>
      <c r="BS110" s="933"/>
      <c r="BT110" s="933"/>
      <c r="BU110" s="933"/>
      <c r="BV110" s="933">
        <v>25425226</v>
      </c>
      <c r="BW110" s="933"/>
      <c r="BX110" s="933"/>
      <c r="BY110" s="933"/>
      <c r="BZ110" s="933"/>
      <c r="CA110" s="933">
        <v>24803821</v>
      </c>
      <c r="CB110" s="933"/>
      <c r="CC110" s="933"/>
      <c r="CD110" s="933"/>
      <c r="CE110" s="933"/>
      <c r="CF110" s="946">
        <v>160.5</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4165161</v>
      </c>
      <c r="BR112" s="928"/>
      <c r="BS112" s="928"/>
      <c r="BT112" s="928"/>
      <c r="BU112" s="928"/>
      <c r="BV112" s="928">
        <v>4332695</v>
      </c>
      <c r="BW112" s="928"/>
      <c r="BX112" s="928"/>
      <c r="BY112" s="928"/>
      <c r="BZ112" s="928"/>
      <c r="CA112" s="928">
        <v>4004043</v>
      </c>
      <c r="CB112" s="928"/>
      <c r="CC112" s="928"/>
      <c r="CD112" s="928"/>
      <c r="CE112" s="928"/>
      <c r="CF112" s="922">
        <v>25.9</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521931</v>
      </c>
      <c r="AB113" s="940"/>
      <c r="AC113" s="940"/>
      <c r="AD113" s="940"/>
      <c r="AE113" s="941"/>
      <c r="AF113" s="942">
        <v>508820</v>
      </c>
      <c r="AG113" s="940"/>
      <c r="AH113" s="940"/>
      <c r="AI113" s="940"/>
      <c r="AJ113" s="941"/>
      <c r="AK113" s="942">
        <v>470192</v>
      </c>
      <c r="AL113" s="940"/>
      <c r="AM113" s="940"/>
      <c r="AN113" s="940"/>
      <c r="AO113" s="941"/>
      <c r="AP113" s="943">
        <v>3</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v>332850</v>
      </c>
      <c r="BR113" s="928"/>
      <c r="BS113" s="928"/>
      <c r="BT113" s="928"/>
      <c r="BU113" s="928"/>
      <c r="BV113" s="928">
        <v>409271</v>
      </c>
      <c r="BW113" s="928"/>
      <c r="BX113" s="928"/>
      <c r="BY113" s="928"/>
      <c r="BZ113" s="928"/>
      <c r="CA113" s="928">
        <v>503646</v>
      </c>
      <c r="CB113" s="928"/>
      <c r="CC113" s="928"/>
      <c r="CD113" s="928"/>
      <c r="CE113" s="928"/>
      <c r="CF113" s="922">
        <v>3.3</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14168</v>
      </c>
      <c r="AB114" s="961"/>
      <c r="AC114" s="961"/>
      <c r="AD114" s="961"/>
      <c r="AE114" s="962"/>
      <c r="AF114" s="963">
        <v>49744</v>
      </c>
      <c r="AG114" s="961"/>
      <c r="AH114" s="961"/>
      <c r="AI114" s="961"/>
      <c r="AJ114" s="962"/>
      <c r="AK114" s="963">
        <v>59400</v>
      </c>
      <c r="AL114" s="961"/>
      <c r="AM114" s="961"/>
      <c r="AN114" s="961"/>
      <c r="AO114" s="962"/>
      <c r="AP114" s="964">
        <v>0.4</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998697</v>
      </c>
      <c r="BR114" s="928"/>
      <c r="BS114" s="928"/>
      <c r="BT114" s="928"/>
      <c r="BU114" s="928"/>
      <c r="BV114" s="928">
        <v>1035734</v>
      </c>
      <c r="BW114" s="928"/>
      <c r="BX114" s="928"/>
      <c r="BY114" s="928"/>
      <c r="BZ114" s="928"/>
      <c r="CA114" s="928">
        <v>1041790</v>
      </c>
      <c r="CB114" s="928"/>
      <c r="CC114" s="928"/>
      <c r="CD114" s="928"/>
      <c r="CE114" s="928"/>
      <c r="CF114" s="922">
        <v>6.7</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v>3700</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2702127</v>
      </c>
      <c r="AB117" s="981"/>
      <c r="AC117" s="981"/>
      <c r="AD117" s="981"/>
      <c r="AE117" s="982"/>
      <c r="AF117" s="983">
        <v>2802619</v>
      </c>
      <c r="AG117" s="981"/>
      <c r="AH117" s="981"/>
      <c r="AI117" s="981"/>
      <c r="AJ117" s="982"/>
      <c r="AK117" s="983">
        <v>2798753</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294</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442</v>
      </c>
      <c r="BP119" s="1007"/>
      <c r="BQ119" s="1001">
        <v>31980051</v>
      </c>
      <c r="BR119" s="1002"/>
      <c r="BS119" s="1002"/>
      <c r="BT119" s="1002"/>
      <c r="BU119" s="1002"/>
      <c r="BV119" s="1002">
        <v>31202926</v>
      </c>
      <c r="BW119" s="1002"/>
      <c r="BX119" s="1002"/>
      <c r="BY119" s="1002"/>
      <c r="BZ119" s="1002"/>
      <c r="CA119" s="1002">
        <v>30353300</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9225431</v>
      </c>
      <c r="BR120" s="933"/>
      <c r="BS120" s="933"/>
      <c r="BT120" s="933"/>
      <c r="BU120" s="933"/>
      <c r="BV120" s="933">
        <v>10711736</v>
      </c>
      <c r="BW120" s="933"/>
      <c r="BX120" s="933"/>
      <c r="BY120" s="933"/>
      <c r="BZ120" s="933"/>
      <c r="CA120" s="933">
        <v>11069163</v>
      </c>
      <c r="CB120" s="933"/>
      <c r="CC120" s="933"/>
      <c r="CD120" s="933"/>
      <c r="CE120" s="933"/>
      <c r="CF120" s="946">
        <v>71.599999999999994</v>
      </c>
      <c r="CG120" s="947"/>
      <c r="CH120" s="947"/>
      <c r="CI120" s="947"/>
      <c r="CJ120" s="947"/>
      <c r="CK120" s="1008" t="s">
        <v>446</v>
      </c>
      <c r="CL120" s="1009"/>
      <c r="CM120" s="1009"/>
      <c r="CN120" s="1009"/>
      <c r="CO120" s="1010"/>
      <c r="CP120" s="1016" t="s">
        <v>391</v>
      </c>
      <c r="CQ120" s="1017"/>
      <c r="CR120" s="1017"/>
      <c r="CS120" s="1017"/>
      <c r="CT120" s="1017"/>
      <c r="CU120" s="1017"/>
      <c r="CV120" s="1017"/>
      <c r="CW120" s="1017"/>
      <c r="CX120" s="1017"/>
      <c r="CY120" s="1017"/>
      <c r="CZ120" s="1017"/>
      <c r="DA120" s="1017"/>
      <c r="DB120" s="1017"/>
      <c r="DC120" s="1017"/>
      <c r="DD120" s="1017"/>
      <c r="DE120" s="1017"/>
      <c r="DF120" s="1018"/>
      <c r="DG120" s="932">
        <v>4165161</v>
      </c>
      <c r="DH120" s="933"/>
      <c r="DI120" s="933"/>
      <c r="DJ120" s="933"/>
      <c r="DK120" s="933"/>
      <c r="DL120" s="933">
        <v>4332695</v>
      </c>
      <c r="DM120" s="933"/>
      <c r="DN120" s="933"/>
      <c r="DO120" s="933"/>
      <c r="DP120" s="933"/>
      <c r="DQ120" s="933">
        <v>4004043</v>
      </c>
      <c r="DR120" s="933"/>
      <c r="DS120" s="933"/>
      <c r="DT120" s="933"/>
      <c r="DU120" s="933"/>
      <c r="DV120" s="934">
        <v>25.9</v>
      </c>
      <c r="DW120" s="934"/>
      <c r="DX120" s="934"/>
      <c r="DY120" s="934"/>
      <c r="DZ120" s="935"/>
    </row>
    <row r="121" spans="1:130" s="230"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4883574</v>
      </c>
      <c r="BR121" s="928"/>
      <c r="BS121" s="928"/>
      <c r="BT121" s="928"/>
      <c r="BU121" s="928"/>
      <c r="BV121" s="928">
        <v>4960088</v>
      </c>
      <c r="BW121" s="928"/>
      <c r="BX121" s="928"/>
      <c r="BY121" s="928"/>
      <c r="BZ121" s="928"/>
      <c r="CA121" s="928">
        <v>4540320</v>
      </c>
      <c r="CB121" s="928"/>
      <c r="CC121" s="928"/>
      <c r="CD121" s="928"/>
      <c r="CE121" s="928"/>
      <c r="CF121" s="922">
        <v>29.4</v>
      </c>
      <c r="CG121" s="923"/>
      <c r="CH121" s="923"/>
      <c r="CI121" s="923"/>
      <c r="CJ121" s="923"/>
      <c r="CK121" s="1011"/>
      <c r="CL121" s="1012"/>
      <c r="CM121" s="1012"/>
      <c r="CN121" s="1012"/>
      <c r="CO121" s="1013"/>
      <c r="CP121" s="1021" t="s">
        <v>389</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t="s">
        <v>122</v>
      </c>
      <c r="DM121" s="928"/>
      <c r="DN121" s="928"/>
      <c r="DO121" s="928"/>
      <c r="DP121" s="928"/>
      <c r="DQ121" s="928" t="s">
        <v>122</v>
      </c>
      <c r="DR121" s="928"/>
      <c r="DS121" s="928"/>
      <c r="DT121" s="928"/>
      <c r="DU121" s="928"/>
      <c r="DV121" s="929" t="s">
        <v>122</v>
      </c>
      <c r="DW121" s="929"/>
      <c r="DX121" s="929"/>
      <c r="DY121" s="929"/>
      <c r="DZ121" s="930"/>
    </row>
    <row r="122" spans="1:130" s="230" customFormat="1" ht="26.25" customHeight="1" x14ac:dyDescent="0.15">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21203828</v>
      </c>
      <c r="BR122" s="1002"/>
      <c r="BS122" s="1002"/>
      <c r="BT122" s="1002"/>
      <c r="BU122" s="1002"/>
      <c r="BV122" s="1002">
        <v>20379109</v>
      </c>
      <c r="BW122" s="1002"/>
      <c r="BX122" s="1002"/>
      <c r="BY122" s="1002"/>
      <c r="BZ122" s="1002"/>
      <c r="CA122" s="1002">
        <v>19364518</v>
      </c>
      <c r="CB122" s="1002"/>
      <c r="CC122" s="1002"/>
      <c r="CD122" s="1002"/>
      <c r="CE122" s="1002"/>
      <c r="CF122" s="1019">
        <v>125.3</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450</v>
      </c>
      <c r="BP123" s="1007"/>
      <c r="BQ123" s="1065">
        <v>35312833</v>
      </c>
      <c r="BR123" s="1066"/>
      <c r="BS123" s="1066"/>
      <c r="BT123" s="1066"/>
      <c r="BU123" s="1066"/>
      <c r="BV123" s="1066">
        <v>36050933</v>
      </c>
      <c r="BW123" s="1066"/>
      <c r="BX123" s="1066"/>
      <c r="BY123" s="1066"/>
      <c r="BZ123" s="1066"/>
      <c r="CA123" s="1066">
        <v>34974001</v>
      </c>
      <c r="CB123" s="1066"/>
      <c r="CC123" s="1066"/>
      <c r="CD123" s="1066"/>
      <c r="CE123" s="1066"/>
      <c r="CF123" s="1003"/>
      <c r="CG123" s="1004"/>
      <c r="CH123" s="1004"/>
      <c r="CI123" s="1004"/>
      <c r="CJ123" s="1005"/>
      <c r="CK123" s="1011"/>
      <c r="CL123" s="1012"/>
      <c r="CM123" s="1012"/>
      <c r="CN123" s="1012"/>
      <c r="CO123" s="1013"/>
      <c r="CP123" s="1021" t="s">
        <v>395</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639333</v>
      </c>
      <c r="AB128" s="1048"/>
      <c r="AC128" s="1048"/>
      <c r="AD128" s="1048"/>
      <c r="AE128" s="1049"/>
      <c r="AF128" s="1050">
        <v>611404</v>
      </c>
      <c r="AG128" s="1048"/>
      <c r="AH128" s="1048"/>
      <c r="AI128" s="1048"/>
      <c r="AJ128" s="1049"/>
      <c r="AK128" s="1050">
        <v>572511</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122</v>
      </c>
      <c r="BG128" s="1055"/>
      <c r="BH128" s="1055"/>
      <c r="BI128" s="1055"/>
      <c r="BJ128" s="1055"/>
      <c r="BK128" s="1055"/>
      <c r="BL128" s="1056"/>
      <c r="BM128" s="1054">
        <v>12.64</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6"/>
      <c r="CR128" s="726"/>
      <c r="CS128" s="726"/>
      <c r="CT128" s="726"/>
      <c r="CU128" s="726"/>
      <c r="CV128" s="726"/>
      <c r="CW128" s="726"/>
      <c r="CX128" s="726"/>
      <c r="CY128" s="726"/>
      <c r="CZ128" s="726"/>
      <c r="DA128" s="726"/>
      <c r="DB128" s="726"/>
      <c r="DC128" s="726"/>
      <c r="DD128" s="726"/>
      <c r="DE128" s="726"/>
      <c r="DF128" s="1038"/>
      <c r="DG128" s="1039">
        <v>3700</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103</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17294159</v>
      </c>
      <c r="AB129" s="961"/>
      <c r="AC129" s="961"/>
      <c r="AD129" s="961"/>
      <c r="AE129" s="962"/>
      <c r="AF129" s="963">
        <v>16851090</v>
      </c>
      <c r="AG129" s="961"/>
      <c r="AH129" s="961"/>
      <c r="AI129" s="961"/>
      <c r="AJ129" s="962"/>
      <c r="AK129" s="963">
        <v>17146802</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122</v>
      </c>
      <c r="BG129" s="1069"/>
      <c r="BH129" s="1069"/>
      <c r="BI129" s="1069"/>
      <c r="BJ129" s="1069"/>
      <c r="BK129" s="1069"/>
      <c r="BL129" s="1070"/>
      <c r="BM129" s="1068">
        <v>17.64</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1701593</v>
      </c>
      <c r="AB130" s="961"/>
      <c r="AC130" s="961"/>
      <c r="AD130" s="961"/>
      <c r="AE130" s="962"/>
      <c r="AF130" s="963">
        <v>1689400</v>
      </c>
      <c r="AG130" s="961"/>
      <c r="AH130" s="961"/>
      <c r="AI130" s="961"/>
      <c r="AJ130" s="962"/>
      <c r="AK130" s="963">
        <v>1695869</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15592566</v>
      </c>
      <c r="AB131" s="988"/>
      <c r="AC131" s="988"/>
      <c r="AD131" s="988"/>
      <c r="AE131" s="989"/>
      <c r="AF131" s="987">
        <v>15161690</v>
      </c>
      <c r="AG131" s="988"/>
      <c r="AH131" s="988"/>
      <c r="AI131" s="988"/>
      <c r="AJ131" s="989"/>
      <c r="AK131" s="987">
        <v>15450933</v>
      </c>
      <c r="AL131" s="988"/>
      <c r="AM131" s="988"/>
      <c r="AN131" s="988"/>
      <c r="AO131" s="989"/>
      <c r="AP131" s="1112"/>
      <c r="AQ131" s="1113"/>
      <c r="AR131" s="1113"/>
      <c r="AS131" s="1113"/>
      <c r="AT131" s="1114"/>
      <c r="AU131" s="233"/>
      <c r="AV131" s="233"/>
      <c r="AW131" s="233"/>
      <c r="AX131" s="1085" t="s">
        <v>472</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2.3164949250000002</v>
      </c>
      <c r="AB132" s="1099"/>
      <c r="AC132" s="1099"/>
      <c r="AD132" s="1099"/>
      <c r="AE132" s="1100"/>
      <c r="AF132" s="1101">
        <v>3.3097563659999998</v>
      </c>
      <c r="AG132" s="1099"/>
      <c r="AH132" s="1099"/>
      <c r="AI132" s="1099"/>
      <c r="AJ132" s="1100"/>
      <c r="AK132" s="1101">
        <v>3.4326276610000002</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2.4</v>
      </c>
      <c r="AB133" s="1082"/>
      <c r="AC133" s="1082"/>
      <c r="AD133" s="1082"/>
      <c r="AE133" s="1083"/>
      <c r="AF133" s="1081">
        <v>2.6</v>
      </c>
      <c r="AG133" s="1082"/>
      <c r="AH133" s="1082"/>
      <c r="AI133" s="1082"/>
      <c r="AJ133" s="1083"/>
      <c r="AK133" s="1081">
        <v>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FWSytNEfVEDZHhLYww3KZXw01QMK1nKGOLfqOPRaCELcEwLWTycoqxa9eAvK5kMmy/oFyAlemiFEyfI31Ew==" saltValue="j2xPlA0fp5Q3yaPMs4u6bQ==" spinCount="100000" sheet="1" objects="1" scenarios="1" formatRows="0"/>
  <customSheetViews>
    <customSheetView guid="{5048249D-95F5-4933-B0B0-059E3E0AEAC9}" scale="70" fitToPage="1" hiddenRows="1" hiddenColumns="1">
      <selection activeCell="BQ103" sqref="BQ103:DZ10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AtVwdMDzw6xN8lgwCxYkrNnCmAytZch7AYDvxxokadE2wkCCtHQ74QqcEMbxpl2nEFeTwHPBgKiIS5DlP1yvg==" saltValue="laoo7rFTc37RMFL/hSfHGA==" spinCount="100000" sheet="1" objects="1" scenarios="1"/>
  <dataConsolidate/>
  <customSheetViews>
    <customSheetView guid="{5048249D-95F5-4933-B0B0-059E3E0AEAC9}" scale="85" showPageBreaks="1" showGridLines="0" fitToPage="1" hiddenRows="1" hiddenColumns="1" view="pageBreakPreview" topLeftCell="A4">
      <selection activeCell="AW25" sqref="AW25"/>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1gETiSrgstiODkssPRv5nbzwbxUezHpqGcqgC5Ca/7RKR8FwrCiEYxh6aWdMGHBpfxUl1Ma5x2taZMPUsJtHw==" saltValue="xQEzTpcjnFmq3q/NkxNJvA==" spinCount="100000" sheet="1" objects="1" scenarios="1"/>
  <dataConsolidate/>
  <customSheetViews>
    <customSheetView guid="{5048249D-95F5-4933-B0B0-059E3E0AEAC9}" showGridLines="0" fitToPage="1" hiddenRows="1" hiddenColumns="1" topLeftCell="A4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4178787</v>
      </c>
      <c r="AP9" s="281">
        <v>49697</v>
      </c>
      <c r="AQ9" s="282">
        <v>66486</v>
      </c>
      <c r="AR9" s="283">
        <v>-25.3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768826</v>
      </c>
      <c r="AP10" s="284">
        <v>9143</v>
      </c>
      <c r="AQ10" s="285">
        <v>6147</v>
      </c>
      <c r="AR10" s="286">
        <v>48.7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t="s">
        <v>487</v>
      </c>
      <c r="AP11" s="284" t="s">
        <v>487</v>
      </c>
      <c r="AQ11" s="285">
        <v>1219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488</v>
      </c>
      <c r="AL12" s="1119"/>
      <c r="AM12" s="1119"/>
      <c r="AN12" s="1120"/>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489</v>
      </c>
      <c r="AL13" s="1119"/>
      <c r="AM13" s="1119"/>
      <c r="AN13" s="1120"/>
      <c r="AO13" s="284">
        <v>231950</v>
      </c>
      <c r="AP13" s="284">
        <v>2759</v>
      </c>
      <c r="AQ13" s="285">
        <v>2955</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490</v>
      </c>
      <c r="AL14" s="1119"/>
      <c r="AM14" s="1119"/>
      <c r="AN14" s="1120"/>
      <c r="AO14" s="284">
        <v>79233</v>
      </c>
      <c r="AP14" s="284">
        <v>942</v>
      </c>
      <c r="AQ14" s="285">
        <v>1434</v>
      </c>
      <c r="AR14" s="286">
        <v>-34.299999999999997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491</v>
      </c>
      <c r="AL15" s="1122"/>
      <c r="AM15" s="1122"/>
      <c r="AN15" s="1123"/>
      <c r="AO15" s="284">
        <v>-216666</v>
      </c>
      <c r="AP15" s="284">
        <v>-2577</v>
      </c>
      <c r="AQ15" s="285">
        <v>-3102</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5042130</v>
      </c>
      <c r="AP16" s="284">
        <v>59965</v>
      </c>
      <c r="AQ16" s="285">
        <v>75147</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496</v>
      </c>
      <c r="AL21" s="1125"/>
      <c r="AM21" s="1125"/>
      <c r="AN21" s="1126"/>
      <c r="AO21" s="297">
        <v>3.82</v>
      </c>
      <c r="AP21" s="298">
        <v>6.62</v>
      </c>
      <c r="AQ21" s="299">
        <v>-2.8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497</v>
      </c>
      <c r="AL22" s="1125"/>
      <c r="AM22" s="1125"/>
      <c r="AN22" s="1126"/>
      <c r="AO22" s="302">
        <v>95.4</v>
      </c>
      <c r="AP22" s="303">
        <v>98.3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501</v>
      </c>
      <c r="AL32" s="1133"/>
      <c r="AM32" s="1133"/>
      <c r="AN32" s="1134"/>
      <c r="AO32" s="312">
        <v>2269161</v>
      </c>
      <c r="AP32" s="312">
        <v>26987</v>
      </c>
      <c r="AQ32" s="313">
        <v>34847</v>
      </c>
      <c r="AR32" s="314">
        <v>-22.6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502</v>
      </c>
      <c r="AL33" s="1133"/>
      <c r="AM33" s="1133"/>
      <c r="AN33" s="1134"/>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470192</v>
      </c>
      <c r="AP35" s="312">
        <v>5592</v>
      </c>
      <c r="AQ35" s="313">
        <v>8260</v>
      </c>
      <c r="AR35" s="314">
        <v>-32.299999999999997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v>59400</v>
      </c>
      <c r="AP36" s="312">
        <v>706</v>
      </c>
      <c r="AQ36" s="313">
        <v>1689</v>
      </c>
      <c r="AR36" s="314">
        <v>-58.2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v>-572511</v>
      </c>
      <c r="AP39" s="312">
        <v>-6809</v>
      </c>
      <c r="AQ39" s="313">
        <v>-5762</v>
      </c>
      <c r="AR39" s="314">
        <v>18.2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-1695869</v>
      </c>
      <c r="AP40" s="312">
        <v>-20169</v>
      </c>
      <c r="AQ40" s="313">
        <v>-27609</v>
      </c>
      <c r="AR40" s="314">
        <v>-26.9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530373</v>
      </c>
      <c r="AP41" s="312">
        <v>6308</v>
      </c>
      <c r="AQ41" s="313">
        <v>12179</v>
      </c>
      <c r="AR41" s="314">
        <v>-48.2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5297000</v>
      </c>
      <c r="AN51" s="334">
        <v>62426</v>
      </c>
      <c r="AO51" s="335">
        <v>71.099999999999994</v>
      </c>
      <c r="AP51" s="336">
        <v>45588</v>
      </c>
      <c r="AQ51" s="337">
        <v>8.6999999999999993</v>
      </c>
      <c r="AR51" s="338">
        <v>62.4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2005446</v>
      </c>
      <c r="AN52" s="342">
        <v>23635</v>
      </c>
      <c r="AO52" s="343">
        <v>32.4</v>
      </c>
      <c r="AP52" s="344">
        <v>24150</v>
      </c>
      <c r="AQ52" s="345">
        <v>3.4</v>
      </c>
      <c r="AR52" s="346">
        <v>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2675400</v>
      </c>
      <c r="AN53" s="334">
        <v>31524</v>
      </c>
      <c r="AO53" s="335">
        <v>-49.5</v>
      </c>
      <c r="AP53" s="336">
        <v>45483</v>
      </c>
      <c r="AQ53" s="337">
        <v>-0.2</v>
      </c>
      <c r="AR53" s="338">
        <v>-49.3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1223711</v>
      </c>
      <c r="AN54" s="342">
        <v>14419</v>
      </c>
      <c r="AO54" s="343">
        <v>-39</v>
      </c>
      <c r="AP54" s="344">
        <v>24241</v>
      </c>
      <c r="AQ54" s="345">
        <v>0.4</v>
      </c>
      <c r="AR54" s="346">
        <v>-39.4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2344558</v>
      </c>
      <c r="AN55" s="334">
        <v>27747</v>
      </c>
      <c r="AO55" s="335">
        <v>-12</v>
      </c>
      <c r="AP55" s="336">
        <v>45945</v>
      </c>
      <c r="AQ55" s="337">
        <v>1</v>
      </c>
      <c r="AR55" s="338">
        <v>-13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1475056</v>
      </c>
      <c r="AN56" s="342">
        <v>17457</v>
      </c>
      <c r="AO56" s="343">
        <v>21.1</v>
      </c>
      <c r="AP56" s="344">
        <v>25180</v>
      </c>
      <c r="AQ56" s="345">
        <v>3.9</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2127506</v>
      </c>
      <c r="AN57" s="334">
        <v>25239</v>
      </c>
      <c r="AO57" s="335">
        <v>-9</v>
      </c>
      <c r="AP57" s="336">
        <v>44475</v>
      </c>
      <c r="AQ57" s="337">
        <v>-3.2</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1100931</v>
      </c>
      <c r="AN58" s="342">
        <v>13061</v>
      </c>
      <c r="AO58" s="343">
        <v>-25.2</v>
      </c>
      <c r="AP58" s="344">
        <v>24780</v>
      </c>
      <c r="AQ58" s="345">
        <v>-1.6</v>
      </c>
      <c r="AR58" s="346">
        <v>-23.6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2602244</v>
      </c>
      <c r="AN59" s="334">
        <v>30948</v>
      </c>
      <c r="AO59" s="335">
        <v>22.6</v>
      </c>
      <c r="AP59" s="336">
        <v>45982</v>
      </c>
      <c r="AQ59" s="337">
        <v>3.4</v>
      </c>
      <c r="AR59" s="338">
        <v>19.2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1671261</v>
      </c>
      <c r="AN60" s="342">
        <v>19876</v>
      </c>
      <c r="AO60" s="343">
        <v>52.2</v>
      </c>
      <c r="AP60" s="344">
        <v>25583</v>
      </c>
      <c r="AQ60" s="345">
        <v>3.2</v>
      </c>
      <c r="AR60" s="346">
        <v>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3009342</v>
      </c>
      <c r="AN61" s="349">
        <v>35577</v>
      </c>
      <c r="AO61" s="350">
        <v>4.5999999999999996</v>
      </c>
      <c r="AP61" s="351">
        <v>45495</v>
      </c>
      <c r="AQ61" s="352">
        <v>1.9</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1495281</v>
      </c>
      <c r="AN62" s="342">
        <v>17690</v>
      </c>
      <c r="AO62" s="343">
        <v>8.3000000000000007</v>
      </c>
      <c r="AP62" s="344">
        <v>24787</v>
      </c>
      <c r="AQ62" s="345">
        <v>1.9</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t0Pfx5zezsmzezQTSrstmmtv80/eLo5agnlftNJRLuZwV7XtD7mJmIQ25tiJbw5rsbqY8hmZIXllU4qlMKyHQ==" saltValue="cr0EEZ/oreKe80ANM+uM4A==" spinCount="100000" sheet="1" objects="1" scenarios="1"/>
  <customSheetViews>
    <customSheetView guid="{5048249D-95F5-4933-B0B0-059E3E0AEAC9}" showPageBreaks="1" showGridLines="0" fitToPage="1" hiddenRows="1" hiddenColumns="1" view="pageBreakPreview" topLeftCell="F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8KvIwqDk9ITBKKxiafUxcfBK46SW8d8CiYHfg1LhYxQzNGllZTPMN0DJUzcvsa5NRVp8bZRVJQXhbtKRqql/2Q==" saltValue="6DoVYsAYR1ZZG8okmkInpA==" spinCount="100000" sheet="1" objects="1" scenarios="1"/>
  <dataConsolidate/>
  <customSheetViews>
    <customSheetView guid="{5048249D-95F5-4933-B0B0-059E3E0AEAC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E8AEMlVdkd2ZXYzVWARHYIyA1BCkB2dK9CVuyxzre4i9QjE0OQBLz5gups+wfkWaonlTVKMC2S0A1qEEluAt9g==" saltValue="1dpTpOU60B2eAyiZzPBneQ==" spinCount="100000" sheet="1" objects="1" scenarios="1"/>
  <dataConsolidate/>
  <customSheetViews>
    <customSheetView guid="{5048249D-95F5-4933-B0B0-059E3E0AEAC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13.3</v>
      </c>
      <c r="G47" s="12">
        <v>16.09</v>
      </c>
      <c r="H47" s="12">
        <v>17.559999999999999</v>
      </c>
      <c r="I47" s="12">
        <v>21.12</v>
      </c>
      <c r="J47" s="13">
        <v>25.03</v>
      </c>
    </row>
    <row r="48" spans="2:10" ht="57.75" customHeight="1" x14ac:dyDescent="0.15">
      <c r="B48" s="14"/>
      <c r="C48" s="1143" t="s">
        <v>4</v>
      </c>
      <c r="D48" s="1143"/>
      <c r="E48" s="1144"/>
      <c r="F48" s="15">
        <v>5.89</v>
      </c>
      <c r="G48" s="16">
        <v>8.61</v>
      </c>
      <c r="H48" s="16">
        <v>12.47</v>
      </c>
      <c r="I48" s="16">
        <v>10.47</v>
      </c>
      <c r="J48" s="17">
        <v>8.92</v>
      </c>
    </row>
    <row r="49" spans="2:10" ht="57.75" customHeight="1" thickBot="1" x14ac:dyDescent="0.2">
      <c r="B49" s="18"/>
      <c r="C49" s="1145" t="s">
        <v>5</v>
      </c>
      <c r="D49" s="1145"/>
      <c r="E49" s="1146"/>
      <c r="F49" s="19" t="s">
        <v>531</v>
      </c>
      <c r="G49" s="20">
        <v>5.98</v>
      </c>
      <c r="H49" s="20">
        <v>6.97</v>
      </c>
      <c r="I49" s="20">
        <v>3.14</v>
      </c>
      <c r="J49" s="21">
        <v>2.9</v>
      </c>
    </row>
    <row r="50" spans="2:10" x14ac:dyDescent="0.15"/>
  </sheetData>
  <sheetProtection algorithmName="SHA-512" hashValue="WcfYUY3wTVQfqsQtWGI65tHyteW+PHIThR/fTeHkURzISzJTzW0uw7Y6/yF4u/yYrcBaVgs75j+fQx4ztpP92Q==" saltValue="WMfzDuTjVgWK2G4kOynTFA=="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532</v>
      </c>
      <c r="D34" s="1153"/>
      <c r="E34" s="1154"/>
      <c r="F34" s="32">
        <v>5.88</v>
      </c>
      <c r="G34" s="33">
        <v>8.6</v>
      </c>
      <c r="H34" s="33">
        <v>12.47</v>
      </c>
      <c r="I34" s="33">
        <v>10.47</v>
      </c>
      <c r="J34" s="34">
        <v>8.92</v>
      </c>
      <c r="K34" s="22"/>
      <c r="L34" s="22"/>
      <c r="M34" s="22"/>
      <c r="N34" s="22"/>
      <c r="O34" s="22"/>
      <c r="P34" s="22"/>
    </row>
    <row r="35" spans="1:16" ht="39" customHeight="1" x14ac:dyDescent="0.15">
      <c r="A35" s="22"/>
      <c r="B35" s="35"/>
      <c r="C35" s="1147" t="s">
        <v>533</v>
      </c>
      <c r="D35" s="1148"/>
      <c r="E35" s="1149"/>
      <c r="F35" s="36">
        <v>0.73</v>
      </c>
      <c r="G35" s="37">
        <v>3.26</v>
      </c>
      <c r="H35" s="37">
        <v>0.98</v>
      </c>
      <c r="I35" s="37">
        <v>0.77</v>
      </c>
      <c r="J35" s="38">
        <v>3.37</v>
      </c>
      <c r="K35" s="22"/>
      <c r="L35" s="22"/>
      <c r="M35" s="22"/>
      <c r="N35" s="22"/>
      <c r="O35" s="22"/>
      <c r="P35" s="22"/>
    </row>
    <row r="36" spans="1:16" ht="39" customHeight="1" x14ac:dyDescent="0.15">
      <c r="A36" s="22"/>
      <c r="B36" s="35"/>
      <c r="C36" s="1147" t="s">
        <v>534</v>
      </c>
      <c r="D36" s="1148"/>
      <c r="E36" s="1149"/>
      <c r="F36" s="36" t="s">
        <v>487</v>
      </c>
      <c r="G36" s="37">
        <v>0.09</v>
      </c>
      <c r="H36" s="37">
        <v>0.48</v>
      </c>
      <c r="I36" s="37">
        <v>1.07</v>
      </c>
      <c r="J36" s="38">
        <v>1.0900000000000001</v>
      </c>
      <c r="K36" s="22"/>
      <c r="L36" s="22"/>
      <c r="M36" s="22"/>
      <c r="N36" s="22"/>
      <c r="O36" s="22"/>
      <c r="P36" s="22"/>
    </row>
    <row r="37" spans="1:16" ht="39" customHeight="1" x14ac:dyDescent="0.15">
      <c r="A37" s="22"/>
      <c r="B37" s="35"/>
      <c r="C37" s="1147" t="s">
        <v>535</v>
      </c>
      <c r="D37" s="1148"/>
      <c r="E37" s="1149"/>
      <c r="F37" s="36">
        <v>0</v>
      </c>
      <c r="G37" s="37">
        <v>0.01</v>
      </c>
      <c r="H37" s="37">
        <v>0.01</v>
      </c>
      <c r="I37" s="37">
        <v>0</v>
      </c>
      <c r="J37" s="38">
        <v>0.01</v>
      </c>
      <c r="K37" s="22"/>
      <c r="L37" s="22"/>
      <c r="M37" s="22"/>
      <c r="N37" s="22"/>
      <c r="O37" s="22"/>
      <c r="P37" s="22"/>
    </row>
    <row r="38" spans="1:16" ht="39" customHeight="1" x14ac:dyDescent="0.15">
      <c r="A38" s="22"/>
      <c r="B38" s="35"/>
      <c r="C38" s="1147" t="s">
        <v>536</v>
      </c>
      <c r="D38" s="1148"/>
      <c r="E38" s="1149"/>
      <c r="F38" s="36">
        <v>0</v>
      </c>
      <c r="G38" s="37">
        <v>1.36</v>
      </c>
      <c r="H38" s="37">
        <v>1.05</v>
      </c>
      <c r="I38" s="37">
        <v>0</v>
      </c>
      <c r="J38" s="38">
        <v>0</v>
      </c>
      <c r="K38" s="22"/>
      <c r="L38" s="22"/>
      <c r="M38" s="22"/>
      <c r="N38" s="22"/>
      <c r="O38" s="22"/>
      <c r="P38" s="22"/>
    </row>
    <row r="39" spans="1:16" ht="39" customHeight="1" x14ac:dyDescent="0.15">
      <c r="A39" s="22"/>
      <c r="B39" s="35"/>
      <c r="C39" s="1147" t="s">
        <v>537</v>
      </c>
      <c r="D39" s="1148"/>
      <c r="E39" s="1149"/>
      <c r="F39" s="36">
        <v>0</v>
      </c>
      <c r="G39" s="37">
        <v>0</v>
      </c>
      <c r="H39" s="37">
        <v>0</v>
      </c>
      <c r="I39" s="37">
        <v>0</v>
      </c>
      <c r="J39" s="38">
        <v>0</v>
      </c>
      <c r="K39" s="22"/>
      <c r="L39" s="22"/>
      <c r="M39" s="22"/>
      <c r="N39" s="22"/>
      <c r="O39" s="22"/>
      <c r="P39" s="22"/>
    </row>
    <row r="40" spans="1:16" ht="39" customHeight="1" x14ac:dyDescent="0.15">
      <c r="A40" s="22"/>
      <c r="B40" s="35"/>
      <c r="C40" s="1147" t="s">
        <v>538</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539</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540</v>
      </c>
      <c r="D43" s="1151"/>
      <c r="E43" s="1152"/>
      <c r="F43" s="41">
        <v>1.25</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U9o8cZOupFU+YnZ0pB6FLuGnl03jjv94jwioz7RAkD50rMksFKWzEwRC2qqwIeGSVWb9JdOt9wDaqDBV3nRWA==" saltValue="YNDp0s2od8kX/mQZLyJeRw=="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2055</v>
      </c>
      <c r="L45" s="60">
        <v>2049</v>
      </c>
      <c r="M45" s="60">
        <v>2166</v>
      </c>
      <c r="N45" s="60">
        <v>2244</v>
      </c>
      <c r="O45" s="61">
        <v>2269</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487</v>
      </c>
      <c r="L46" s="64" t="s">
        <v>487</v>
      </c>
      <c r="M46" s="64" t="s">
        <v>487</v>
      </c>
      <c r="N46" s="64" t="s">
        <v>487</v>
      </c>
      <c r="O46" s="65" t="s">
        <v>487</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487</v>
      </c>
      <c r="L47" s="64" t="s">
        <v>487</v>
      </c>
      <c r="M47" s="64" t="s">
        <v>487</v>
      </c>
      <c r="N47" s="64" t="s">
        <v>487</v>
      </c>
      <c r="O47" s="65" t="s">
        <v>487</v>
      </c>
      <c r="P47" s="48"/>
      <c r="Q47" s="48"/>
      <c r="R47" s="48"/>
      <c r="S47" s="48"/>
      <c r="T47" s="48"/>
      <c r="U47" s="48"/>
    </row>
    <row r="48" spans="1:21" ht="30.75" customHeight="1" x14ac:dyDescent="0.15">
      <c r="A48" s="48"/>
      <c r="B48" s="1157"/>
      <c r="C48" s="1158"/>
      <c r="D48" s="62"/>
      <c r="E48" s="1163" t="s">
        <v>13</v>
      </c>
      <c r="F48" s="1163"/>
      <c r="G48" s="1163"/>
      <c r="H48" s="1163"/>
      <c r="I48" s="1163"/>
      <c r="J48" s="1164"/>
      <c r="K48" s="63">
        <v>443</v>
      </c>
      <c r="L48" s="64">
        <v>552</v>
      </c>
      <c r="M48" s="64">
        <v>522</v>
      </c>
      <c r="N48" s="64">
        <v>509</v>
      </c>
      <c r="O48" s="65">
        <v>470</v>
      </c>
      <c r="P48" s="48"/>
      <c r="Q48" s="48"/>
      <c r="R48" s="48"/>
      <c r="S48" s="48"/>
      <c r="T48" s="48"/>
      <c r="U48" s="48"/>
    </row>
    <row r="49" spans="1:21" ht="30.75" customHeight="1" x14ac:dyDescent="0.15">
      <c r="A49" s="48"/>
      <c r="B49" s="1157"/>
      <c r="C49" s="1158"/>
      <c r="D49" s="62"/>
      <c r="E49" s="1163" t="s">
        <v>14</v>
      </c>
      <c r="F49" s="1163"/>
      <c r="G49" s="1163"/>
      <c r="H49" s="1163"/>
      <c r="I49" s="1163"/>
      <c r="J49" s="1164"/>
      <c r="K49" s="63">
        <v>71</v>
      </c>
      <c r="L49" s="64">
        <v>68</v>
      </c>
      <c r="M49" s="64">
        <v>14</v>
      </c>
      <c r="N49" s="64">
        <v>50</v>
      </c>
      <c r="O49" s="65">
        <v>59</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487</v>
      </c>
      <c r="L50" s="64" t="s">
        <v>487</v>
      </c>
      <c r="M50" s="64" t="s">
        <v>487</v>
      </c>
      <c r="N50" s="64" t="s">
        <v>487</v>
      </c>
      <c r="O50" s="65" t="s">
        <v>487</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487</v>
      </c>
      <c r="L51" s="64" t="s">
        <v>487</v>
      </c>
      <c r="M51" s="64" t="s">
        <v>487</v>
      </c>
      <c r="N51" s="64" t="s">
        <v>487</v>
      </c>
      <c r="O51" s="65" t="s">
        <v>487</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2203</v>
      </c>
      <c r="L52" s="64">
        <v>2317</v>
      </c>
      <c r="M52" s="64">
        <v>2341</v>
      </c>
      <c r="N52" s="64">
        <v>2301</v>
      </c>
      <c r="O52" s="65">
        <v>2268</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366</v>
      </c>
      <c r="L53" s="69">
        <v>352</v>
      </c>
      <c r="M53" s="69">
        <v>361</v>
      </c>
      <c r="N53" s="69">
        <v>502</v>
      </c>
      <c r="O53" s="70">
        <v>530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566</v>
      </c>
      <c r="L58" s="84" t="s">
        <v>566</v>
      </c>
      <c r="M58" s="84" t="s">
        <v>566</v>
      </c>
      <c r="N58" s="84" t="s">
        <v>566</v>
      </c>
      <c r="O58" s="85" t="s">
        <v>566</v>
      </c>
    </row>
    <row r="59" spans="1:21" ht="31.5" customHeight="1" x14ac:dyDescent="0.15">
      <c r="B59" s="1173"/>
      <c r="C59" s="1174"/>
      <c r="D59" s="1180" t="s">
        <v>26</v>
      </c>
      <c r="E59" s="1181"/>
      <c r="F59" s="1181"/>
      <c r="G59" s="1181"/>
      <c r="H59" s="1181"/>
      <c r="I59" s="1181"/>
      <c r="J59" s="1182"/>
      <c r="K59" s="86" t="s">
        <v>566</v>
      </c>
      <c r="L59" s="87" t="s">
        <v>566</v>
      </c>
      <c r="M59" s="87" t="s">
        <v>566</v>
      </c>
      <c r="N59" s="87" t="s">
        <v>566</v>
      </c>
      <c r="O59" s="88" t="s">
        <v>566</v>
      </c>
    </row>
    <row r="60" spans="1:21" ht="31.5" customHeight="1" thickBot="1" x14ac:dyDescent="0.2">
      <c r="B60" s="1175"/>
      <c r="C60" s="1176"/>
      <c r="D60" s="1183" t="s">
        <v>27</v>
      </c>
      <c r="E60" s="1184"/>
      <c r="F60" s="1184"/>
      <c r="G60" s="1184"/>
      <c r="H60" s="1184"/>
      <c r="I60" s="1184"/>
      <c r="J60" s="1185"/>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zlxYRuA85e39l5LeRaVAf63ujFIZ4RcxDj/4dBC6vB8Cm+7iXzBHfZYeTF8LpUWpEee1xwuCie4nD5T2xCyQ==" saltValue="1oN+voHcgV+pI/UQ7c3Y3A==" spinCount="100000" sheet="1" objects="1" scenarios="1"/>
  <customSheetViews>
    <customSheetView guid="{5048249D-95F5-4933-B0B0-059E3E0AEAC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5">
        <v>25627</v>
      </c>
      <c r="J41" s="356">
        <v>26071</v>
      </c>
      <c r="K41" s="356">
        <v>26480</v>
      </c>
      <c r="L41" s="356">
        <v>25425</v>
      </c>
      <c r="M41" s="357">
        <v>24804</v>
      </c>
    </row>
    <row r="42" spans="2:13" ht="27.75" customHeight="1" x14ac:dyDescent="0.15">
      <c r="B42" s="1188"/>
      <c r="C42" s="1189"/>
      <c r="D42" s="106"/>
      <c r="E42" s="1194" t="s">
        <v>32</v>
      </c>
      <c r="F42" s="1194"/>
      <c r="G42" s="1194"/>
      <c r="H42" s="1195"/>
      <c r="I42" s="358" t="s">
        <v>487</v>
      </c>
      <c r="J42" s="359" t="s">
        <v>487</v>
      </c>
      <c r="K42" s="359" t="s">
        <v>487</v>
      </c>
      <c r="L42" s="359" t="s">
        <v>487</v>
      </c>
      <c r="M42" s="360" t="s">
        <v>487</v>
      </c>
    </row>
    <row r="43" spans="2:13" ht="27.75" customHeight="1" x14ac:dyDescent="0.15">
      <c r="B43" s="1188"/>
      <c r="C43" s="1189"/>
      <c r="D43" s="106"/>
      <c r="E43" s="1194" t="s">
        <v>33</v>
      </c>
      <c r="F43" s="1194"/>
      <c r="G43" s="1194"/>
      <c r="H43" s="1195"/>
      <c r="I43" s="358">
        <v>3553</v>
      </c>
      <c r="J43" s="359">
        <v>3951</v>
      </c>
      <c r="K43" s="359">
        <v>4165</v>
      </c>
      <c r="L43" s="359">
        <v>4333</v>
      </c>
      <c r="M43" s="360">
        <v>4004</v>
      </c>
    </row>
    <row r="44" spans="2:13" ht="27.75" customHeight="1" x14ac:dyDescent="0.15">
      <c r="B44" s="1188"/>
      <c r="C44" s="1189"/>
      <c r="D44" s="106"/>
      <c r="E44" s="1194" t="s">
        <v>34</v>
      </c>
      <c r="F44" s="1194"/>
      <c r="G44" s="1194"/>
      <c r="H44" s="1195"/>
      <c r="I44" s="358">
        <v>312</v>
      </c>
      <c r="J44" s="359">
        <v>315</v>
      </c>
      <c r="K44" s="359">
        <v>333</v>
      </c>
      <c r="L44" s="359">
        <v>409</v>
      </c>
      <c r="M44" s="360">
        <v>504</v>
      </c>
    </row>
    <row r="45" spans="2:13" ht="27.75" customHeight="1" x14ac:dyDescent="0.15">
      <c r="B45" s="1188"/>
      <c r="C45" s="1189"/>
      <c r="D45" s="106"/>
      <c r="E45" s="1194" t="s">
        <v>35</v>
      </c>
      <c r="F45" s="1194"/>
      <c r="G45" s="1194"/>
      <c r="H45" s="1195"/>
      <c r="I45" s="358">
        <v>1128</v>
      </c>
      <c r="J45" s="359">
        <v>992</v>
      </c>
      <c r="K45" s="359">
        <v>999</v>
      </c>
      <c r="L45" s="359">
        <v>1036</v>
      </c>
      <c r="M45" s="360">
        <v>1042</v>
      </c>
    </row>
    <row r="46" spans="2:13" ht="27.75" customHeight="1" x14ac:dyDescent="0.15">
      <c r="B46" s="1188"/>
      <c r="C46" s="1189"/>
      <c r="D46" s="107"/>
      <c r="E46" s="1194" t="s">
        <v>36</v>
      </c>
      <c r="F46" s="1194"/>
      <c r="G46" s="1194"/>
      <c r="H46" s="1195"/>
      <c r="I46" s="358">
        <v>7</v>
      </c>
      <c r="J46" s="359" t="s">
        <v>487</v>
      </c>
      <c r="K46" s="359">
        <v>4</v>
      </c>
      <c r="L46" s="359" t="s">
        <v>487</v>
      </c>
      <c r="M46" s="360" t="s">
        <v>487</v>
      </c>
    </row>
    <row r="47" spans="2:13" ht="27.75" customHeight="1" x14ac:dyDescent="0.15">
      <c r="B47" s="1188"/>
      <c r="C47" s="1189"/>
      <c r="D47" s="108"/>
      <c r="E47" s="1196" t="s">
        <v>37</v>
      </c>
      <c r="F47" s="1197"/>
      <c r="G47" s="1197"/>
      <c r="H47" s="1198"/>
      <c r="I47" s="358" t="s">
        <v>487</v>
      </c>
      <c r="J47" s="359" t="s">
        <v>487</v>
      </c>
      <c r="K47" s="359" t="s">
        <v>487</v>
      </c>
      <c r="L47" s="359" t="s">
        <v>487</v>
      </c>
      <c r="M47" s="360" t="s">
        <v>487</v>
      </c>
    </row>
    <row r="48" spans="2:13" ht="27.75" customHeight="1" x14ac:dyDescent="0.15">
      <c r="B48" s="1188"/>
      <c r="C48" s="1189"/>
      <c r="D48" s="106"/>
      <c r="E48" s="1194" t="s">
        <v>38</v>
      </c>
      <c r="F48" s="1194"/>
      <c r="G48" s="1194"/>
      <c r="H48" s="1195"/>
      <c r="I48" s="358" t="s">
        <v>487</v>
      </c>
      <c r="J48" s="359" t="s">
        <v>487</v>
      </c>
      <c r="K48" s="359" t="s">
        <v>487</v>
      </c>
      <c r="L48" s="359" t="s">
        <v>487</v>
      </c>
      <c r="M48" s="360" t="s">
        <v>487</v>
      </c>
    </row>
    <row r="49" spans="2:13" ht="27.75" customHeight="1" x14ac:dyDescent="0.15">
      <c r="B49" s="1190"/>
      <c r="C49" s="1191"/>
      <c r="D49" s="106"/>
      <c r="E49" s="1194" t="s">
        <v>39</v>
      </c>
      <c r="F49" s="1194"/>
      <c r="G49" s="1194"/>
      <c r="H49" s="1195"/>
      <c r="I49" s="358" t="s">
        <v>487</v>
      </c>
      <c r="J49" s="359" t="s">
        <v>487</v>
      </c>
      <c r="K49" s="359" t="s">
        <v>487</v>
      </c>
      <c r="L49" s="359" t="s">
        <v>487</v>
      </c>
      <c r="M49" s="360" t="s">
        <v>487</v>
      </c>
    </row>
    <row r="50" spans="2:13" ht="27.75" customHeight="1" x14ac:dyDescent="0.15">
      <c r="B50" s="1199" t="s">
        <v>40</v>
      </c>
      <c r="C50" s="1200"/>
      <c r="D50" s="109"/>
      <c r="E50" s="1194" t="s">
        <v>41</v>
      </c>
      <c r="F50" s="1194"/>
      <c r="G50" s="1194"/>
      <c r="H50" s="1195"/>
      <c r="I50" s="358">
        <v>6739</v>
      </c>
      <c r="J50" s="359">
        <v>6970</v>
      </c>
      <c r="K50" s="359">
        <v>9225</v>
      </c>
      <c r="L50" s="359">
        <v>10712</v>
      </c>
      <c r="M50" s="360">
        <v>11069</v>
      </c>
    </row>
    <row r="51" spans="2:13" ht="27.75" customHeight="1" x14ac:dyDescent="0.15">
      <c r="B51" s="1188"/>
      <c r="C51" s="1189"/>
      <c r="D51" s="106"/>
      <c r="E51" s="1194" t="s">
        <v>42</v>
      </c>
      <c r="F51" s="1194"/>
      <c r="G51" s="1194"/>
      <c r="H51" s="1195"/>
      <c r="I51" s="358">
        <v>4469</v>
      </c>
      <c r="J51" s="359">
        <v>4757</v>
      </c>
      <c r="K51" s="359">
        <v>4884</v>
      </c>
      <c r="L51" s="359">
        <v>4960</v>
      </c>
      <c r="M51" s="360">
        <v>4540</v>
      </c>
    </row>
    <row r="52" spans="2:13" ht="27.75" customHeight="1" x14ac:dyDescent="0.15">
      <c r="B52" s="1190"/>
      <c r="C52" s="1191"/>
      <c r="D52" s="106"/>
      <c r="E52" s="1194" t="s">
        <v>43</v>
      </c>
      <c r="F52" s="1194"/>
      <c r="G52" s="1194"/>
      <c r="H52" s="1195"/>
      <c r="I52" s="358">
        <v>21429</v>
      </c>
      <c r="J52" s="359">
        <v>21208</v>
      </c>
      <c r="K52" s="359">
        <v>21204</v>
      </c>
      <c r="L52" s="359">
        <v>20379</v>
      </c>
      <c r="M52" s="360">
        <v>19365</v>
      </c>
    </row>
    <row r="53" spans="2:13" ht="27.75" customHeight="1" thickBot="1" x14ac:dyDescent="0.2">
      <c r="B53" s="1201" t="s">
        <v>19</v>
      </c>
      <c r="C53" s="1202"/>
      <c r="D53" s="110"/>
      <c r="E53" s="1203" t="s">
        <v>44</v>
      </c>
      <c r="F53" s="1203"/>
      <c r="G53" s="1203"/>
      <c r="H53" s="1204"/>
      <c r="I53" s="361">
        <v>-2010</v>
      </c>
      <c r="J53" s="362">
        <v>-1606</v>
      </c>
      <c r="K53" s="362">
        <v>-3333</v>
      </c>
      <c r="L53" s="362">
        <v>-4848</v>
      </c>
      <c r="M53" s="363">
        <v>-4621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D2oHXnnFS2VPBcHiuD3Q+oHMJBSY9DjNye3u3JEjf6bXPcgntWFtY3ONNuIEG1ZZsjrlV00R2TKFjGbs2j0mA==" saltValue="bfsJNVJGINoIpH2TnnkjVw=="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3037</v>
      </c>
      <c r="G55" s="122">
        <v>3558</v>
      </c>
      <c r="H55" s="123">
        <v>4291</v>
      </c>
    </row>
    <row r="56" spans="2:8" ht="52.5" customHeight="1" x14ac:dyDescent="0.15">
      <c r="B56" s="124"/>
      <c r="C56" s="1215" t="s">
        <v>47</v>
      </c>
      <c r="D56" s="1215"/>
      <c r="E56" s="1216"/>
      <c r="F56" s="125">
        <v>1503</v>
      </c>
      <c r="G56" s="125">
        <v>1502</v>
      </c>
      <c r="H56" s="126">
        <v>1587</v>
      </c>
    </row>
    <row r="57" spans="2:8" ht="53.25" customHeight="1" x14ac:dyDescent="0.15">
      <c r="B57" s="124"/>
      <c r="C57" s="1217" t="s">
        <v>48</v>
      </c>
      <c r="D57" s="1217"/>
      <c r="E57" s="1218"/>
      <c r="F57" s="127">
        <v>2577</v>
      </c>
      <c r="G57" s="127">
        <v>3188</v>
      </c>
      <c r="H57" s="128">
        <v>3450</v>
      </c>
    </row>
    <row r="58" spans="2:8" ht="45.75" customHeight="1" x14ac:dyDescent="0.15">
      <c r="B58" s="129"/>
      <c r="C58" s="1205" t="s">
        <v>561</v>
      </c>
      <c r="D58" s="1206"/>
      <c r="E58" s="1207"/>
      <c r="F58" s="130">
        <v>1403</v>
      </c>
      <c r="G58" s="130">
        <v>1999</v>
      </c>
      <c r="H58" s="131">
        <v>2207</v>
      </c>
    </row>
    <row r="59" spans="2:8" ht="45.75" customHeight="1" x14ac:dyDescent="0.15">
      <c r="B59" s="129"/>
      <c r="C59" s="1205" t="s">
        <v>562</v>
      </c>
      <c r="D59" s="1206"/>
      <c r="E59" s="1207"/>
      <c r="F59" s="130">
        <v>806</v>
      </c>
      <c r="G59" s="130">
        <v>806</v>
      </c>
      <c r="H59" s="131">
        <v>806</v>
      </c>
    </row>
    <row r="60" spans="2:8" ht="45.75" customHeight="1" x14ac:dyDescent="0.15">
      <c r="B60" s="129"/>
      <c r="C60" s="1205" t="s">
        <v>563</v>
      </c>
      <c r="D60" s="1206"/>
      <c r="E60" s="1207"/>
      <c r="F60" s="130">
        <v>315</v>
      </c>
      <c r="G60" s="130">
        <v>316</v>
      </c>
      <c r="H60" s="131">
        <v>316</v>
      </c>
    </row>
    <row r="61" spans="2:8" ht="45.75" customHeight="1" x14ac:dyDescent="0.15">
      <c r="B61" s="129"/>
      <c r="C61" s="1205" t="s">
        <v>564</v>
      </c>
      <c r="D61" s="1206"/>
      <c r="E61" s="1207"/>
      <c r="F61" s="130">
        <v>8</v>
      </c>
      <c r="G61" s="130">
        <v>23</v>
      </c>
      <c r="H61" s="131">
        <v>66</v>
      </c>
    </row>
    <row r="62" spans="2:8" ht="45.75" customHeight="1" thickBot="1" x14ac:dyDescent="0.2">
      <c r="B62" s="132"/>
      <c r="C62" s="1208" t="s">
        <v>565</v>
      </c>
      <c r="D62" s="1209"/>
      <c r="E62" s="1210"/>
      <c r="F62" s="133">
        <v>39</v>
      </c>
      <c r="G62" s="133">
        <v>39</v>
      </c>
      <c r="H62" s="134">
        <v>39</v>
      </c>
    </row>
    <row r="63" spans="2:8" ht="52.5" customHeight="1" thickBot="1" x14ac:dyDescent="0.2">
      <c r="B63" s="135"/>
      <c r="C63" s="1211" t="s">
        <v>49</v>
      </c>
      <c r="D63" s="1211"/>
      <c r="E63" s="1212"/>
      <c r="F63" s="136">
        <v>7118</v>
      </c>
      <c r="G63" s="136">
        <v>8249</v>
      </c>
      <c r="H63" s="137">
        <v>9329</v>
      </c>
    </row>
    <row r="64" spans="2:8" x14ac:dyDescent="0.15"/>
  </sheetData>
  <sheetProtection algorithmName="SHA-512" hashValue="20v8tndmPuW5JnsZKzAimUGxyAa4iWEfJnviDH+X/IcHpdfF/eN77zZKr/ZZb+xuTaFLjREj73ysb0KQMiedPw==" saltValue="zHcvvH3irTraEwm8Q2HIbg==" spinCount="100000" sheet="1" objects="1" scenarios="1"/>
  <customSheetViews>
    <customSheetView guid="{5048249D-95F5-4933-B0B0-059E3E0AEAC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62426</v>
      </c>
      <c r="E3" s="156"/>
      <c r="F3" s="157">
        <v>45588</v>
      </c>
      <c r="G3" s="158"/>
      <c r="H3" s="159"/>
    </row>
    <row r="4" spans="1:8" x14ac:dyDescent="0.15">
      <c r="A4" s="160"/>
      <c r="B4" s="161"/>
      <c r="C4" s="162"/>
      <c r="D4" s="163">
        <v>23635</v>
      </c>
      <c r="E4" s="164"/>
      <c r="F4" s="165">
        <v>24150</v>
      </c>
      <c r="G4" s="166"/>
      <c r="H4" s="167"/>
    </row>
    <row r="5" spans="1:8" x14ac:dyDescent="0.15">
      <c r="A5" s="148" t="s">
        <v>520</v>
      </c>
      <c r="B5" s="153"/>
      <c r="C5" s="154"/>
      <c r="D5" s="155">
        <v>31524</v>
      </c>
      <c r="E5" s="156"/>
      <c r="F5" s="157">
        <v>45483</v>
      </c>
      <c r="G5" s="158"/>
      <c r="H5" s="159"/>
    </row>
    <row r="6" spans="1:8" x14ac:dyDescent="0.15">
      <c r="A6" s="160"/>
      <c r="B6" s="161"/>
      <c r="C6" s="162"/>
      <c r="D6" s="163">
        <v>14419</v>
      </c>
      <c r="E6" s="164"/>
      <c r="F6" s="165">
        <v>24241</v>
      </c>
      <c r="G6" s="166"/>
      <c r="H6" s="167"/>
    </row>
    <row r="7" spans="1:8" x14ac:dyDescent="0.15">
      <c r="A7" s="148" t="s">
        <v>521</v>
      </c>
      <c r="B7" s="153"/>
      <c r="C7" s="154"/>
      <c r="D7" s="155">
        <v>27747</v>
      </c>
      <c r="E7" s="156"/>
      <c r="F7" s="157">
        <v>45945</v>
      </c>
      <c r="G7" s="158"/>
      <c r="H7" s="159"/>
    </row>
    <row r="8" spans="1:8" x14ac:dyDescent="0.15">
      <c r="A8" s="160"/>
      <c r="B8" s="161"/>
      <c r="C8" s="162"/>
      <c r="D8" s="163">
        <v>17457</v>
      </c>
      <c r="E8" s="164"/>
      <c r="F8" s="165">
        <v>25180</v>
      </c>
      <c r="G8" s="166"/>
      <c r="H8" s="167"/>
    </row>
    <row r="9" spans="1:8" x14ac:dyDescent="0.15">
      <c r="A9" s="148" t="s">
        <v>522</v>
      </c>
      <c r="B9" s="153"/>
      <c r="C9" s="154"/>
      <c r="D9" s="155">
        <v>25239</v>
      </c>
      <c r="E9" s="156"/>
      <c r="F9" s="157">
        <v>44475</v>
      </c>
      <c r="G9" s="158"/>
      <c r="H9" s="159"/>
    </row>
    <row r="10" spans="1:8" x14ac:dyDescent="0.15">
      <c r="A10" s="160"/>
      <c r="B10" s="161"/>
      <c r="C10" s="162"/>
      <c r="D10" s="163">
        <v>13061</v>
      </c>
      <c r="E10" s="164"/>
      <c r="F10" s="165">
        <v>24780</v>
      </c>
      <c r="G10" s="166"/>
      <c r="H10" s="167"/>
    </row>
    <row r="11" spans="1:8" x14ac:dyDescent="0.15">
      <c r="A11" s="148" t="s">
        <v>523</v>
      </c>
      <c r="B11" s="153"/>
      <c r="C11" s="154"/>
      <c r="D11" s="155">
        <v>30948</v>
      </c>
      <c r="E11" s="156"/>
      <c r="F11" s="157">
        <v>45982</v>
      </c>
      <c r="G11" s="158"/>
      <c r="H11" s="159"/>
    </row>
    <row r="12" spans="1:8" x14ac:dyDescent="0.15">
      <c r="A12" s="160"/>
      <c r="B12" s="161"/>
      <c r="C12" s="168"/>
      <c r="D12" s="163">
        <v>19876</v>
      </c>
      <c r="E12" s="164"/>
      <c r="F12" s="165">
        <v>25583</v>
      </c>
      <c r="G12" s="166"/>
      <c r="H12" s="167"/>
    </row>
    <row r="13" spans="1:8" x14ac:dyDescent="0.15">
      <c r="A13" s="148"/>
      <c r="B13" s="153"/>
      <c r="C13" s="169"/>
      <c r="D13" s="170">
        <v>35577</v>
      </c>
      <c r="E13" s="171"/>
      <c r="F13" s="172">
        <v>45495</v>
      </c>
      <c r="G13" s="173"/>
      <c r="H13" s="159"/>
    </row>
    <row r="14" spans="1:8" x14ac:dyDescent="0.15">
      <c r="A14" s="160"/>
      <c r="B14" s="161"/>
      <c r="C14" s="162"/>
      <c r="D14" s="163">
        <v>17690</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5.89</v>
      </c>
      <c r="C19" s="174">
        <f>ROUND(VALUE(SUBSTITUTE(実質収支比率等に係る経年分析!G$48,"▲","-")),2)</f>
        <v>8.61</v>
      </c>
      <c r="D19" s="174">
        <f>ROUND(VALUE(SUBSTITUTE(実質収支比率等に係る経年分析!H$48,"▲","-")),2)</f>
        <v>12.47</v>
      </c>
      <c r="E19" s="174">
        <f>ROUND(VALUE(SUBSTITUTE(実質収支比率等に係る経年分析!I$48,"▲","-")),2)</f>
        <v>10.47</v>
      </c>
      <c r="F19" s="174">
        <f>ROUND(VALUE(SUBSTITUTE(実質収支比率等に係る経年分析!J$48,"▲","-")),2)</f>
        <v>8.92</v>
      </c>
    </row>
    <row r="20" spans="1:11" x14ac:dyDescent="0.15">
      <c r="A20" s="174" t="s">
        <v>53</v>
      </c>
      <c r="B20" s="174">
        <f>ROUND(VALUE(SUBSTITUTE(実質収支比率等に係る経年分析!F$47,"▲","-")),2)</f>
        <v>13.3</v>
      </c>
      <c r="C20" s="174">
        <f>ROUND(VALUE(SUBSTITUTE(実質収支比率等に係る経年分析!G$47,"▲","-")),2)</f>
        <v>16.09</v>
      </c>
      <c r="D20" s="174">
        <f>ROUND(VALUE(SUBSTITUTE(実質収支比率等に係る経年分析!H$47,"▲","-")),2)</f>
        <v>17.559999999999999</v>
      </c>
      <c r="E20" s="174">
        <f>ROUND(VALUE(SUBSTITUTE(実質収支比率等に係る経年分析!I$47,"▲","-")),2)</f>
        <v>21.12</v>
      </c>
      <c r="F20" s="174">
        <f>ROUND(VALUE(SUBSTITUTE(実質収支比率等に係る経年分析!J$47,"▲","-")),2)</f>
        <v>25.03</v>
      </c>
    </row>
    <row r="21" spans="1:11" x14ac:dyDescent="0.15">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5.98</v>
      </c>
      <c r="D21" s="174">
        <f>IF(ISNUMBER(VALUE(SUBSTITUTE(実質収支比率等に係る経年分析!H$49,"▲","-"))),ROUND(VALUE(SUBSTITUTE(実質収支比率等に係る経年分析!H$49,"▲","-")),2),NA())</f>
        <v>6.97</v>
      </c>
      <c r="E21" s="174">
        <f>IF(ISNUMBER(VALUE(SUBSTITUTE(実質収支比率等に係る経年分析!I$49,"▲","-"))),ROUND(VALUE(SUBSTITUTE(実質収支比率等に係る経年分析!I$49,"▲","-")),2),NA())</f>
        <v>3.14</v>
      </c>
      <c r="F21" s="174">
        <f>IF(ISNUMBER(VALUE(SUBSTITUTE(実質収支比率等に係る経年分析!J$49,"▲","-"))),ROUND(VALUE(SUBSTITUTE(実質収支比率等に係る経年分析!J$49,"▲","-")),2),NA())</f>
        <v>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青果市場事業特別会計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2203</v>
      </c>
      <c r="E42" s="176"/>
      <c r="F42" s="176"/>
      <c r="G42" s="176">
        <f>'実質公債費比率（分子）の構造'!L$52</f>
        <v>2317</v>
      </c>
      <c r="H42" s="176"/>
      <c r="I42" s="176"/>
      <c r="J42" s="176">
        <f>'実質公債費比率（分子）の構造'!M$52</f>
        <v>2341</v>
      </c>
      <c r="K42" s="176"/>
      <c r="L42" s="176"/>
      <c r="M42" s="176">
        <f>'実質公債費比率（分子）の構造'!N$52</f>
        <v>2301</v>
      </c>
      <c r="N42" s="176"/>
      <c r="O42" s="176"/>
      <c r="P42" s="176">
        <f>'実質公債費比率（分子）の構造'!O$52</f>
        <v>2268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68</v>
      </c>
      <c r="F45" s="176"/>
      <c r="G45" s="176"/>
      <c r="H45" s="176">
        <f>'実質公債費比率（分子）の構造'!M$49</f>
        <v>14</v>
      </c>
      <c r="I45" s="176"/>
      <c r="J45" s="176"/>
      <c r="K45" s="176">
        <f>'実質公債費比率（分子）の構造'!N$49</f>
        <v>50</v>
      </c>
      <c r="L45" s="176"/>
      <c r="M45" s="176"/>
      <c r="N45" s="176">
        <f>'実質公債費比率（分子）の構造'!O$49</f>
        <v>59</v>
      </c>
      <c r="O45" s="176"/>
      <c r="P45" s="176"/>
    </row>
    <row r="46" spans="1:16" x14ac:dyDescent="0.15">
      <c r="A46" s="176" t="s">
        <v>64</v>
      </c>
      <c r="B46" s="176">
        <f>'実質公債費比率（分子）の構造'!K$48</f>
        <v>443</v>
      </c>
      <c r="C46" s="176"/>
      <c r="D46" s="176"/>
      <c r="E46" s="176">
        <f>'実質公債費比率（分子）の構造'!L$48</f>
        <v>552</v>
      </c>
      <c r="F46" s="176"/>
      <c r="G46" s="176"/>
      <c r="H46" s="176">
        <f>'実質公債費比率（分子）の構造'!M$48</f>
        <v>522</v>
      </c>
      <c r="I46" s="176"/>
      <c r="J46" s="176"/>
      <c r="K46" s="176">
        <f>'実質公債費比率（分子）の構造'!N$48</f>
        <v>509</v>
      </c>
      <c r="L46" s="176"/>
      <c r="M46" s="176"/>
      <c r="N46" s="176">
        <f>'実質公債費比率（分子）の構造'!O$48</f>
        <v>470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2055</v>
      </c>
      <c r="C49" s="176"/>
      <c r="D49" s="176"/>
      <c r="E49" s="176">
        <f>'実質公債費比率（分子）の構造'!L$45</f>
        <v>2049</v>
      </c>
      <c r="F49" s="176"/>
      <c r="G49" s="176"/>
      <c r="H49" s="176">
        <f>'実質公債費比率（分子）の構造'!M$45</f>
        <v>2166</v>
      </c>
      <c r="I49" s="176"/>
      <c r="J49" s="176"/>
      <c r="K49" s="176">
        <f>'実質公債費比率（分子）の構造'!N$45</f>
        <v>2244</v>
      </c>
      <c r="L49" s="176"/>
      <c r="M49" s="176"/>
      <c r="N49" s="176">
        <f>'実質公債費比率（分子）の構造'!O$45</f>
        <v>2269</v>
      </c>
      <c r="O49" s="176"/>
      <c r="P49" s="176"/>
    </row>
    <row r="50" spans="1:16" x14ac:dyDescent="0.15">
      <c r="A50" s="176" t="s">
        <v>67</v>
      </c>
      <c r="B50" s="176" t="e">
        <f>NA()</f>
        <v>#N/A</v>
      </c>
      <c r="C50" s="176">
        <f>IF(ISNUMBER('実質公債費比率（分子）の構造'!K$53),'実質公債費比率（分子）の構造'!K$53,NA())</f>
        <v>366</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361</v>
      </c>
      <c r="J50" s="176" t="e">
        <f>NA()</f>
        <v>#N/A</v>
      </c>
      <c r="K50" s="176" t="e">
        <f>NA()</f>
        <v>#N/A</v>
      </c>
      <c r="L50" s="176">
        <f>IF(ISNUMBER('実質公債費比率（分子）の構造'!N$53),'実質公債費比率（分子）の構造'!N$53,NA())</f>
        <v>502</v>
      </c>
      <c r="M50" s="176" t="e">
        <f>NA()</f>
        <v>#N/A</v>
      </c>
      <c r="N50" s="176" t="e">
        <f>NA()</f>
        <v>#N/A</v>
      </c>
      <c r="O50" s="176">
        <f>IF(ISNUMBER('実質公債費比率（分子）の構造'!O$53),'実質公債費比率（分子）の構造'!O$53,NA())</f>
        <v>530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21429</v>
      </c>
      <c r="E56" s="175"/>
      <c r="F56" s="175"/>
      <c r="G56" s="175">
        <f>'将来負担比率（分子）の構造'!J$52</f>
        <v>21208</v>
      </c>
      <c r="H56" s="175"/>
      <c r="I56" s="175"/>
      <c r="J56" s="175">
        <f>'将来負担比率（分子）の構造'!K$52</f>
        <v>21204</v>
      </c>
      <c r="K56" s="175"/>
      <c r="L56" s="175"/>
      <c r="M56" s="175">
        <f>'将来負担比率（分子）の構造'!L$52</f>
        <v>20379</v>
      </c>
      <c r="N56" s="175"/>
      <c r="O56" s="175"/>
      <c r="P56" s="175">
        <f>'将来負担比率（分子）の構造'!M$52</f>
        <v>19365</v>
      </c>
    </row>
    <row r="57" spans="1:16" x14ac:dyDescent="0.15">
      <c r="A57" s="175" t="s">
        <v>42</v>
      </c>
      <c r="B57" s="175"/>
      <c r="C57" s="175"/>
      <c r="D57" s="175">
        <f>'将来負担比率（分子）の構造'!I$51</f>
        <v>4469</v>
      </c>
      <c r="E57" s="175"/>
      <c r="F57" s="175"/>
      <c r="G57" s="175">
        <f>'将来負担比率（分子）の構造'!J$51</f>
        <v>4757</v>
      </c>
      <c r="H57" s="175"/>
      <c r="I57" s="175"/>
      <c r="J57" s="175">
        <f>'将来負担比率（分子）の構造'!K$51</f>
        <v>4884</v>
      </c>
      <c r="K57" s="175"/>
      <c r="L57" s="175"/>
      <c r="M57" s="175">
        <f>'将来負担比率（分子）の構造'!L$51</f>
        <v>4960</v>
      </c>
      <c r="N57" s="175"/>
      <c r="O57" s="175"/>
      <c r="P57" s="175">
        <f>'将来負担比率（分子）の構造'!M$51</f>
        <v>4540</v>
      </c>
    </row>
    <row r="58" spans="1:16" x14ac:dyDescent="0.15">
      <c r="A58" s="175" t="s">
        <v>41</v>
      </c>
      <c r="B58" s="175"/>
      <c r="C58" s="175"/>
      <c r="D58" s="175">
        <f>'将来負担比率（分子）の構造'!I$50</f>
        <v>6739</v>
      </c>
      <c r="E58" s="175"/>
      <c r="F58" s="175"/>
      <c r="G58" s="175">
        <f>'将来負担比率（分子）の構造'!J$50</f>
        <v>6970</v>
      </c>
      <c r="H58" s="175"/>
      <c r="I58" s="175"/>
      <c r="J58" s="175">
        <f>'将来負担比率（分子）の構造'!K$50</f>
        <v>9225</v>
      </c>
      <c r="K58" s="175"/>
      <c r="L58" s="175"/>
      <c r="M58" s="175">
        <f>'将来負担比率（分子）の構造'!L$50</f>
        <v>10712</v>
      </c>
      <c r="N58" s="175"/>
      <c r="O58" s="175"/>
      <c r="P58" s="175">
        <f>'将来負担比率（分子）の構造'!M$50</f>
        <v>11069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t="str">
        <f>'将来負担比率（分子）の構造'!J$46</f>
        <v>-</v>
      </c>
      <c r="F61" s="175"/>
      <c r="G61" s="175"/>
      <c r="H61" s="175">
        <f>'将来負担比率（分子）の構造'!K$46</f>
        <v>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1128</v>
      </c>
      <c r="C62" s="175"/>
      <c r="D62" s="175"/>
      <c r="E62" s="175">
        <f>'将来負担比率（分子）の構造'!J$45</f>
        <v>992</v>
      </c>
      <c r="F62" s="175"/>
      <c r="G62" s="175"/>
      <c r="H62" s="175">
        <f>'将来負担比率（分子）の構造'!K$45</f>
        <v>999</v>
      </c>
      <c r="I62" s="175"/>
      <c r="J62" s="175"/>
      <c r="K62" s="175">
        <f>'将来負担比率（分子）の構造'!L$45</f>
        <v>1036</v>
      </c>
      <c r="L62" s="175"/>
      <c r="M62" s="175"/>
      <c r="N62" s="175">
        <f>'将来負担比率（分子）の構造'!M$45</f>
        <v>1042</v>
      </c>
      <c r="O62" s="175"/>
      <c r="P62" s="175"/>
    </row>
    <row r="63" spans="1:16" x14ac:dyDescent="0.15">
      <c r="A63" s="175" t="s">
        <v>34</v>
      </c>
      <c r="B63" s="175">
        <f>'将来負担比率（分子）の構造'!I$44</f>
        <v>312</v>
      </c>
      <c r="C63" s="175"/>
      <c r="D63" s="175"/>
      <c r="E63" s="175">
        <f>'将来負担比率（分子）の構造'!J$44</f>
        <v>315</v>
      </c>
      <c r="F63" s="175"/>
      <c r="G63" s="175"/>
      <c r="H63" s="175">
        <f>'将来負担比率（分子）の構造'!K$44</f>
        <v>333</v>
      </c>
      <c r="I63" s="175"/>
      <c r="J63" s="175"/>
      <c r="K63" s="175">
        <f>'将来負担比率（分子）の構造'!L$44</f>
        <v>409</v>
      </c>
      <c r="L63" s="175"/>
      <c r="M63" s="175"/>
      <c r="N63" s="175">
        <f>'将来負担比率（分子）の構造'!M$44</f>
        <v>504</v>
      </c>
      <c r="O63" s="175"/>
      <c r="P63" s="175"/>
    </row>
    <row r="64" spans="1:16" x14ac:dyDescent="0.15">
      <c r="A64" s="175" t="s">
        <v>33</v>
      </c>
      <c r="B64" s="175">
        <f>'将来負担比率（分子）の構造'!I$43</f>
        <v>3553</v>
      </c>
      <c r="C64" s="175"/>
      <c r="D64" s="175"/>
      <c r="E64" s="175">
        <f>'将来負担比率（分子）の構造'!J$43</f>
        <v>3951</v>
      </c>
      <c r="F64" s="175"/>
      <c r="G64" s="175"/>
      <c r="H64" s="175">
        <f>'将来負担比率（分子）の構造'!K$43</f>
        <v>4165</v>
      </c>
      <c r="I64" s="175"/>
      <c r="J64" s="175"/>
      <c r="K64" s="175">
        <f>'将来負担比率（分子）の構造'!L$43</f>
        <v>4333</v>
      </c>
      <c r="L64" s="175"/>
      <c r="M64" s="175"/>
      <c r="N64" s="175">
        <f>'将来負担比率（分子）の構造'!M$43</f>
        <v>4004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25627</v>
      </c>
      <c r="C66" s="175"/>
      <c r="D66" s="175"/>
      <c r="E66" s="175">
        <f>'将来負担比率（分子）の構造'!J$41</f>
        <v>26071</v>
      </c>
      <c r="F66" s="175"/>
      <c r="G66" s="175"/>
      <c r="H66" s="175">
        <f>'将来負担比率（分子）の構造'!K$41</f>
        <v>26480</v>
      </c>
      <c r="I66" s="175"/>
      <c r="J66" s="175"/>
      <c r="K66" s="175">
        <f>'将来負担比率（分子）の構造'!L$41</f>
        <v>25425</v>
      </c>
      <c r="L66" s="175"/>
      <c r="M66" s="175"/>
      <c r="N66" s="175">
        <f>'将来負担比率（分子）の構造'!M$41</f>
        <v>24804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3037</v>
      </c>
      <c r="C72" s="179">
        <f>基金残高に係る経年分析!G55</f>
        <v>3558</v>
      </c>
      <c r="D72" s="179">
        <f>基金残高に係る経年分析!H55</f>
        <v>4291</v>
      </c>
    </row>
    <row r="73" spans="1:16" x14ac:dyDescent="0.15">
      <c r="A73" s="178" t="s">
        <v>74</v>
      </c>
      <c r="B73" s="179">
        <f>基金残高に係る経年分析!F56</f>
        <v>1503</v>
      </c>
      <c r="C73" s="179">
        <f>基金残高に係る経年分析!G56</f>
        <v>1502</v>
      </c>
      <c r="D73" s="179">
        <f>基金残高に係る経年分析!H56</f>
        <v>1587</v>
      </c>
    </row>
    <row r="74" spans="1:16" x14ac:dyDescent="0.15">
      <c r="A74" s="178" t="s">
        <v>75</v>
      </c>
      <c r="B74" s="179">
        <f>基金残高に係る経年分析!F57</f>
        <v>2577</v>
      </c>
      <c r="C74" s="179">
        <f>基金残高に係る経年分析!G57</f>
        <v>3188</v>
      </c>
      <c r="D74" s="179">
        <f>基金残高に係る経年分析!H57</f>
        <v>3450</v>
      </c>
    </row>
  </sheetData>
  <sheetProtection algorithmName="SHA-512" hashValue="3nNZqWUqWwC8La2+JuDwav0VDx/dkEVCj0+rGqKYt6XWM+J3PJjiJWJ38y+YVkUeo948IwE05FqDeHYNFvE1Ag==" saltValue="IXW61VOoteFPsXHu6lmQTA==" spinCount="100000" sheet="1" objects="1" scenarios="1"/>
  <customSheetViews>
    <customSheetView guid="{5048249D-95F5-4933-B0B0-059E3E0AEAC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2025-03-11T05:55:14Z</cp:lastPrinted>
  <dcterms:created xsi:type="dcterms:W3CDTF">2025-02-19T01:08:07Z</dcterms:created>
  <dcterms:modified xsi:type="dcterms:W3CDTF">2025-03-27T04:44:38Z</dcterms:modified>
  <cp:category/>
</cp:coreProperties>
</file>