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05" yWindow="-105" windowWidth="19425" windowHeight="12225"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<sst xmlns="http://schemas.openxmlformats.org/spreadsheetml/2006/main" count="1094" uniqueCount="563">
  <si>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</si>
  <si>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</si>
  <si>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</si>
  <si>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</si>
  <si>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</si>
  <si>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</si>
  <si>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</si>
  <si>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</si>
  <si>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</si>
  <si>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</si>
  <si>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</si>
  <si>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</si>
  <si>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</si>
  <si>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</si>
  <si>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</si>
  <si>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</si>
  <si>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</si>
  <si>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</si>
  <si>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</si>
  <si>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</si>
  <si>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</si>
  <si>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</si>
  <si>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</si>
  <si>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</si>
  <si>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</si>
  <si>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</si>
  <si>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</si>
  <si>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</si>
  <si>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</si>
  <si>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</si>
  <si>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</si>
  <si>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</si>
  <si>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</si>
  <si>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</si>
  <si>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</si>
  <si>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</si>
  <si>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</si>
  <si>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</si>
  <si>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</si>
  <si>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</si>
  <si>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</si>
  <si>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</si>
  <si>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</si>
  <si>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</si>
  <si>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</si>
  <si>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</si>
  <si>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</si>
  <si>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</si>
  <si>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</si>
  <si>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</si>
  <si>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</si>
  <si>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</si>
  <si>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</si>
  <si>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</si>
  <si>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</si>
  <si>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</si>
  <si>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</si>
  <si>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</si>
  <si>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</si>
  <si>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</si>
  <si>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</si>
  <si>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</si>
  <si>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</si>
  <si>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</si>
  <si>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</si>
  <si>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</si>
  <si>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</si>
  <si>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</si>
  <si>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</si>
  <si>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</si>
  <si>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</si>
  <si>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</si>
  <si>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</si>
  <si>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</si>
  <si>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</si>
  <si>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</si>
  <si>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</si>
  <si>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</si>
  <si>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</si>
  <si>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</si>
  <si>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</si>
  <si>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</si>
  <si>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</si>
  <si>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</si>
  <si>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</si>
  <si>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</si>
  <si>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</si>
  <si>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</si>
  <si>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</si>
  <si>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</si>
  <si>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</si>
  <si>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</si>
  <si>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</si>
  <si>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</si>
  <si>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</si>
  <si>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</si>
  <si>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</si>
  <si>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</si>
  <si>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</si>
  <si>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</si>
  <si>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</si>
  <si>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</si>
  <si>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</si>
  <si>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</si>
  <si>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</si>
  <si>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</si>
  <si>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</si>
  <si>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</si>
  <si>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</si>
  <si>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</si>
  <si>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</si>
  <si>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</si>
  <si>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</si>
  <si>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</si>
  <si>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</si>
  <si>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</si>
  <si>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</si>
  <si>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</si>
  <si>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</si>
  <si>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</si>
  <si>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</si>
  <si>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</si>
  <si>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</si>
  <si>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</si>
  <si>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</si>
  <si>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</si>
  <si>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</si>
  <si>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</si>
  <si>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</si>
  <si>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</si>
  <si>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</si>
  <si>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</si>
  <si>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</si>
  <si>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</si>
  <si>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</si>
  <si>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</si>
  <si>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</si>
  <si>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</si>
  <si>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</si>
  <si>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</si>
  <si>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</si>
  <si>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</si>
  <si>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</si>
  <si>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</si>
  <si>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</si>
  <si>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</si>
  <si>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</si>
  <si>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</si>
  <si>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</si>
  <si>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</si>
  <si>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</si>
  <si>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</si>
  <si>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</si>
  <si>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</si>
  <si>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</si>
  <si>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</si>
  <si>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</si>
  <si>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</si>
  <si>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</si>
  <si>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</si>
  <si>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</si>
  <si>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</si>
  <si>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</si>
  <si>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</si>
  <si>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</si>
  <si>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</si>
  <si>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</si>
  <si>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</si>
  <si>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</si>
  <si>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</si>
  <si>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</si>
  <si>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</si>
  <si>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</si>
  <si>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</si>
  <si>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</si>
  <si>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</si>
  <si>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</si>
  <si>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</si>
  <si>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</si>
  <si>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</si>
  <si>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</si>
  <si>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</si>
  <si>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</si>
  <si>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</si>
  <si>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</si>
  <si>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</si>
  <si>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</si>
  <si>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</si>
  <si>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</si>
  <si>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</si>
  <si>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</si>
  <si>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</si>
  <si>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</si>
  <si>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</si>
  <si>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</si>
  <si>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</si>
  <si>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</si>
  <si>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</si>
  <si>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</si>
  <si>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</si>
  <si>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</si>
  <si>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</si>
  <si>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</si>
  <si>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茨城県つくば市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</si>
  <si>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</si>
  <si>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</si>
  <si>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</si>
  <si>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</si>
  <si>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</si>
  <si>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</si>
  <si>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</si>
  <si>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</si>
  <si>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</si>
  <si>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</si>
  <si>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</si>
  <si>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</si>
  <si>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</si>
  <si>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</si>
  <si>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</si>
  <si>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</si>
  <si>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</si>
  <si>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</si>
  <si>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</si>
  <si>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</si>
  <si>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</si>
  <si>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</si>
  <si>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</si>
  <si>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</si>
  <si>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</si>
  <si>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</si>
  <si>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</si>
  <si>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</si>
  <si>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</si>
  <si>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</si>
  <si>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</si>
  <si>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</si>
  <si>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</si>
  <si>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</si>
  <si>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</si>
  <si>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</si>
  <si>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</si>
  <si>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</si>
  <si>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</si>
  <si>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</si>
  <si>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</si>
  <si>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</si>
  <si>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</si>
  <si>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</si>
  <si>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</si>
  <si>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</si>
  <si>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</si>
  <si>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</si>
  <si>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</si>
  <si>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</si>
  <si>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</si>
  <si>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</si>
  <si>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</si>
  <si>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</si>
  <si>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</si>
  <si>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</si>
  <si>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</si>
  <si>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</si>
  <si>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</si>
  <si>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</si>
  <si>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</si>
  <si>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</si>
  <si>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</si>
  <si>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</si>
  <si>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</si>
  <si>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</si>
  <si>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</si>
  <si>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</si>
  <si>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</si>
  <si>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</si>
  <si>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</si>
  <si>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</si>
  <si>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</si>
  <si>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</si>
  <si>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</si>
  <si>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</si>
  <si>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</si>
  <si>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</si>
  <si>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</si>
  <si>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</si>
  <si>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</si>
  <si>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</si>
  <si>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</si>
  <si>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</si>
  <si>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</si>
  <si>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</si>
  <si>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</si>
  <si>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</si>
  <si>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</si>
  <si>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</si>
  <si>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</si>
  <si>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</si>
  <si>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</si>
  <si>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</si>
  <si>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</si>
  <si>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</si>
  <si>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</si>
  <si>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</si>
  <si>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</si>
  <si>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</si>
  <si>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</si>
  <si>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</si>
  <si>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</si>
  <si>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</si>
  <si>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</si>
  <si>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</si>
  <si>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</si>
  <si>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</si>
  <si>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</si>
  <si>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</si>
  <si>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</si>
  <si>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</si>
  <si>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</si>
  <si>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</si>
  <si>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</si>
  <si>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</si>
  <si>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</si>
  <si>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</si>
  <si>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</si>
  <si>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</si>
  <si>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</si>
  <si>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</si>
  <si>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</si>
  <si>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</si>
  <si>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</si>
  <si>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</si>
  <si>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</si>
  <si>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</si>
  <si>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</si>
  <si>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</si>
  <si>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</si>
  <si>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</si>
  <si>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</si>
  <si>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</si>
  <si>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</si>
  <si>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</si>
  <si>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</si>
  <si>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</si>
  <si>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</si>
  <si>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</si>
  <si>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</si>
  <si>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</si>
  <si>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</si>
  <si>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</si>
  <si>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</si>
  <si>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</si>
  <si>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</si>
  <si>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</si>
  <si>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</si>
  <si>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</si>
  <si>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茨城県つくば市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</si>
  <si>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</si>
  <si>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</si>
  <si>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</si>
  <si>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</si>
  <si>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</si>
  <si>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</si>
  <si>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</si>
  <si>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</si>
  <si>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</si>
  <si>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</si>
  <si>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</si>
  <si>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</si>
  <si>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</si>
  <si>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</si>
  <si>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</si>
  <si>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</si>
  <si>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</si>
  <si>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</si>
  <si>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</si>
  <si>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</si>
  <si>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</si>
  <si>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</si>
  <si>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</si>
  <si>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</si>
  <si>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</si>
  <si>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</si>
  <si>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</si>
  <si>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</si>
  <si>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</si>
  <si>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</si>
  <si>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</si>
  <si>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</si>
  <si>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</si>
  <si>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</si>
  <si>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</si>
  <si>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</si>
  <si>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</si>
  <si>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</si>
  <si>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</si>
  <si>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</si>
  <si>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</si>
  <si>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</si>
  <si>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</si>
  <si>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</si>
  <si>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</si>
  <si>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</si>
  <si>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</si>
  <si>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</si>
  <si>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</si>
  <si>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</si>
  <si>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</si>
  <si>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</si>
  <si>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</si>
  <si>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</si>
  <si>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</si>
  <si>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</si>
  <si>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</si>
  <si>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</si>
  <si>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</si>
  <si>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</si>
  <si>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</si>
  <si>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</si>
  <si>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</si>
  <si>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</si>
  <si>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</si>
  <si>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</si>
  <si>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</si>
  <si>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</si>
  <si>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</si>
  <si>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</si>
  <si>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</si>
  <si>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</si>
  <si>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</si>
  <si>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</si>
  <si>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</si>
  <si>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</si>
  <si>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</si>
  <si>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</si>
  <si>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</si>
  <si>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</si>
  <si>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</si>
  <si>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</si>
  <si>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</si>
  <si>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</si>
  <si>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</si>
  <si>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</si>
  <si>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</si>
  <si>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</si>
  <si>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</si>
  <si>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</si>
  <si>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</si>
  <si>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</si>
  <si>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</si>
  <si>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</si>
  <si>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</si>
  <si>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</si>
  <si>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</si>
  <si>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</si>
  <si>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</si>
  <si>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</si>
  <si>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</si>
  <si>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</si>
  <si>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</si>
  <si>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</si>
  <si>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</si>
  <si>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</si>
  <si>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</si>
  <si>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</si>
  <si>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</si>
  <si>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</si>
  <si>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</si>
  <si>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</si>
  <si>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</si>
  <si>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</si>
  <si>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</si>
  <si>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</si>
  <si>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</si>
  <si>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</si>
  <si>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</si>
  <si>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</si>
  <si>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</si>
  <si>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</si>
  <si>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</si>
  <si>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</si>
  <si>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</si>
  <si>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</si>
  <si>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</si>
  <si>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</si>
  <si>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</si>
  <si>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</si>
  <si>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</si>
  <si>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</si>
  <si>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</si>
  <si>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</si>
  <si>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</si>
  <si>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</si>
  <si>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</si>
  <si>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</si>
  <si>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</si>
  <si>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</si>
  <si>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</si>
  <si>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</si>
  <si>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</si>
  <si>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</si>
  <si>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</si>
  <si>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</si>
  <si>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</si>
  <si>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</si>
  <si>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</si>
  <si>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</si>
  <si>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</si>
  <si>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</si>
  <si>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</si>
  <si>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</si>
  <si>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</si>
  <si>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</si>
  <si>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</si>
  <si>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</si>
  <si>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</si>
  <si>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</si>
  <si>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</si>
  <si>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</si>
  <si>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</si>
  <si>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</si>
  <si>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</si>
  <si>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</si>
  <si>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</si>
  <si>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</si>
  <si>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</si>
  <si>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</si>
  <si>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</si>
  <si>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</si>
  <si>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</si>
  <si>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</si>
  <si>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</si>
  <si>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3.35</t>
  </si>
  <si>
    <t>▲ 4.08</t>
  </si>
  <si>
    <t>一般会計</t>
  </si>
  <si>
    <t>つくば市水道事業会計</t>
  </si>
  <si>
    <t>つくば市下水道事業会計</t>
  </si>
  <si>
    <t>つくば市介護保険事業特別会計</t>
  </si>
  <si>
    <t>つくば市国民健康保険特別会計</t>
  </si>
  <si>
    <t>つくば市後期高齢者医療特別会計</t>
  </si>
  <si>
    <t>つくば市等公平委員会特別会計</t>
  </si>
  <si>
    <t>その他会計（赤字）</t>
  </si>
  <si>
    <t>その他会計（黒字）</t>
  </si>
  <si>
    <t>R01</t>
    <phoneticPr fontId="5"/>
  </si>
  <si>
    <t>R02</t>
    <phoneticPr fontId="5"/>
  </si>
  <si>
    <t>R03</t>
    <phoneticPr fontId="5"/>
  </si>
  <si>
    <t>R04</t>
    <phoneticPr fontId="5"/>
  </si>
  <si>
    <t>R05</t>
    <phoneticPr fontId="5"/>
  </si>
  <si>
    <t>つくばまちなかデザイン</t>
    <phoneticPr fontId="10"/>
  </si>
  <si>
    <t>つくば市国際交流協会</t>
  </si>
  <si>
    <t>つくば市土地開発公社</t>
    <phoneticPr fontId="10"/>
  </si>
  <si>
    <t>つくば文化振興財団</t>
    <phoneticPr fontId="10"/>
  </si>
  <si>
    <t>学校教育施設整備基金</t>
  </si>
  <si>
    <t>公共施設整備基金</t>
  </si>
  <si>
    <t>福祉振興基金</t>
  </si>
  <si>
    <t>医療環境整備基金</t>
  </si>
  <si>
    <t>アイラブつくばまちづくり寄附基金</t>
  </si>
  <si>
    <t>茨城県市町村総合事務組合（一般会計）</t>
    <rPh sb="13" eb="15">
      <t>イッパン</t>
    </rPh>
    <rPh sb="15" eb="17">
      <t>カイケイ</t>
    </rPh>
    <phoneticPr fontId="10"/>
  </si>
  <si>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10"/>
  </si>
  <si>
    <t>茨城租税債権管理機構</t>
    <phoneticPr fontId="10"/>
  </si>
  <si>
    <t>利根川水系県南水防事務組合</t>
    <phoneticPr fontId="10"/>
  </si>
  <si>
    <t>茨城県後期高齢者医療広域連合（一般会計）</t>
    <rPh sb="15" eb="17">
      <t>イッパン</t>
    </rPh>
    <rPh sb="17" eb="19">
      <t>カイケイ</t>
    </rPh>
    <phoneticPr fontId="10"/>
  </si>
  <si>
    <t>茨城県後期高齢者医療広域連合（後期高齢者医療特別会計）</t>
    <rPh sb="15" eb="17">
      <t>コウキ</t>
    </rPh>
    <rPh sb="17" eb="20">
      <t>コウレイシャ</t>
    </rPh>
    <rPh sb="20" eb="22">
      <t>イリョウ</t>
    </rPh>
    <rPh sb="22" eb="24">
      <t>トクベツ</t>
    </rPh>
    <rPh sb="24" eb="26">
      <t>カイケイ</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</si>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</sst>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1D81-49AD-8B8E-327CC11182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62165</c:v>
                </c:pt>
                <c:pt idx="1">
                  <c:v>52106</c:v>
                </c:pt>
                <c:pt idx="2">
                  <c:v>41494</c:v>
                </c:pt>
                <c:pt idx="3">
                  <c:v>70483</c:v>
                </c:pt>
                <c:pt idx="4">
                  <c:v>93053</c:v>
                </c:pt>
              </c:numCache>
            </c:numRef>
          </c:val>
          <c:smooth val="0"/>
          <c:extLst>
            <c:ext xmlns:c16="http://schemas.microsoft.com/office/drawing/2014/chart" uri="{C3380CC4-5D6E-409C-BE32-E72D297353CC}">
              <c16:uniqueId val="{00000001-1D81-49AD-8B8E-327CC11182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7.37</c:v>
                </c:pt>
                <c:pt idx="1">
                  <c:v>8.35</c:v>
                </c:pt>
                <c:pt idx="2">
                  <c:v>12.17</c:v>
                </c:pt>
                <c:pt idx="3">
                  <c:v>7.8</c:v>
                </c:pt>
                <c:pt idx="4">
                  <c:v>7.04</c:v>
                </c:pt>
              </c:numCache>
            </c:numRef>
          </c:val>
          <c:extLst>
            <c:ext xmlns:c16="http://schemas.microsoft.com/office/drawing/2014/chart" uri="{C3380CC4-5D6E-409C-BE32-E72D297353CC}">
              <c16:uniqueId val="{00000000-FD17-4DC1-B9F8-FC22113F1F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9.1999999999999993</c:v>
                </c:pt>
                <c:pt idx="1">
                  <c:v>4.2300000000000004</c:v>
                </c:pt>
                <c:pt idx="2">
                  <c:v>8.2100000000000009</c:v>
                </c:pt>
                <c:pt idx="3">
                  <c:v>20.46</c:v>
                </c:pt>
                <c:pt idx="4">
                  <c:v>15.82</c:v>
                </c:pt>
              </c:numCache>
            </c:numRef>
          </c:val>
          <c:extLst>
            <c:ext xmlns:c16="http://schemas.microsoft.com/office/drawing/2014/chart" uri="{C3380CC4-5D6E-409C-BE32-E72D297353CC}">
              <c16:uniqueId val="{00000001-FD17-4DC1-B9F8-FC22113F1F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2.54</c:v>
                </c:pt>
                <c:pt idx="1">
                  <c:v>-3.35</c:v>
                </c:pt>
                <c:pt idx="2">
                  <c:v>7.59</c:v>
                </c:pt>
                <c:pt idx="3">
                  <c:v>9.31</c:v>
                </c:pt>
                <c:pt idx="4">
                  <c:v>-4.08</c:v>
                </c:pt>
              </c:numCache>
            </c:numRef>
          </c:val>
          <c:smooth val="0"/>
          <c:extLst>
            <c:ext xmlns:c16="http://schemas.microsoft.com/office/drawing/2014/chart" uri="{C3380CC4-5D6E-409C-BE32-E72D297353CC}">
              <c16:uniqueId val="{00000002-FD17-4DC1-B9F8-FC22113F1F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2.0099999999999998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42-4FAF-A716-E78672E145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42-4FAF-A716-E78672E145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42-4FAF-A716-E78672E1450B}"/>
            </c:ext>
          </c:extLst>
        </c:ser>
        <c:ser>
          <c:idx val="3"/>
          <c:order val="3"/>
          <c:tx>
            <c:strRef>
              <c:f>データシート!$A$30</c:f>
              <c:strCache>
                <c:ptCount val="1"/>
                <c:pt idx="0">
                  <c:v>つくば市等公平委員会特別会計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D42-4FAF-A716-E78672E1450B}"/>
            </c:ext>
          </c:extLst>
        </c:ser>
        <c:ser>
          <c:idx val="4"/>
          <c:order val="4"/>
          <c:tx>
            <c:strRef>
              <c:f>データシート!$A$31</c:f>
              <c:strCache>
                <c:ptCount val="1"/>
                <c:pt idx="0">
                  <c:v>つくば市後期高齢者医療特別会計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0.08</c:v>
                </c:pt>
                <c:pt idx="8">
                  <c:v>#N/A</c:v>
                </c:pt>
                <c:pt idx="9">
                  <c:v>0</c:v>
                </c:pt>
              </c:numCache>
            </c:numRef>
          </c:val>
          <c:extLst>
            <c:ext xmlns:c16="http://schemas.microsoft.com/office/drawing/2014/chart" uri="{C3380CC4-5D6E-409C-BE32-E72D297353CC}">
              <c16:uniqueId val="{00000004-CD42-4FAF-A716-E78672E1450B}"/>
            </c:ext>
          </c:extLst>
        </c:ser>
        <c:ser>
          <c:idx val="5"/>
          <c:order val="5"/>
          <c:tx>
            <c:strRef>
              <c:f>データシート!$A$32</c:f>
              <c:strCache>
                <c:ptCount val="1"/>
                <c:pt idx="0">
                  <c:v>つくば市国民健康保険特別会計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1.3</c:v>
                </c:pt>
                <c:pt idx="4">
                  <c:v>#N/A</c:v>
                </c:pt>
                <c:pt idx="5">
                  <c:v>1.54</c:v>
                </c:pt>
                <c:pt idx="6">
                  <c:v>#N/A</c:v>
                </c:pt>
                <c:pt idx="7">
                  <c:v>0.76</c:v>
                </c:pt>
                <c:pt idx="8">
                  <c:v>#N/A</c:v>
                </c:pt>
                <c:pt idx="9">
                  <c:v>0.3</c:v>
                </c:pt>
              </c:numCache>
            </c:numRef>
          </c:val>
          <c:extLst>
            <c:ext xmlns:c16="http://schemas.microsoft.com/office/drawing/2014/chart" uri="{C3380CC4-5D6E-409C-BE32-E72D297353CC}">
              <c16:uniqueId val="{00000005-CD42-4FAF-A716-E78672E1450B}"/>
            </c:ext>
          </c:extLst>
        </c:ser>
        <c:ser>
          <c:idx val="6"/>
          <c:order val="6"/>
          <c:tx>
            <c:strRef>
              <c:f>データシート!$A$33</c:f>
              <c:strCache>
                <c:ptCount val="1"/>
                <c:pt idx="0">
                  <c:v>つくば市介護保険事業特別会計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0.71</c:v>
                </c:pt>
                <c:pt idx="4">
                  <c:v>#N/A</c:v>
                </c:pt>
                <c:pt idx="5">
                  <c:v>1.06</c:v>
                </c:pt>
                <c:pt idx="6">
                  <c:v>#N/A</c:v>
                </c:pt>
                <c:pt idx="7">
                  <c:v>1.03</c:v>
                </c:pt>
                <c:pt idx="8">
                  <c:v>#N/A</c:v>
                </c:pt>
                <c:pt idx="9">
                  <c:v>0.83</c:v>
                </c:pt>
              </c:numCache>
            </c:numRef>
          </c:val>
          <c:extLst>
            <c:ext xmlns:c16="http://schemas.microsoft.com/office/drawing/2014/chart" uri="{C3380CC4-5D6E-409C-BE32-E72D297353CC}">
              <c16:uniqueId val="{00000006-CD42-4FAF-A716-E78672E1450B}"/>
            </c:ext>
          </c:extLst>
        </c:ser>
        <c:ser>
          <c:idx val="7"/>
          <c:order val="7"/>
          <c:tx>
            <c:strRef>
              <c:f>データシート!$A$34</c:f>
              <c:strCache>
                <c:ptCount val="1"/>
                <c:pt idx="0">
                  <c:v>つくば市下水道事業会計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c:v>
                </c:pt>
                <c:pt idx="4">
                  <c:v>#N/A</c:v>
                </c:pt>
                <c:pt idx="5">
                  <c:v>2.4500000000000002</c:v>
                </c:pt>
                <c:pt idx="6">
                  <c:v>#N/A</c:v>
                </c:pt>
                <c:pt idx="7">
                  <c:v>3.58</c:v>
                </c:pt>
                <c:pt idx="8">
                  <c:v>#N/A</c:v>
                </c:pt>
                <c:pt idx="9">
                  <c:v>4.66</c:v>
                </c:pt>
              </c:numCache>
            </c:numRef>
          </c:val>
          <c:extLst>
            <c:ext xmlns:c16="http://schemas.microsoft.com/office/drawing/2014/chart" uri="{C3380CC4-5D6E-409C-BE32-E72D297353CC}">
              <c16:uniqueId val="{00000007-CD42-4FAF-A716-E78672E1450B}"/>
            </c:ext>
          </c:extLst>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3.22</c:v>
                </c:pt>
                <c:pt idx="2">
                  <c:v>#N/A</c:v>
                </c:pt>
                <c:pt idx="3">
                  <c:v>3.02</c:v>
                </c:pt>
                <c:pt idx="4">
                  <c:v>#N/A</c:v>
                </c:pt>
                <c:pt idx="5">
                  <c:v>3.06</c:v>
                </c:pt>
                <c:pt idx="6">
                  <c:v>#N/A</c:v>
                </c:pt>
                <c:pt idx="7">
                  <c:v>3.87</c:v>
                </c:pt>
                <c:pt idx="8">
                  <c:v>#N/A</c:v>
                </c:pt>
                <c:pt idx="9">
                  <c:v>4.91</c:v>
                </c:pt>
              </c:numCache>
            </c:numRef>
          </c:val>
          <c:extLst>
            <c:ext xmlns:c16="http://schemas.microsoft.com/office/drawing/2014/chart" uri="{C3380CC4-5D6E-409C-BE32-E72D297353CC}">
              <c16:uniqueId val="{00000008-CD42-4FAF-A716-E78672E145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7.36</c:v>
                </c:pt>
                <c:pt idx="2">
                  <c:v>#N/A</c:v>
                </c:pt>
                <c:pt idx="3">
                  <c:v>8.34</c:v>
                </c:pt>
                <c:pt idx="4">
                  <c:v>#N/A</c:v>
                </c:pt>
                <c:pt idx="5">
                  <c:v>12.16</c:v>
                </c:pt>
                <c:pt idx="6">
                  <c:v>#N/A</c:v>
                </c:pt>
                <c:pt idx="7">
                  <c:v>7.79</c:v>
                </c:pt>
                <c:pt idx="8">
                  <c:v>#N/A</c:v>
                </c:pt>
                <c:pt idx="9">
                  <c:v>7.03</c:v>
                </c:pt>
              </c:numCache>
            </c:numRef>
          </c:val>
          <c:extLst>
            <c:ext xmlns:c16="http://schemas.microsoft.com/office/drawing/2014/chart" uri="{C3380CC4-5D6E-409C-BE32-E72D297353CC}">
              <c16:uniqueId val="{00000009-CD42-4FAF-A716-E78672E145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6627</c:v>
                </c:pt>
                <c:pt idx="5">
                  <c:v>6444</c:v>
                </c:pt>
                <c:pt idx="8">
                  <c:v>5899</c:v>
                </c:pt>
                <c:pt idx="11">
                  <c:v>5430</c:v>
                </c:pt>
                <c:pt idx="14">
                  <c:v>5214</c:v>
                </c:pt>
              </c:numCache>
            </c:numRef>
          </c:val>
          <c:extLst>
            <c:ext xmlns:c16="http://schemas.microsoft.com/office/drawing/2014/chart" uri="{C3380CC4-5D6E-409C-BE32-E72D297353CC}">
              <c16:uniqueId val="{00000000-5CBB-4C91-A8A8-3E16ECDBBF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BB-4C91-A8A8-3E16ECDBBF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747</c:v>
                </c:pt>
                <c:pt idx="3">
                  <c:v>905</c:v>
                </c:pt>
                <c:pt idx="6">
                  <c:v>889</c:v>
                </c:pt>
                <c:pt idx="9">
                  <c:v>940</c:v>
                </c:pt>
                <c:pt idx="12">
                  <c:v>934</c:v>
                </c:pt>
              </c:numCache>
            </c:numRef>
          </c:val>
          <c:extLst>
            <c:ext xmlns:c16="http://schemas.microsoft.com/office/drawing/2014/chart" uri="{C3380CC4-5D6E-409C-BE32-E72D297353CC}">
              <c16:uniqueId val="{00000002-5CBB-4C91-A8A8-3E16ECDBBF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BB-4C91-A8A8-3E16ECDBBF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2264</c:v>
                </c:pt>
                <c:pt idx="3">
                  <c:v>908</c:v>
                </c:pt>
                <c:pt idx="6">
                  <c:v>1362</c:v>
                </c:pt>
                <c:pt idx="9">
                  <c:v>1332</c:v>
                </c:pt>
                <c:pt idx="12">
                  <c:v>1352</c:v>
                </c:pt>
              </c:numCache>
            </c:numRef>
          </c:val>
          <c:extLst>
            <c:ext xmlns:c16="http://schemas.microsoft.com/office/drawing/2014/chart" uri="{C3380CC4-5D6E-409C-BE32-E72D297353CC}">
              <c16:uniqueId val="{00000004-5CBB-4C91-A8A8-3E16ECDBBF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BB-4C91-A8A8-3E16ECDBBF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BB-4C91-A8A8-3E16ECDBBF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6225</c:v>
                </c:pt>
                <c:pt idx="3">
                  <c:v>6454</c:v>
                </c:pt>
                <c:pt idx="6">
                  <c:v>6728</c:v>
                </c:pt>
                <c:pt idx="9">
                  <c:v>6345</c:v>
                </c:pt>
                <c:pt idx="12">
                  <c:v>6328</c:v>
                </c:pt>
              </c:numCache>
            </c:numRef>
          </c:val>
          <c:extLst>
            <c:ext xmlns:c16="http://schemas.microsoft.com/office/drawing/2014/chart" uri="{C3380CC4-5D6E-409C-BE32-E72D297353CC}">
              <c16:uniqueId val="{00000007-5CBB-4C91-A8A8-3E16ECDBBF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2609</c:v>
                </c:pt>
                <c:pt idx="2">
                  <c:v>#N/A</c:v>
                </c:pt>
                <c:pt idx="3">
                  <c:v>#N/A</c:v>
                </c:pt>
                <c:pt idx="4">
                  <c:v>1823</c:v>
                </c:pt>
                <c:pt idx="5">
                  <c:v>#N/A</c:v>
                </c:pt>
                <c:pt idx="6">
                  <c:v>#N/A</c:v>
                </c:pt>
                <c:pt idx="7">
                  <c:v>3080</c:v>
                </c:pt>
                <c:pt idx="8">
                  <c:v>#N/A</c:v>
                </c:pt>
                <c:pt idx="9">
                  <c:v>#N/A</c:v>
                </c:pt>
                <c:pt idx="10">
                  <c:v>3187</c:v>
                </c:pt>
                <c:pt idx="11">
                  <c:v>#N/A</c:v>
                </c:pt>
                <c:pt idx="12">
                  <c:v>#N/A</c:v>
                </c:pt>
                <c:pt idx="13">
                  <c:v>3400</c:v>
                </c:pt>
                <c:pt idx="14">
                  <c:v>#N/A</c:v>
                </c:pt>
              </c:numCache>
            </c:numRef>
          </c:val>
          <c:smooth val="0"/>
          <c:extLst>
            <c:ext xmlns:c16="http://schemas.microsoft.com/office/drawing/2014/chart" uri="{C3380CC4-5D6E-409C-BE32-E72D297353CC}">
              <c16:uniqueId val="{00000008-5CBB-4C91-A8A8-3E16ECDBBF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43583</c:v>
                </c:pt>
                <c:pt idx="5">
                  <c:v>40792</c:v>
                </c:pt>
                <c:pt idx="8">
                  <c:v>38546</c:v>
                </c:pt>
                <c:pt idx="11">
                  <c:v>37780</c:v>
                </c:pt>
                <c:pt idx="14">
                  <c:v>36768</c:v>
                </c:pt>
              </c:numCache>
            </c:numRef>
          </c:val>
          <c:extLst>
            <c:ext xmlns:c16="http://schemas.microsoft.com/office/drawing/2014/chart" uri="{C3380CC4-5D6E-409C-BE32-E72D297353CC}">
              <c16:uniqueId val="{00000000-22B6-415E-93F0-DB149AB94B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13475</c:v>
                </c:pt>
                <c:pt idx="5">
                  <c:v>16779</c:v>
                </c:pt>
                <c:pt idx="8">
                  <c:v>14116</c:v>
                </c:pt>
                <c:pt idx="11">
                  <c:v>15174</c:v>
                </c:pt>
                <c:pt idx="14">
                  <c:v>15633</c:v>
                </c:pt>
              </c:numCache>
            </c:numRef>
          </c:val>
          <c:extLst>
            <c:ext xmlns:c16="http://schemas.microsoft.com/office/drawing/2014/chart" uri="{C3380CC4-5D6E-409C-BE32-E72D297353CC}">
              <c16:uniqueId val="{00000001-22B6-415E-93F0-DB149AB94B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11852</c:v>
                </c:pt>
                <c:pt idx="5">
                  <c:v>8919</c:v>
                </c:pt>
                <c:pt idx="8">
                  <c:v>11939</c:v>
                </c:pt>
                <c:pt idx="11">
                  <c:v>22260</c:v>
                </c:pt>
                <c:pt idx="14">
                  <c:v>19051</c:v>
                </c:pt>
              </c:numCache>
            </c:numRef>
          </c:val>
          <c:extLst>
            <c:ext xmlns:c16="http://schemas.microsoft.com/office/drawing/2014/chart" uri="{C3380CC4-5D6E-409C-BE32-E72D297353CC}">
              <c16:uniqueId val="{00000002-22B6-415E-93F0-DB149AB94B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B6-415E-93F0-DB149AB94B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B6-415E-93F0-DB149AB94B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6-415E-93F0-DB149AB94B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3401</c:v>
                </c:pt>
                <c:pt idx="3">
                  <c:v>3368</c:v>
                </c:pt>
                <c:pt idx="6">
                  <c:v>3310</c:v>
                </c:pt>
                <c:pt idx="9">
                  <c:v>3143</c:v>
                </c:pt>
                <c:pt idx="12">
                  <c:v>2146</c:v>
                </c:pt>
              </c:numCache>
            </c:numRef>
          </c:val>
          <c:extLst>
            <c:ext xmlns:c16="http://schemas.microsoft.com/office/drawing/2014/chart" uri="{C3380CC4-5D6E-409C-BE32-E72D297353CC}">
              <c16:uniqueId val="{00000006-22B6-415E-93F0-DB149AB94B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2B6-415E-93F0-DB149AB94B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24984</c:v>
                </c:pt>
                <c:pt idx="3">
                  <c:v>18723</c:v>
                </c:pt>
                <c:pt idx="6">
                  <c:v>16689</c:v>
                </c:pt>
                <c:pt idx="9">
                  <c:v>15060</c:v>
                </c:pt>
                <c:pt idx="12">
                  <c:v>18157</c:v>
                </c:pt>
              </c:numCache>
            </c:numRef>
          </c:val>
          <c:extLst>
            <c:ext xmlns:c16="http://schemas.microsoft.com/office/drawing/2014/chart" uri="{C3380CC4-5D6E-409C-BE32-E72D297353CC}">
              <c16:uniqueId val="{00000008-22B6-415E-93F0-DB149AB94B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12995</c:v>
                </c:pt>
                <c:pt idx="3">
                  <c:v>13023</c:v>
                </c:pt>
                <c:pt idx="6">
                  <c:v>5305</c:v>
                </c:pt>
                <c:pt idx="9">
                  <c:v>4588</c:v>
                </c:pt>
                <c:pt idx="12">
                  <c:v>4770</c:v>
                </c:pt>
              </c:numCache>
            </c:numRef>
          </c:val>
          <c:extLst>
            <c:ext xmlns:c16="http://schemas.microsoft.com/office/drawing/2014/chart" uri="{C3380CC4-5D6E-409C-BE32-E72D297353CC}">
              <c16:uniqueId val="{00000009-22B6-415E-93F0-DB149AB94B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53970</c:v>
                </c:pt>
                <c:pt idx="3">
                  <c:v>54818</c:v>
                </c:pt>
                <c:pt idx="6">
                  <c:v>54005</c:v>
                </c:pt>
                <c:pt idx="9">
                  <c:v>56232</c:v>
                </c:pt>
                <c:pt idx="12">
                  <c:v>61920</c:v>
                </c:pt>
              </c:numCache>
            </c:numRef>
          </c:val>
          <c:extLst>
            <c:ext xmlns:c16="http://schemas.microsoft.com/office/drawing/2014/chart" uri="{C3380CC4-5D6E-409C-BE32-E72D297353CC}">
              <c16:uniqueId val="{0000000A-22B6-415E-93F0-DB149AB94B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26441</c:v>
                </c:pt>
                <c:pt idx="2">
                  <c:v>#N/A</c:v>
                </c:pt>
                <c:pt idx="3">
                  <c:v>#N/A</c:v>
                </c:pt>
                <c:pt idx="4">
                  <c:v>23442</c:v>
                </c:pt>
                <c:pt idx="5">
                  <c:v>#N/A</c:v>
                </c:pt>
                <c:pt idx="6">
                  <c:v>#N/A</c:v>
                </c:pt>
                <c:pt idx="7">
                  <c:v>14707</c:v>
                </c:pt>
                <c:pt idx="8">
                  <c:v>#N/A</c:v>
                </c:pt>
                <c:pt idx="9">
                  <c:v>#N/A</c:v>
                </c:pt>
                <c:pt idx="10">
                  <c:v>3808</c:v>
                </c:pt>
                <c:pt idx="11">
                  <c:v>#N/A</c:v>
                </c:pt>
                <c:pt idx="12">
                  <c:v>#N/A</c:v>
                </c:pt>
                <c:pt idx="13">
                  <c:v>15541</c:v>
                </c:pt>
                <c:pt idx="14">
                  <c:v>#N/A</c:v>
                </c:pt>
              </c:numCache>
            </c:numRef>
          </c:val>
          <c:smooth val="0"/>
          <c:extLst>
            <c:ext xmlns:c16="http://schemas.microsoft.com/office/drawing/2014/chart" uri="{C3380CC4-5D6E-409C-BE32-E72D297353CC}">
              <c16:uniqueId val="{0000000B-22B6-415E-93F0-DB149AB94B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4224</c:v>
                </c:pt>
                <c:pt idx="1">
                  <c:v>11325</c:v>
                </c:pt>
                <c:pt idx="2">
                  <c:v>9187</c:v>
                </c:pt>
              </c:numCache>
            </c:numRef>
          </c:val>
          <c:extLst>
            <c:ext xmlns:c16="http://schemas.microsoft.com/office/drawing/2014/chart" uri="{C3380CC4-5D6E-409C-BE32-E72D297353CC}">
              <c16:uniqueId val="{00000000-C0C8-4DAC-958C-F67DA0911E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378</c:v>
                </c:pt>
                <c:pt idx="1">
                  <c:v>378</c:v>
                </c:pt>
                <c:pt idx="2">
                  <c:v>378</c:v>
                </c:pt>
              </c:numCache>
            </c:numRef>
          </c:val>
          <c:extLst>
            <c:ext xmlns:c16="http://schemas.microsoft.com/office/drawing/2014/chart" uri="{C3380CC4-5D6E-409C-BE32-E72D297353CC}">
              <c16:uniqueId val="{00000001-C0C8-4DAC-958C-F67DA0911E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4698</c:v>
                </c:pt>
                <c:pt idx="1">
                  <c:v>7027</c:v>
                </c:pt>
                <c:pt idx="2">
                  <c:v>6168</c:v>
                </c:pt>
              </c:numCache>
            </c:numRef>
          </c:val>
          <c:extLst>
            <c:ext xmlns:c16="http://schemas.microsoft.com/office/drawing/2014/chart" uri="{C3380CC4-5D6E-409C-BE32-E72D297353CC}">
              <c16:uniqueId val="{00000002-C0C8-4DAC-958C-F67DA0911E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255,244
242,537
283.72
118,668,733
112,592,793
4,085,827
58,059,036
61,920,438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法人市民税が減少したものの、個人市民税、固定資産税、都市計画税</a:t>
          </a:r>
          <a:r>
            <a:rPr lang="ja-JP" altLang="en-US" sz="1100">
              <a:solidFill>
                <a:schemeClr val="dk1"/>
              </a:solidFill>
              <a:effectLst/>
              <a:latin typeface="+mn-lt"/>
              <a:ea typeface="+mn-ea"/>
              <a:cs typeface="+mn-cs"/>
            </a:rPr>
            <a:t>の税収が増加したことで</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が増加し、財政力指数は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引き続き類似団体平均と比較して高い水準を維持しているのは、転入超過に伴う納税義務者数増</a:t>
          </a:r>
          <a:r>
            <a:rPr kumimoji="1" lang="ja-JP" altLang="en-US" sz="1100">
              <a:solidFill>
                <a:schemeClr val="dk1"/>
              </a:solidFill>
              <a:effectLst/>
              <a:latin typeface="+mn-lt"/>
              <a:ea typeface="+mn-ea"/>
              <a:cs typeface="+mn-cs"/>
            </a:rPr>
            <a:t>等によるもの</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今後も地域経済の活性化を図り、財政基盤の強化に努める。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59690</xdr:rowOff>
    </xdr:from>
    <xdr:to>
      <xdr:col>23</xdr:col>
      <xdr:colOff>133350</xdr:colOff>
      <xdr:row>38</xdr:row>
      <xdr:rowOff>83820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57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107950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107950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38</xdr:row>
      <xdr:rowOff>107950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8890</xdr:rowOff>
    </xdr:from>
    <xdr:to>
      <xdr:col>23</xdr:col>
      <xdr:colOff>184150</xdr:colOff>
      <xdr:row>38</xdr:row>
      <xdr:rowOff>110490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25417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前年度は</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水準で</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と同水準であった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民間保育所運営委託料などの扶助費や給食材料費などの物件費が増加した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、経常一般財源総額においては、市税が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％の増にとどまったこと</a:t>
          </a:r>
          <a:r>
            <a:rPr kumimoji="1" lang="ja-JP" altLang="ja-JP" sz="1100">
              <a:solidFill>
                <a:schemeClr val="dk1"/>
              </a:solidFill>
              <a:effectLst/>
              <a:latin typeface="+mn-lt"/>
              <a:ea typeface="+mn-ea"/>
              <a:cs typeface="+mn-cs"/>
            </a:rPr>
            <a:t>が主な要因。</a:t>
          </a:r>
          <a:endParaRPr lang="ja-JP" altLang="ja-JP" sz="1400">
            <a:effectLst/>
          </a:endParaRPr>
        </a:p>
        <a:p>
          <a:r>
            <a:rPr kumimoji="1" lang="ja-JP" altLang="ja-JP" sz="1100">
              <a:solidFill>
                <a:schemeClr val="dk1"/>
              </a:solidFill>
              <a:effectLst/>
              <a:latin typeface="+mn-lt"/>
              <a:ea typeface="+mn-ea"/>
              <a:cs typeface="+mn-cs"/>
            </a:rPr>
            <a:t>　今後もつくばエクスプレス沿線開発や教育施設整備等の費用負担が見込まれるため、事務事業の見直しをさらに進めるとともに、優先度の低い事業については計画的に廃止・縮小を進め経常経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47413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0652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62</xdr:row>
      <xdr:rowOff>132927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0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628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799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13140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類似団体平均と比較して、引き続き平均より高い水準に留まっている。</a:t>
          </a:r>
          <a:endParaRPr lang="ja-JP" altLang="ja-JP" sz="1400">
            <a:effectLst/>
          </a:endParaRPr>
        </a:p>
        <a:p>
          <a:r>
            <a:rPr kumimoji="1" lang="ja-JP" altLang="ja-JP" sz="1100">
              <a:solidFill>
                <a:schemeClr val="dk1"/>
              </a:solidFill>
              <a:effectLst/>
              <a:latin typeface="+mn-lt"/>
              <a:ea typeface="+mn-ea"/>
              <a:cs typeface="+mn-cs"/>
            </a:rPr>
            <a:t>　類似団体と比較して、教育施設、保育所、児童館、交流センター等の公共施設が多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、人件費がかさむことに加え、</a:t>
          </a:r>
          <a:r>
            <a:rPr kumimoji="1" lang="ja-JP" altLang="en-US" sz="1100">
              <a:solidFill>
                <a:schemeClr val="dk1"/>
              </a:solidFill>
              <a:effectLst/>
              <a:latin typeface="+mn-lt"/>
              <a:ea typeface="+mn-ea"/>
              <a:cs typeface="+mn-cs"/>
            </a:rPr>
            <a:t>特に会計年度任用職員の給与費等</a:t>
          </a:r>
          <a:r>
            <a:rPr kumimoji="1" lang="ja-JP" altLang="ja-JP" sz="1100">
              <a:solidFill>
                <a:schemeClr val="dk1"/>
              </a:solidFill>
              <a:effectLst/>
              <a:latin typeface="+mn-lt"/>
              <a:ea typeface="+mn-ea"/>
              <a:cs typeface="+mn-cs"/>
            </a:rPr>
            <a:t>が前年より増加し</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人件費が前年比</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％増加したこと</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今後は、施設の統廃合、指定管理者制度の再導入、施設の民営化等により、コストの削減を図るとともに、効率的な職員配置と適切な定員管理に努めることで人件費の抑制に努める。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132395</xdr:rowOff>
    </xdr:from>
    <xdr:to>
      <xdr:col>23</xdr:col>
      <xdr:colOff>133350</xdr:colOff>
      <xdr:row>85</xdr:row>
      <xdr:rowOff>4018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34195"/>
          <a:ext cx="8382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86548</xdr:rowOff>
    </xdr:from>
    <xdr:to>
      <xdr:col>19</xdr:col>
      <xdr:colOff>133350</xdr:colOff>
      <xdr:row>84</xdr:row>
      <xdr:rowOff>132395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8834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152240</xdr:rowOff>
    </xdr:from>
    <xdr:to>
      <xdr:col>15</xdr:col>
      <xdr:colOff>82550</xdr:colOff>
      <xdr:row>84</xdr:row>
      <xdr:rowOff>86548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2590"/>
          <a:ext cx="889000" cy="1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92174</xdr:rowOff>
    </xdr:from>
    <xdr:to>
      <xdr:col>11</xdr:col>
      <xdr:colOff>31750</xdr:colOff>
      <xdr:row>83</xdr:row>
      <xdr:rowOff>152240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2524"/>
          <a:ext cx="889000" cy="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124668</xdr:rowOff>
    </xdr:from>
    <xdr:to>
      <xdr:col>23</xdr:col>
      <xdr:colOff>184150</xdr:colOff>
      <xdr:row>85</xdr:row>
      <xdr:rowOff>54818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96745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81595</xdr:rowOff>
    </xdr:from>
    <xdr:to>
      <xdr:col>19</xdr:col>
      <xdr:colOff>184150</xdr:colOff>
      <xdr:row>85</xdr:row>
      <xdr:rowOff>11745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167972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6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35748</xdr:rowOff>
    </xdr:from>
    <xdr:to>
      <xdr:col>15</xdr:col>
      <xdr:colOff>133350</xdr:colOff>
      <xdr:row>84</xdr:row>
      <xdr:rowOff>137348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122125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101440</xdr:rowOff>
    </xdr:from>
    <xdr:to>
      <xdr:col>11</xdr:col>
      <xdr:colOff>82550</xdr:colOff>
      <xdr:row>84</xdr:row>
      <xdr:rowOff>31590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16367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41374</xdr:rowOff>
    </xdr:from>
    <xdr:to>
      <xdr:col>7</xdr:col>
      <xdr:colOff>31750</xdr:colOff>
      <xdr:row>83</xdr:row>
      <xdr:rowOff>142974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127751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類似団体平均と比較して、低い水準を維持している。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年度の国家公務員の時限的な給与改定特例法による措置により、平成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年度は大きく上昇したが、平成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年度には国家公務員の給与改定に併せた改正を行い、水準は改善した。</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年度から、採用する職員の年齢制限を撤廃したことも影響している。</a:t>
          </a:r>
          <a:endParaRPr lang="ja-JP" altLang="ja-JP" sz="1400">
            <a:effectLst/>
          </a:endParaRPr>
        </a:p>
        <a:p>
          <a:r>
            <a:rPr kumimoji="1" lang="ja-JP" altLang="ja-JP" sz="1100">
              <a:solidFill>
                <a:schemeClr val="dk1"/>
              </a:solidFill>
              <a:effectLst/>
              <a:latin typeface="+mn-lt"/>
              <a:ea typeface="+mn-ea"/>
              <a:cs typeface="+mn-cs"/>
            </a:rPr>
            <a:t>　今後も引き続き人事院勧告による国の給与改定等を踏まえ、現在の水準維持に努める。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60961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671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83</xdr:row>
      <xdr:rowOff>109220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6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109220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34289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154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58420</xdr:rowOff>
    </xdr:from>
    <xdr:to>
      <xdr:col>73</xdr:col>
      <xdr:colOff>44450</xdr:colOff>
      <xdr:row>83</xdr:row>
      <xdr:rowOff>160020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類似団体平均と比較して、引き続き高い水準に留まっている。</a:t>
          </a:r>
          <a:endParaRPr lang="ja-JP" altLang="ja-JP" sz="1400">
            <a:effectLst/>
          </a:endParaRPr>
        </a:p>
        <a:p>
          <a:r>
            <a:rPr kumimoji="1" lang="ja-JP" altLang="ja-JP" sz="1100">
              <a:solidFill>
                <a:schemeClr val="dk1"/>
              </a:solidFill>
              <a:effectLst/>
              <a:latin typeface="+mn-lt"/>
              <a:ea typeface="+mn-ea"/>
              <a:cs typeface="+mn-cs"/>
            </a:rPr>
            <a:t>　教育施設、保育所、児童館、交流センター等の公共施設が類似団体と比較して多く設置されていること、つくばエクスプレス沿線開発にともなうインフラ整備等の行政需要が大きいことなどが要因である。</a:t>
          </a:r>
          <a:endParaRPr lang="ja-JP" altLang="ja-JP" sz="1400">
            <a:effectLst/>
          </a:endParaRPr>
        </a:p>
        <a:p>
          <a:r>
            <a:rPr kumimoji="1" lang="ja-JP" altLang="ja-JP" sz="1100">
              <a:solidFill>
                <a:schemeClr val="dk1"/>
              </a:solidFill>
              <a:effectLst/>
              <a:latin typeface="+mn-lt"/>
              <a:ea typeface="+mn-ea"/>
              <a:cs typeface="+mn-cs"/>
            </a:rPr>
            <a:t>　職員数は前年度から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人増加し</a:t>
          </a:r>
          <a:r>
            <a:rPr kumimoji="1" lang="en-US" altLang="ja-JP" sz="1100">
              <a:solidFill>
                <a:schemeClr val="dk1"/>
              </a:solidFill>
              <a:effectLst/>
              <a:latin typeface="+mn-lt"/>
              <a:ea typeface="+mn-ea"/>
              <a:cs typeface="+mn-cs"/>
            </a:rPr>
            <a:t>1,917</a:t>
          </a:r>
          <a:r>
            <a:rPr kumimoji="1" lang="ja-JP" altLang="ja-JP" sz="1100">
              <a:solidFill>
                <a:schemeClr val="dk1"/>
              </a:solidFill>
              <a:effectLst/>
              <a:latin typeface="+mn-lt"/>
              <a:ea typeface="+mn-ea"/>
              <a:cs typeface="+mn-cs"/>
            </a:rPr>
            <a:t>人となった。</a:t>
          </a:r>
          <a:endParaRPr lang="ja-JP" altLang="ja-JP" sz="1400">
            <a:effectLst/>
          </a:endParaRPr>
        </a:p>
        <a:p>
          <a:r>
            <a:rPr kumimoji="1" lang="ja-JP" altLang="ja-JP" sz="1100">
              <a:solidFill>
                <a:schemeClr val="dk1"/>
              </a:solidFill>
              <a:effectLst/>
              <a:latin typeface="+mn-lt"/>
              <a:ea typeface="+mn-ea"/>
              <a:cs typeface="+mn-cs"/>
            </a:rPr>
            <a:t>　引き続き適切な定員管理に努める。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27305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7999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3175</xdr:rowOff>
    </xdr:from>
    <xdr:to>
      <xdr:col>77</xdr:col>
      <xdr:colOff>44450</xdr:colOff>
      <xdr:row>64</xdr:row>
      <xdr:rowOff>7196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759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3175</xdr:rowOff>
    </xdr:from>
    <xdr:to>
      <xdr:col>72</xdr:col>
      <xdr:colOff>203200</xdr:colOff>
      <xdr:row>64</xdr:row>
      <xdr:rowOff>59479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97597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59479</xdr:rowOff>
    </xdr:from>
    <xdr:to>
      <xdr:col>68</xdr:col>
      <xdr:colOff>152400</xdr:colOff>
      <xdr:row>64</xdr:row>
      <xdr:rowOff>103717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322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147955</xdr:rowOff>
    </xdr:from>
    <xdr:to>
      <xdr:col>81</xdr:col>
      <xdr:colOff>95250</xdr:colOff>
      <xdr:row>64</xdr:row>
      <xdr:rowOff>78105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120032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123825</xdr:rowOff>
    </xdr:from>
    <xdr:to>
      <xdr:col>73</xdr:col>
      <xdr:colOff>44450</xdr:colOff>
      <xdr:row>64</xdr:row>
      <xdr:rowOff>53975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38752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8679</xdr:rowOff>
    </xdr:from>
    <xdr:to>
      <xdr:col>68</xdr:col>
      <xdr:colOff>203200</xdr:colOff>
      <xdr:row>64</xdr:row>
      <xdr:rowOff>110279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95056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52917</xdr:rowOff>
    </xdr:from>
    <xdr:to>
      <xdr:col>64</xdr:col>
      <xdr:colOff>152400</xdr:colOff>
      <xdr:row>64</xdr:row>
      <xdr:rowOff>154517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139294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R5</a:t>
          </a:r>
          <a:r>
            <a:rPr kumimoji="1" lang="ja-JP" altLang="en-US" sz="1100">
              <a:solidFill>
                <a:schemeClr val="dk1"/>
              </a:solidFill>
              <a:effectLst/>
              <a:latin typeface="+mn-ea"/>
              <a:ea typeface="+mn-ea"/>
              <a:cs typeface="+mn-cs"/>
            </a:rPr>
            <a:t>決算ベース（３か年平均）の数値は、</a:t>
          </a:r>
          <a:r>
            <a:rPr kumimoji="1" lang="ja-JP" altLang="ja-JP"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ポイント上昇し、</a:t>
          </a:r>
          <a:r>
            <a:rPr kumimoji="1" lang="en-US" altLang="ja-JP" sz="1100">
              <a:solidFill>
                <a:schemeClr val="dk1"/>
              </a:solidFill>
              <a:effectLst/>
              <a:latin typeface="+mn-ea"/>
              <a:ea typeface="+mn-ea"/>
              <a:cs typeface="+mn-cs"/>
            </a:rPr>
            <a:t>6.3</a:t>
          </a:r>
          <a:r>
            <a:rPr kumimoji="1" lang="ja-JP" altLang="en-US" sz="1100">
              <a:solidFill>
                <a:schemeClr val="dk1"/>
              </a:solidFill>
              <a:effectLst/>
              <a:latin typeface="+mn-ea"/>
              <a:ea typeface="+mn-ea"/>
              <a:cs typeface="+mn-cs"/>
            </a:rPr>
            <a:t>％となった。</a:t>
          </a:r>
          <a:r>
            <a:rPr kumimoji="1" lang="ja-JP" altLang="ja-JP" sz="1100">
              <a:solidFill>
                <a:schemeClr val="dk1"/>
              </a:solidFill>
              <a:effectLst/>
              <a:latin typeface="+mn-ea"/>
              <a:ea typeface="+mn-ea"/>
              <a:cs typeface="+mn-cs"/>
            </a:rPr>
            <a:t>類似団体等と比較すると高い水準に留まっている。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R2</a:t>
          </a:r>
          <a:r>
            <a:rPr kumimoji="1" lang="ja-JP" altLang="en-US" sz="1100">
              <a:solidFill>
                <a:schemeClr val="dk1"/>
              </a:solidFill>
              <a:effectLst/>
              <a:latin typeface="+mn-ea"/>
              <a:ea typeface="+mn-ea"/>
              <a:cs typeface="+mn-cs"/>
            </a:rPr>
            <a:t>決算で下水道事業が特別会計から企業会計へ移行したことにより、下水道事業への基準内繰出金が大幅に減少したため、実質公債費比率は下がったが、</a:t>
          </a:r>
          <a:r>
            <a:rPr kumimoji="1" lang="en-US" altLang="ja-JP" sz="1100">
              <a:solidFill>
                <a:schemeClr val="dk1"/>
              </a:solidFill>
              <a:effectLst/>
              <a:latin typeface="+mn-ea"/>
              <a:ea typeface="+mn-ea"/>
              <a:cs typeface="+mn-cs"/>
            </a:rPr>
            <a:t>R3</a:t>
          </a:r>
          <a:r>
            <a:rPr kumimoji="1" lang="ja-JP" altLang="en-US" sz="1100">
              <a:solidFill>
                <a:schemeClr val="dk1"/>
              </a:solidFill>
              <a:effectLst/>
              <a:latin typeface="+mn-ea"/>
              <a:ea typeface="+mn-ea"/>
              <a:cs typeface="+mn-cs"/>
            </a:rPr>
            <a:t>以降基準外繰出金を増額したため、実質公債費比率は再び上昇している。なお、単年度で比較した場合、</a:t>
          </a:r>
          <a:r>
            <a:rPr kumimoji="1" lang="en-US" altLang="ja-JP" sz="1100">
              <a:solidFill>
                <a:schemeClr val="dk1"/>
              </a:solidFill>
              <a:effectLst/>
              <a:latin typeface="+mn-ea"/>
              <a:ea typeface="+mn-ea"/>
              <a:cs typeface="+mn-cs"/>
            </a:rPr>
            <a:t>R4</a:t>
          </a:r>
          <a:r>
            <a:rPr kumimoji="1" lang="ja-JP" altLang="en-US" sz="1100">
              <a:solidFill>
                <a:schemeClr val="dk1"/>
              </a:solidFill>
              <a:effectLst/>
              <a:latin typeface="+mn-ea"/>
              <a:ea typeface="+mn-ea"/>
              <a:cs typeface="+mn-cs"/>
            </a:rPr>
            <a:t>決算と</a:t>
          </a:r>
          <a:r>
            <a:rPr kumimoji="1" lang="en-US" altLang="ja-JP" sz="1100">
              <a:solidFill>
                <a:schemeClr val="dk1"/>
              </a:solidFill>
              <a:effectLst/>
              <a:latin typeface="+mn-ea"/>
              <a:ea typeface="+mn-ea"/>
              <a:cs typeface="+mn-cs"/>
            </a:rPr>
            <a:t>R5</a:t>
          </a:r>
          <a:r>
            <a:rPr kumimoji="1" lang="ja-JP" altLang="en-US" sz="1100">
              <a:solidFill>
                <a:schemeClr val="dk1"/>
              </a:solidFill>
              <a:effectLst/>
              <a:latin typeface="+mn-ea"/>
              <a:ea typeface="+mn-ea"/>
              <a:cs typeface="+mn-cs"/>
            </a:rPr>
            <a:t>決算はほぼ横ばいであり、災害復旧費等に係る基準財政需要額の減等により、</a:t>
          </a:r>
          <a:r>
            <a:rPr kumimoji="1" lang="en-US" altLang="ja-JP" sz="1100">
              <a:solidFill>
                <a:schemeClr val="dk1"/>
              </a:solidFill>
              <a:effectLst/>
              <a:latin typeface="+mn-ea"/>
              <a:ea typeface="+mn-ea"/>
              <a:cs typeface="+mn-cs"/>
            </a:rPr>
            <a:t>0.1</a:t>
          </a:r>
          <a:r>
            <a:rPr kumimoji="1" lang="ja-JP" altLang="en-US" sz="1100">
              <a:solidFill>
                <a:schemeClr val="dk1"/>
              </a:solidFill>
              <a:effectLst/>
              <a:latin typeface="+mn-ea"/>
              <a:ea typeface="+mn-ea"/>
              <a:cs typeface="+mn-cs"/>
            </a:rPr>
            <a:t>％増となった。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今後も、償還額の平準化を図り、実質公債比率上昇の抑制に努める。</a:t>
          </a:r>
          <a:endParaRPr kumimoji="1" lang="en-US" altLang="ja-JP" sz="1100">
            <a:solidFill>
              <a:schemeClr val="dk1"/>
            </a:solidFill>
            <a:effectLst/>
            <a:latin typeface="+mn-ea"/>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9990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70455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47474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139398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5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主に地方債の現在高・公営企業債等繰入見込額の増加が要因となり、前年度から増加して</a:t>
          </a:r>
          <a:r>
            <a:rPr kumimoji="1" lang="en-US" altLang="ja-JP" sz="1100">
              <a:solidFill>
                <a:schemeClr val="dk1"/>
              </a:solidFill>
              <a:effectLst/>
              <a:latin typeface="+mn-lt"/>
              <a:ea typeface="+mn-ea"/>
              <a:cs typeface="+mn-cs"/>
            </a:rPr>
            <a:t>28.6</a:t>
          </a:r>
          <a:r>
            <a:rPr kumimoji="1" lang="ja-JP" altLang="en-US" sz="1100">
              <a:solidFill>
                <a:schemeClr val="dk1"/>
              </a:solidFill>
              <a:effectLst/>
              <a:latin typeface="+mn-lt"/>
              <a:ea typeface="+mn-ea"/>
              <a:cs typeface="+mn-cs"/>
            </a:rPr>
            <a:t>％となった。前年度比で増加しているものの、</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決算</a:t>
          </a:r>
          <a:r>
            <a:rPr kumimoji="1" lang="en-US" altLang="ja-JP" sz="1100">
              <a:solidFill>
                <a:schemeClr val="dk1"/>
              </a:solidFill>
              <a:effectLst/>
              <a:latin typeface="+mn-lt"/>
              <a:ea typeface="+mn-ea"/>
              <a:cs typeface="+mn-cs"/>
            </a:rPr>
            <a:t>31.1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決算</a:t>
          </a:r>
          <a:r>
            <a:rPr kumimoji="1" lang="en-US" altLang="ja-JP" sz="1100">
              <a:solidFill>
                <a:schemeClr val="dk1"/>
              </a:solidFill>
              <a:effectLst/>
              <a:latin typeface="+mn-lt"/>
              <a:ea typeface="+mn-ea"/>
              <a:cs typeface="+mn-cs"/>
            </a:rPr>
            <a:t>49.3</a:t>
          </a:r>
          <a:r>
            <a:rPr kumimoji="1" lang="ja-JP" altLang="en-US" sz="1100">
              <a:solidFill>
                <a:schemeClr val="dk1"/>
              </a:solidFill>
              <a:effectLst/>
              <a:latin typeface="+mn-lt"/>
              <a:ea typeface="+mn-ea"/>
              <a:cs typeface="+mn-cs"/>
            </a:rPr>
            <a:t>％と比べると、低い値となっている。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学校整備や公共施設の長寿命化など必要な建設事業を実施していくため、地方債現在高は増加する見込みだが、決算剰余金を基金に積み立て、償還に活用していくとともに、地方債の借り入れについては、発行額の抑制に努めていく。また、公営企業の償還に要する繰入についても、経営改善による繰入金の減額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119168</xdr:rowOff>
    </xdr:from>
    <xdr:to>
      <xdr:col>81</xdr:col>
      <xdr:colOff>44450</xdr:colOff>
      <xdr:row>17</xdr:row>
      <xdr:rowOff>31115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19468"/>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119168</xdr:rowOff>
    </xdr:from>
    <xdr:to>
      <xdr:col>77</xdr:col>
      <xdr:colOff>44450</xdr:colOff>
      <xdr:row>17</xdr:row>
      <xdr:rowOff>81386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19468"/>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53675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2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81386</xdr:rowOff>
    </xdr:from>
    <xdr:to>
      <xdr:col>72</xdr:col>
      <xdr:colOff>203200</xdr:colOff>
      <xdr:row>19</xdr:row>
      <xdr:rowOff>104458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96036"/>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104458</xdr:rowOff>
    </xdr:from>
    <xdr:to>
      <xdr:col>68</xdr:col>
      <xdr:colOff>152400</xdr:colOff>
      <xdr:row>20</xdr:row>
      <xdr:rowOff>113983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620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151765</xdr:rowOff>
    </xdr:from>
    <xdr:to>
      <xdr:col>81</xdr:col>
      <xdr:colOff>95250</xdr:colOff>
      <xdr:row>17</xdr:row>
      <xdr:rowOff>81915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123842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68368</xdr:rowOff>
    </xdr:from>
    <xdr:to>
      <xdr:col>77</xdr:col>
      <xdr:colOff>95250</xdr:colOff>
      <xdr:row>14</xdr:row>
      <xdr:rowOff>169968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8695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3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30586</xdr:rowOff>
    </xdr:from>
    <xdr:to>
      <xdr:col>73</xdr:col>
      <xdr:colOff>44450</xdr:colOff>
      <xdr:row>17</xdr:row>
      <xdr:rowOff>132186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116963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3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53658</xdr:rowOff>
    </xdr:from>
    <xdr:to>
      <xdr:col>68</xdr:col>
      <xdr:colOff>203200</xdr:colOff>
      <xdr:row>19</xdr:row>
      <xdr:rowOff>155258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140035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63183</xdr:rowOff>
    </xdr:from>
    <xdr:to>
      <xdr:col>64</xdr:col>
      <xdr:colOff>152400</xdr:colOff>
      <xdr:row>20</xdr:row>
      <xdr:rowOff>164783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149560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7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255,244
242,537
283.72
118,668,733
112,592,793
4,085,827
58,059,036
61,920,438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、類似団体中、高水準に留まっている。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６町村が合併し成立した経緯から、</a:t>
          </a:r>
          <a:r>
            <a:rPr kumimoji="1" lang="ja-JP" altLang="ja-JP" sz="1100">
              <a:solidFill>
                <a:schemeClr val="dk1"/>
              </a:solidFill>
              <a:effectLst/>
              <a:latin typeface="+mn-lt"/>
              <a:ea typeface="+mn-ea"/>
              <a:cs typeface="+mn-cs"/>
            </a:rPr>
            <a:t>教育施設、保育所、児童館、交流センター等の公共施設が多く設置されていることなどが主な要因である。</a:t>
          </a:r>
          <a:endParaRPr lang="ja-JP" altLang="ja-JP" sz="1400">
            <a:effectLst/>
          </a:endParaRPr>
        </a:p>
        <a:p>
          <a:r>
            <a:rPr kumimoji="1" lang="ja-JP" altLang="ja-JP" sz="1100">
              <a:solidFill>
                <a:schemeClr val="dk1"/>
              </a:solidFill>
              <a:effectLst/>
              <a:latin typeface="+mn-lt"/>
              <a:ea typeface="+mn-ea"/>
              <a:cs typeface="+mn-cs"/>
            </a:rPr>
            <a:t>　施設の整理統廃合や職員の配置の見直しなどを効率的に行い、より適切な定員管理に努める。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133350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19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133350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19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8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120650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072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139700</xdr:rowOff>
    </xdr:from>
    <xdr:to>
      <xdr:col>11</xdr:col>
      <xdr:colOff>60325</xdr:colOff>
      <xdr:row>37</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82550</xdr:rowOff>
    </xdr:from>
    <xdr:to>
      <xdr:col>20</xdr:col>
      <xdr:colOff>38100</xdr:colOff>
      <xdr:row>40</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69850</xdr:rowOff>
    </xdr:from>
    <xdr:to>
      <xdr:col>6</xdr:col>
      <xdr:colOff>171450</xdr:colOff>
      <xdr:row>40</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ポイント上昇し、類似団体平均と比較して高い水準に留まっている。</a:t>
          </a:r>
          <a:r>
            <a:rPr kumimoji="1" lang="ja-JP" altLang="en-US" sz="1100">
              <a:solidFill>
                <a:schemeClr val="dk1"/>
              </a:solidFill>
              <a:effectLst/>
              <a:latin typeface="+mn-lt"/>
              <a:ea typeface="+mn-ea"/>
              <a:cs typeface="+mn-cs"/>
            </a:rPr>
            <a:t>児童クラブ運営委託料、</a:t>
          </a:r>
          <a:r>
            <a:rPr kumimoji="1" lang="ja-JP" altLang="ja-JP" sz="1100">
              <a:solidFill>
                <a:schemeClr val="dk1"/>
              </a:solidFill>
              <a:effectLst/>
              <a:latin typeface="+mn-lt"/>
              <a:ea typeface="+mn-ea"/>
              <a:cs typeface="+mn-cs"/>
            </a:rPr>
            <a:t>給食食材費の増加が主な要因である。</a:t>
          </a:r>
          <a:endParaRPr lang="ja-JP" altLang="ja-JP" sz="1400">
            <a:effectLst/>
          </a:endParaRPr>
        </a:p>
        <a:p>
          <a:r>
            <a:rPr kumimoji="1" lang="ja-JP" altLang="ja-JP" sz="1100">
              <a:solidFill>
                <a:schemeClr val="dk1"/>
              </a:solidFill>
              <a:effectLst/>
              <a:latin typeface="+mn-lt"/>
              <a:ea typeface="+mn-ea"/>
              <a:cs typeface="+mn-cs"/>
            </a:rPr>
            <a:t>　また、類似団体と比較して保有施設数が多いため、施設の整理統廃合、</a:t>
          </a:r>
          <a:r>
            <a:rPr kumimoji="1" lang="ja-JP" altLang="en-US" sz="1100">
              <a:solidFill>
                <a:schemeClr val="dk1"/>
              </a:solidFill>
              <a:effectLst/>
              <a:latin typeface="+mn-lt"/>
              <a:ea typeface="+mn-ea"/>
              <a:cs typeface="+mn-cs"/>
            </a:rPr>
            <a:t>委託事業の見直し、</a:t>
          </a:r>
          <a:r>
            <a:rPr kumimoji="1" lang="ja-JP" altLang="ja-JP" sz="1100">
              <a:solidFill>
                <a:schemeClr val="dk1"/>
              </a:solidFill>
              <a:effectLst/>
              <a:latin typeface="+mn-lt"/>
              <a:ea typeface="+mn-ea"/>
              <a:cs typeface="+mn-cs"/>
            </a:rPr>
            <a:t>施設の民営化等により、コストの削減に努めていく。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20</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784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47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151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10886</xdr:rowOff>
    </xdr:from>
    <xdr:to>
      <xdr:col>82</xdr:col>
      <xdr:colOff>158750</xdr:colOff>
      <xdr:row>20</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154413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類似団体平均と比較して引き続き低い水準で推移しているが、前年度と比較して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要因としては、</a:t>
          </a:r>
          <a:r>
            <a:rPr lang="ja-JP" altLang="en-US" sz="1100" b="0" i="0" u="none" strike="noStrike" baseline="0">
              <a:solidFill>
                <a:schemeClr val="dk1"/>
              </a:solidFill>
              <a:latin typeface="+mn-lt"/>
              <a:ea typeface="+mn-ea"/>
              <a:cs typeface="+mn-cs"/>
            </a:rPr>
            <a:t>価格高騰緊急支援給付金（非課税世帯）が約</a:t>
          </a:r>
          <a:r>
            <a:rPr lang="en-US" altLang="ja-JP" sz="1100" b="0" i="0" u="none" strike="noStrike" baseline="0">
              <a:solidFill>
                <a:schemeClr val="dk1"/>
              </a:solidFill>
              <a:latin typeface="+mn-lt"/>
              <a:ea typeface="+mn-ea"/>
              <a:cs typeface="+mn-cs"/>
            </a:rPr>
            <a:t>8</a:t>
          </a:r>
          <a:r>
            <a:rPr lang="ja-JP" altLang="en-US" sz="1100" b="0" i="0" u="none" strike="noStrike" baseline="0">
              <a:solidFill>
                <a:schemeClr val="dk1"/>
              </a:solidFill>
              <a:latin typeface="+mn-lt"/>
              <a:ea typeface="+mn-ea"/>
              <a:cs typeface="+mn-cs"/>
            </a:rPr>
            <a:t>億円減少したものの、物価高騰対応重点支援給付金が約</a:t>
          </a:r>
          <a:r>
            <a:rPr lang="en-US" altLang="ja-JP" sz="1100" b="0" i="0" u="none" strike="noStrike" baseline="0">
              <a:solidFill>
                <a:schemeClr val="dk1"/>
              </a:solidFill>
              <a:latin typeface="+mn-lt"/>
              <a:ea typeface="+mn-ea"/>
              <a:cs typeface="+mn-cs"/>
            </a:rPr>
            <a:t>11</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千万円、民間保育所運営委託料が約</a:t>
          </a:r>
          <a:r>
            <a:rPr lang="en-US" altLang="ja-JP" sz="1100" b="0" i="0" u="none" strike="noStrike" baseline="0">
              <a:solidFill>
                <a:schemeClr val="dk1"/>
              </a:solidFill>
              <a:latin typeface="+mn-lt"/>
              <a:ea typeface="+mn-ea"/>
              <a:cs typeface="+mn-cs"/>
            </a:rPr>
            <a:t>9</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千万円、価格高騰重点支援給付金が約</a:t>
          </a:r>
          <a:r>
            <a:rPr lang="en-US" altLang="ja-JP" sz="1100" b="0" i="0" u="none" strike="noStrike" baseline="0">
              <a:solidFill>
                <a:schemeClr val="dk1"/>
              </a:solidFill>
              <a:latin typeface="+mn-lt"/>
              <a:ea typeface="+mn-ea"/>
              <a:cs typeface="+mn-cs"/>
            </a:rPr>
            <a:t>4</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千万円それぞれ増加したためである。</a:t>
          </a:r>
          <a:endParaRPr lang="en-US" altLang="ja-JP" sz="1100" b="0" i="0" u="none" strike="noStrike" baseline="0">
            <a:solidFill>
              <a:schemeClr val="dk1"/>
            </a:solidFill>
            <a:latin typeface="+mn-lt"/>
            <a:ea typeface="+mn-ea"/>
            <a:cs typeface="+mn-cs"/>
          </a:endParaRPr>
        </a:p>
        <a:p>
          <a:r>
            <a:rPr kumimoji="1" lang="ja-JP" altLang="ja-JP" sz="1100">
              <a:solidFill>
                <a:schemeClr val="dk1"/>
              </a:solidFill>
              <a:effectLst/>
              <a:latin typeface="+mn-lt"/>
              <a:ea typeface="+mn-ea"/>
              <a:cs typeface="+mn-cs"/>
            </a:rPr>
            <a:t>　今後も国の動向を注視しながら適正な支出に努める。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17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179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ポイント上昇したが、類似団体と比較して低い水準で推移している。</a:t>
          </a:r>
          <a:endParaRPr lang="ja-JP" altLang="ja-JP" sz="1400">
            <a:effectLst/>
          </a:endParaRPr>
        </a:p>
        <a:p>
          <a:r>
            <a:rPr kumimoji="1" lang="ja-JP" altLang="ja-JP" sz="1100">
              <a:solidFill>
                <a:schemeClr val="dk1"/>
              </a:solidFill>
              <a:effectLst/>
              <a:latin typeface="+mn-lt"/>
              <a:ea typeface="+mn-ea"/>
              <a:cs typeface="+mn-cs"/>
            </a:rPr>
            <a:t>　主な要因は、</a:t>
          </a:r>
          <a:r>
            <a:rPr lang="ja-JP" altLang="ja-JP" sz="1100">
              <a:solidFill>
                <a:schemeClr val="dk1"/>
              </a:solidFill>
              <a:effectLst/>
              <a:latin typeface="+mn-lt"/>
              <a:ea typeface="+mn-ea"/>
              <a:cs typeface="+mn-cs"/>
            </a:rPr>
            <a:t>公共施設整備基金積立金が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11.2</a:t>
          </a:r>
          <a:r>
            <a:rPr lang="ja-JP" altLang="en-US" sz="1100">
              <a:solidFill>
                <a:schemeClr val="dk1"/>
              </a:solidFill>
              <a:effectLst/>
              <a:latin typeface="+mn-lt"/>
              <a:ea typeface="+mn-ea"/>
              <a:cs typeface="+mn-cs"/>
            </a:rPr>
            <a:t>億</a:t>
          </a:r>
          <a:r>
            <a:rPr lang="ja-JP" altLang="ja-JP"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したことなどによる。</a:t>
          </a:r>
          <a:endParaRPr lang="ja-JP" altLang="ja-JP" sz="1400">
            <a:effectLst/>
          </a:endParaRPr>
        </a:p>
        <a:p>
          <a:r>
            <a:rPr kumimoji="1" lang="ja-JP" altLang="ja-JP" sz="1100">
              <a:solidFill>
                <a:schemeClr val="dk1"/>
              </a:solidFill>
              <a:effectLst/>
              <a:latin typeface="+mn-lt"/>
              <a:ea typeface="+mn-ea"/>
              <a:cs typeface="+mn-cs"/>
            </a:rPr>
            <a:t>　引き続き、健全な財政運営に努める。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2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44450</xdr:rowOff>
    </xdr:from>
    <xdr:to>
      <xdr:col>73</xdr:col>
      <xdr:colOff>180975</xdr:colOff>
      <xdr:row>55</xdr:row>
      <xdr:rowOff>95250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95250</xdr:rowOff>
    </xdr:from>
    <xdr:to>
      <xdr:col>69</xdr:col>
      <xdr:colOff>92075</xdr:colOff>
      <xdr:row>58</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25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165100</xdr:rowOff>
    </xdr:from>
    <xdr:to>
      <xdr:col>74</xdr:col>
      <xdr:colOff>31750</xdr:colOff>
      <xdr:row>55</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、類似団体平均と比較して引き続き低い水準で推移している。</a:t>
          </a:r>
          <a:endParaRPr lang="ja-JP" altLang="ja-JP" sz="1400">
            <a:effectLst/>
          </a:endParaRPr>
        </a:p>
        <a:p>
          <a:r>
            <a:rPr kumimoji="1" lang="ja-JP" altLang="ja-JP" sz="1100">
              <a:solidFill>
                <a:schemeClr val="dk1"/>
              </a:solidFill>
              <a:effectLst/>
              <a:latin typeface="+mn-lt"/>
              <a:ea typeface="+mn-ea"/>
              <a:cs typeface="+mn-cs"/>
            </a:rPr>
            <a:t>　今後も各種団体への負担金や補助金交付について、公平性・公益性を確保し、適正な交付に努める。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163576</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92876"/>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78503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163576</xdr:rowOff>
    </xdr:from>
    <xdr:to>
      <xdr:col>82</xdr:col>
      <xdr:colOff>196850</xdr:colOff>
      <xdr:row>34</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24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91711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2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2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92202</xdr:rowOff>
    </xdr:from>
    <xdr:to>
      <xdr:col>74</xdr:col>
      <xdr:colOff>31750</xdr:colOff>
      <xdr:row>36</xdr:row>
      <xdr:rowOff>22352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7129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35</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060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85361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類似団体平均と比較して引き続き低い水準で推移しており、前年度と比較して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道路新設改良事業や旧消防庁舎解体事業、フットボールスタジアムつくば改修事業</a:t>
          </a:r>
          <a:r>
            <a:rPr kumimoji="1" lang="ja-JP" altLang="ja-JP" sz="1100">
              <a:solidFill>
                <a:schemeClr val="dk1"/>
              </a:solidFill>
              <a:effectLst/>
              <a:latin typeface="+mn-lt"/>
              <a:ea typeface="+mn-ea"/>
              <a:cs typeface="+mn-cs"/>
            </a:rPr>
            <a:t>などが償還開始となった一方で、</a:t>
          </a:r>
          <a:r>
            <a:rPr lang="ja-JP" altLang="en-US" sz="1100" b="0" i="0" u="none" strike="noStrike" baseline="0">
              <a:solidFill>
                <a:schemeClr val="dk1"/>
              </a:solidFill>
              <a:latin typeface="+mn-lt"/>
              <a:ea typeface="+mn-ea"/>
              <a:cs typeface="+mn-cs"/>
            </a:rPr>
            <a:t>平成</a:t>
          </a:r>
          <a:r>
            <a:rPr lang="en-US" altLang="ja-JP" sz="1100" b="0" i="0" u="none" strike="noStrike" baseline="0">
              <a:solidFill>
                <a:schemeClr val="dk1"/>
              </a:solidFill>
              <a:latin typeface="+mn-lt"/>
              <a:ea typeface="+mn-ea"/>
              <a:cs typeface="+mn-cs"/>
            </a:rPr>
            <a:t>14</a:t>
          </a:r>
          <a:r>
            <a:rPr lang="ja-JP" altLang="en-US" sz="1100" b="0" i="0" u="none" strike="noStrike" baseline="0">
              <a:solidFill>
                <a:schemeClr val="dk1"/>
              </a:solidFill>
              <a:latin typeface="+mn-lt"/>
              <a:ea typeface="+mn-ea"/>
              <a:cs typeface="+mn-cs"/>
            </a:rPr>
            <a:t>年度臨時財政対策債</a:t>
          </a:r>
          <a:r>
            <a:rPr kumimoji="1" lang="ja-JP" altLang="ja-JP" sz="1100">
              <a:solidFill>
                <a:schemeClr val="dk1"/>
              </a:solidFill>
              <a:effectLst/>
              <a:latin typeface="+mn-lt"/>
              <a:ea typeface="+mn-ea"/>
              <a:cs typeface="+mn-cs"/>
            </a:rPr>
            <a:t>などが償還完了となった。</a:t>
          </a:r>
          <a:endParaRPr lang="ja-JP" altLang="ja-JP">
            <a:effectLst/>
          </a:endParaRPr>
        </a:p>
        <a:p>
          <a:r>
            <a:rPr kumimoji="1" lang="ja-JP" altLang="ja-JP" sz="1100">
              <a:solidFill>
                <a:schemeClr val="dk1"/>
              </a:solidFill>
              <a:effectLst/>
              <a:latin typeface="+mn-lt"/>
              <a:ea typeface="+mn-ea"/>
              <a:cs typeface="+mn-cs"/>
            </a:rPr>
            <a:t>　今後も長期的な起債計画を立て、地方債発行額の適正化に努める。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129722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66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129722</xdr:rowOff>
    </xdr:from>
    <xdr:to>
      <xdr:col>19</xdr:col>
      <xdr:colOff>187325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88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08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78922</xdr:rowOff>
    </xdr:from>
    <xdr:to>
      <xdr:col>20</xdr:col>
      <xdr:colOff>38100</xdr:colOff>
      <xdr:row>76</xdr:row>
      <xdr:rowOff>9072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19249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類似団体平均と比較してやや高い水準で推移しており、前年度から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教育施設、保育所、児童館、交流センターなどの公共施設が類似団体と比較して多いため、人件費や物件費がかさむことが増加の大きな要因である。</a:t>
          </a:r>
          <a:endParaRPr lang="ja-JP" altLang="ja-JP" sz="1400">
            <a:effectLst/>
          </a:endParaRPr>
        </a:p>
        <a:p>
          <a:r>
            <a:rPr kumimoji="1" lang="ja-JP" altLang="ja-JP" sz="1100">
              <a:solidFill>
                <a:schemeClr val="dk1"/>
              </a:solidFill>
              <a:effectLst/>
              <a:latin typeface="+mn-lt"/>
              <a:ea typeface="+mn-ea"/>
              <a:cs typeface="+mn-cs"/>
            </a:rPr>
            <a:t>　今後は施設の統廃合、</a:t>
          </a:r>
          <a:r>
            <a:rPr kumimoji="1" lang="ja-JP" altLang="en-US" sz="1100">
              <a:solidFill>
                <a:schemeClr val="dk1"/>
              </a:solidFill>
              <a:effectLst/>
              <a:latin typeface="+mn-lt"/>
              <a:ea typeface="+mn-ea"/>
              <a:cs typeface="+mn-cs"/>
            </a:rPr>
            <a:t>委託事業の見直し</a:t>
          </a:r>
          <a:r>
            <a:rPr kumimoji="1" lang="ja-JP" altLang="ja-JP" sz="1100">
              <a:solidFill>
                <a:schemeClr val="dk1"/>
              </a:solidFill>
              <a:effectLst/>
              <a:latin typeface="+mn-lt"/>
              <a:ea typeface="+mn-ea"/>
              <a:cs typeface="+mn-cs"/>
            </a:rPr>
            <a:t>、施設の民営化や運営形態の見直し等により、競争に伴うコスト削減を図るとともに、引き続き人件費の抑制に努める。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79</xdr:row>
      <xdr:rowOff>9979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08214"/>
          <a:ext cx="8382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23586</xdr:rowOff>
    </xdr:from>
    <xdr:to>
      <xdr:col>78</xdr:col>
      <xdr:colOff>69850</xdr:colOff>
      <xdr:row>76</xdr:row>
      <xdr:rowOff>78014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053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77</xdr:row>
      <xdr:rowOff>146050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30537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127000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34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59163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22116</xdr:rowOff>
    </xdr:from>
    <xdr:to>
      <xdr:col>29</xdr:col>
      <xdr:colOff>127000</xdr:colOff>
      <xdr:row>16</xdr:row>
      <xdr:rowOff>122243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2941"/>
          <a:ext cx="647700" cy="10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96019</xdr:rowOff>
    </xdr:from>
    <xdr:to>
      <xdr:col>26</xdr:col>
      <xdr:colOff>50800</xdr:colOff>
      <xdr:row>16</xdr:row>
      <xdr:rowOff>122243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86844"/>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53238</xdr:rowOff>
    </xdr:from>
    <xdr:to>
      <xdr:col>22</xdr:col>
      <xdr:colOff>114300</xdr:colOff>
      <xdr:row>16</xdr:row>
      <xdr:rowOff>96019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44063"/>
          <a:ext cx="698500" cy="4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53238</xdr:rowOff>
    </xdr:from>
    <xdr:to>
      <xdr:col>18</xdr:col>
      <xdr:colOff>177800</xdr:colOff>
      <xdr:row>16</xdr:row>
      <xdr:rowOff>147062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4063"/>
          <a:ext cx="698500" cy="93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142766</xdr:rowOff>
    </xdr:from>
    <xdr:to>
      <xdr:col>29</xdr:col>
      <xdr:colOff>177800</xdr:colOff>
      <xdr:row>16</xdr:row>
      <xdr:rowOff>72916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159293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71443</xdr:rowOff>
    </xdr:from>
    <xdr:to>
      <xdr:col>26</xdr:col>
      <xdr:colOff>101600</xdr:colOff>
      <xdr:row>17</xdr:row>
      <xdr:rowOff>1593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45219</xdr:rowOff>
    </xdr:from>
    <xdr:to>
      <xdr:col>22</xdr:col>
      <xdr:colOff>165100</xdr:colOff>
      <xdr:row>16</xdr:row>
      <xdr:rowOff>146819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156996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2438</xdr:rowOff>
    </xdr:from>
    <xdr:to>
      <xdr:col>19</xdr:col>
      <xdr:colOff>38100</xdr:colOff>
      <xdr:row>16</xdr:row>
      <xdr:rowOff>104038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114215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96262</xdr:rowOff>
    </xdr:from>
    <xdr:to>
      <xdr:col>15</xdr:col>
      <xdr:colOff>101600</xdr:colOff>
      <xdr:row>17</xdr:row>
      <xdr:rowOff>26412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36589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260822</xdr:rowOff>
    </xdr:from>
    <xdr:to>
      <xdr:col>29</xdr:col>
      <xdr:colOff>127000</xdr:colOff>
      <xdr:row>35</xdr:row>
      <xdr:rowOff>292095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71172"/>
          <a:ext cx="647700" cy="3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59021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2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292095</xdr:rowOff>
    </xdr:from>
    <xdr:to>
      <xdr:col>26</xdr:col>
      <xdr:colOff>50800</xdr:colOff>
      <xdr:row>35</xdr:row>
      <xdr:rowOff>298770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02445"/>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298770</xdr:rowOff>
    </xdr:from>
    <xdr:to>
      <xdr:col>22</xdr:col>
      <xdr:colOff>114300</xdr:colOff>
      <xdr:row>37</xdr:row>
      <xdr:rowOff>11054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09120"/>
          <a:ext cx="698500" cy="22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24998</xdr:rowOff>
    </xdr:from>
    <xdr:to>
      <xdr:col>18</xdr:col>
      <xdr:colOff>177800</xdr:colOff>
      <xdr:row>37</xdr:row>
      <xdr:rowOff>11054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8248"/>
          <a:ext cx="698500" cy="15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210022</xdr:rowOff>
    </xdr:from>
    <xdr:to>
      <xdr:col>29</xdr:col>
      <xdr:colOff>177800</xdr:colOff>
      <xdr:row>35</xdr:row>
      <xdr:rowOff>311622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55099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241295</xdr:rowOff>
    </xdr:from>
    <xdr:to>
      <xdr:col>26</xdr:col>
      <xdr:colOff>101600</xdr:colOff>
      <xdr:row>35</xdr:row>
      <xdr:rowOff>342895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247970</xdr:rowOff>
    </xdr:from>
    <xdr:to>
      <xdr:col>22</xdr:col>
      <xdr:colOff>165100</xdr:colOff>
      <xdr:row>36</xdr:row>
      <xdr:rowOff>6670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131704</xdr:rowOff>
    </xdr:from>
    <xdr:to>
      <xdr:col>19</xdr:col>
      <xdr:colOff>38100</xdr:colOff>
      <xdr:row>37</xdr:row>
      <xdr:rowOff>61854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243481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317098</xdr:rowOff>
    </xdr:from>
    <xdr:to>
      <xdr:col>15</xdr:col>
      <xdr:colOff>101600</xdr:colOff>
      <xdr:row>36</xdr:row>
      <xdr:rowOff>75798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85975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255,244
242,537
283.72
118,668,733
112,592,793
4,085,827
58,059,036
61,920,438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79311</xdr:rowOff>
    </xdr:from>
    <xdr:to>
      <xdr:col>24</xdr:col>
      <xdr:colOff>63500</xdr:colOff>
      <xdr:row>33</xdr:row>
      <xdr:rowOff>162027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7161"/>
          <a:ext cx="838200" cy="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119278</xdr:rowOff>
    </xdr:from>
    <xdr:to>
      <xdr:col>19</xdr:col>
      <xdr:colOff>177800</xdr:colOff>
      <xdr:row>33</xdr:row>
      <xdr:rowOff>162027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77128"/>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61328</xdr:rowOff>
    </xdr:from>
    <xdr:to>
      <xdr:col>15</xdr:col>
      <xdr:colOff>50800</xdr:colOff>
      <xdr:row>33</xdr:row>
      <xdr:rowOff>119278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1917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61328</xdr:rowOff>
    </xdr:from>
    <xdr:to>
      <xdr:col>10</xdr:col>
      <xdr:colOff>114300</xdr:colOff>
      <xdr:row>35</xdr:row>
      <xdr:rowOff>17628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9178"/>
          <a:ext cx="889000" cy="29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28511</xdr:rowOff>
    </xdr:from>
    <xdr:to>
      <xdr:col>24</xdr:col>
      <xdr:colOff>114300</xdr:colOff>
      <xdr:row>33</xdr:row>
      <xdr:rowOff>130111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51388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111227</xdr:rowOff>
    </xdr:from>
    <xdr:to>
      <xdr:col>20</xdr:col>
      <xdr:colOff>38100</xdr:colOff>
      <xdr:row>34</xdr:row>
      <xdr:rowOff>41377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57904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68478</xdr:rowOff>
    </xdr:from>
    <xdr:to>
      <xdr:col>15</xdr:col>
      <xdr:colOff>101600</xdr:colOff>
      <xdr:row>33</xdr:row>
      <xdr:rowOff>170078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10528</xdr:rowOff>
    </xdr:from>
    <xdr:to>
      <xdr:col>10</xdr:col>
      <xdr:colOff>165100</xdr:colOff>
      <xdr:row>33</xdr:row>
      <xdr:rowOff>112128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128655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138278</xdr:rowOff>
    </xdr:from>
    <xdr:to>
      <xdr:col>6</xdr:col>
      <xdr:colOff>38100</xdr:colOff>
      <xdr:row>35</xdr:row>
      <xdr:rowOff>68428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138602</xdr:rowOff>
    </xdr:from>
    <xdr:to>
      <xdr:col>24</xdr:col>
      <xdr:colOff>63500</xdr:colOff>
      <xdr:row>53</xdr:row>
      <xdr:rowOff>18268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54002"/>
          <a:ext cx="838200"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138602</xdr:rowOff>
    </xdr:from>
    <xdr:to>
      <xdr:col>19</xdr:col>
      <xdr:colOff>177800</xdr:colOff>
      <xdr:row>53</xdr:row>
      <xdr:rowOff>127996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54002"/>
          <a:ext cx="889000" cy="1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127996</xdr:rowOff>
    </xdr:from>
    <xdr:to>
      <xdr:col>15</xdr:col>
      <xdr:colOff>50800</xdr:colOff>
      <xdr:row>55</xdr:row>
      <xdr:rowOff>142855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14846"/>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150856</xdr:rowOff>
    </xdr:from>
    <xdr:to>
      <xdr:col>10</xdr:col>
      <xdr:colOff>114300</xdr:colOff>
      <xdr:row>55</xdr:row>
      <xdr:rowOff>142855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09156"/>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138918</xdr:rowOff>
    </xdr:from>
    <xdr:to>
      <xdr:col>24</xdr:col>
      <xdr:colOff>114300</xdr:colOff>
      <xdr:row>53</xdr:row>
      <xdr:rowOff>69068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161795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87802</xdr:rowOff>
    </xdr:from>
    <xdr:to>
      <xdr:col>20</xdr:col>
      <xdr:colOff>38100</xdr:colOff>
      <xdr:row>53</xdr:row>
      <xdr:rowOff>17952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34479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7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77196</xdr:rowOff>
    </xdr:from>
    <xdr:to>
      <xdr:col>15</xdr:col>
      <xdr:colOff>101600</xdr:colOff>
      <xdr:row>54</xdr:row>
      <xdr:rowOff>7346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23873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92055</xdr:rowOff>
    </xdr:from>
    <xdr:to>
      <xdr:col>10</xdr:col>
      <xdr:colOff>165100</xdr:colOff>
      <xdr:row>56</xdr:row>
      <xdr:rowOff>22205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38732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2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100056</xdr:rowOff>
    </xdr:from>
    <xdr:to>
      <xdr:col>6</xdr:col>
      <xdr:colOff>38100</xdr:colOff>
      <xdr:row>55</xdr:row>
      <xdr:rowOff>30206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46733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140523</xdr:rowOff>
    </xdr:from>
    <xdr:to>
      <xdr:col>24</xdr:col>
      <xdr:colOff>63500</xdr:colOff>
      <xdr:row>77</xdr:row>
      <xdr:rowOff>165350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2173"/>
          <a:ext cx="8382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160593</xdr:rowOff>
    </xdr:from>
    <xdr:to>
      <xdr:col>19</xdr:col>
      <xdr:colOff>177800</xdr:colOff>
      <xdr:row>77</xdr:row>
      <xdr:rowOff>165350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62243"/>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140385</xdr:rowOff>
    </xdr:from>
    <xdr:to>
      <xdr:col>15</xdr:col>
      <xdr:colOff>50800</xdr:colOff>
      <xdr:row>77</xdr:row>
      <xdr:rowOff>160593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4203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120726</xdr:rowOff>
    </xdr:from>
    <xdr:to>
      <xdr:col>10</xdr:col>
      <xdr:colOff>114300</xdr:colOff>
      <xdr:row>77</xdr:row>
      <xdr:rowOff>140385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237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89723</xdr:rowOff>
    </xdr:from>
    <xdr:to>
      <xdr:col>24</xdr:col>
      <xdr:colOff>114300</xdr:colOff>
      <xdr:row>78</xdr:row>
      <xdr:rowOff>19873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68150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114550</xdr:rowOff>
    </xdr:from>
    <xdr:to>
      <xdr:col>20</xdr:col>
      <xdr:colOff>38100</xdr:colOff>
      <xdr:row>78</xdr:row>
      <xdr:rowOff>44700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35827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109793</xdr:rowOff>
    </xdr:from>
    <xdr:to>
      <xdr:col>15</xdr:col>
      <xdr:colOff>101600</xdr:colOff>
      <xdr:row>78</xdr:row>
      <xdr:rowOff>39943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31070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89585</xdr:rowOff>
    </xdr:from>
    <xdr:to>
      <xdr:col>10</xdr:col>
      <xdr:colOff>165100</xdr:colOff>
      <xdr:row>78</xdr:row>
      <xdr:rowOff>19735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69926</xdr:rowOff>
    </xdr:from>
    <xdr:to>
      <xdr:col>6</xdr:col>
      <xdr:colOff>38100</xdr:colOff>
      <xdr:row>78</xdr:row>
      <xdr:rowOff>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162653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160682</xdr:rowOff>
    </xdr:from>
    <xdr:to>
      <xdr:col>24</xdr:col>
      <xdr:colOff>63500</xdr:colOff>
      <xdr:row>97</xdr:row>
      <xdr:rowOff>107091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19882"/>
          <a:ext cx="838200" cy="1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68328</xdr:rowOff>
    </xdr:from>
    <xdr:to>
      <xdr:col>19</xdr:col>
      <xdr:colOff>177800</xdr:colOff>
      <xdr:row>97</xdr:row>
      <xdr:rowOff>107091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27528"/>
          <a:ext cx="889000" cy="2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68328</xdr:rowOff>
    </xdr:from>
    <xdr:to>
      <xdr:col>15</xdr:col>
      <xdr:colOff>50800</xdr:colOff>
      <xdr:row>98</xdr:row>
      <xdr:rowOff>122865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27528"/>
          <a:ext cx="889000" cy="3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122865</xdr:rowOff>
    </xdr:from>
    <xdr:to>
      <xdr:col>10</xdr:col>
      <xdr:colOff>114300</xdr:colOff>
      <xdr:row>98</xdr:row>
      <xdr:rowOff>170087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24965"/>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109882</xdr:rowOff>
    </xdr:from>
    <xdr:to>
      <xdr:col>24</xdr:col>
      <xdr:colOff>114300</xdr:colOff>
      <xdr:row>97</xdr:row>
      <xdr:rowOff>40032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88309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4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56291</xdr:rowOff>
    </xdr:from>
    <xdr:to>
      <xdr:col>20</xdr:col>
      <xdr:colOff>38100</xdr:colOff>
      <xdr:row>97</xdr:row>
      <xdr:rowOff>157891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149018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77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17528</xdr:rowOff>
    </xdr:from>
    <xdr:to>
      <xdr:col>15</xdr:col>
      <xdr:colOff>101600</xdr:colOff>
      <xdr:row>96</xdr:row>
      <xdr:rowOff>119128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110255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56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72065</xdr:rowOff>
    </xdr:from>
    <xdr:to>
      <xdr:col>10</xdr:col>
      <xdr:colOff>165100</xdr:colOff>
      <xdr:row>99</xdr:row>
      <xdr:rowOff>2215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164792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119287</xdr:rowOff>
    </xdr:from>
    <xdr:to>
      <xdr:col>6</xdr:col>
      <xdr:colOff>38100</xdr:colOff>
      <xdr:row>99</xdr:row>
      <xdr:rowOff>49437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40564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80340</xdr:rowOff>
    </xdr:from>
    <xdr:to>
      <xdr:col>54</xdr:col>
      <xdr:colOff>189865</xdr:colOff>
      <xdr:row>37</xdr:row>
      <xdr:rowOff>128803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09640"/>
          <a:ext cx="1270" cy="56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132631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128803</xdr:rowOff>
    </xdr:from>
    <xdr:to>
      <xdr:col>55</xdr:col>
      <xdr:colOff>88900</xdr:colOff>
      <xdr:row>37</xdr:row>
      <xdr:rowOff>128803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27017</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80340</xdr:rowOff>
    </xdr:from>
    <xdr:to>
      <xdr:col>55</xdr:col>
      <xdr:colOff>88900</xdr:colOff>
      <xdr:row>34</xdr:row>
      <xdr:rowOff>80340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0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64948</xdr:rowOff>
    </xdr:from>
    <xdr:to>
      <xdr:col>55</xdr:col>
      <xdr:colOff>0</xdr:colOff>
      <xdr:row>37</xdr:row>
      <xdr:rowOff>100239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08598"/>
          <a:ext cx="8382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145414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6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122537</xdr:rowOff>
    </xdr:from>
    <xdr:to>
      <xdr:col>55</xdr:col>
      <xdr:colOff>50800</xdr:colOff>
      <xdr:row>37</xdr:row>
      <xdr:rowOff>52687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64948</xdr:rowOff>
    </xdr:from>
    <xdr:to>
      <xdr:col>50</xdr:col>
      <xdr:colOff>114300</xdr:colOff>
      <xdr:row>37</xdr:row>
      <xdr:rowOff>161700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8598"/>
          <a:ext cx="889000" cy="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95519</xdr:rowOff>
    </xdr:from>
    <xdr:to>
      <xdr:col>50</xdr:col>
      <xdr:colOff>165100</xdr:colOff>
      <xdr:row>37</xdr:row>
      <xdr:rowOff>25669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42196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107772</xdr:rowOff>
    </xdr:from>
    <xdr:to>
      <xdr:col>45</xdr:col>
      <xdr:colOff>177800</xdr:colOff>
      <xdr:row>37</xdr:row>
      <xdr:rowOff>161700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22722"/>
          <a:ext cx="889000" cy="10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152679</xdr:rowOff>
    </xdr:from>
    <xdr:to>
      <xdr:col>46</xdr:col>
      <xdr:colOff>38100</xdr:colOff>
      <xdr:row>37</xdr:row>
      <xdr:rowOff>82829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99356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107772</xdr:rowOff>
    </xdr:from>
    <xdr:to>
      <xdr:col>41</xdr:col>
      <xdr:colOff>50800</xdr:colOff>
      <xdr:row>38</xdr:row>
      <xdr:rowOff>114499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22722"/>
          <a:ext cx="889000" cy="12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62262</xdr:rowOff>
    </xdr:from>
    <xdr:to>
      <xdr:col>41</xdr:col>
      <xdr:colOff>101600</xdr:colOff>
      <xdr:row>30</xdr:row>
      <xdr:rowOff>163862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8939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49439</xdr:rowOff>
    </xdr:from>
    <xdr:to>
      <xdr:col>55</xdr:col>
      <xdr:colOff>50800</xdr:colOff>
      <xdr:row>37</xdr:row>
      <xdr:rowOff>151039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135816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14148</xdr:rowOff>
    </xdr:from>
    <xdr:to>
      <xdr:col>50</xdr:col>
      <xdr:colOff>165100</xdr:colOff>
      <xdr:row>37</xdr:row>
      <xdr:rowOff>115748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106875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110900</xdr:rowOff>
    </xdr:from>
    <xdr:to>
      <xdr:col>46</xdr:col>
      <xdr:colOff>38100</xdr:colOff>
      <xdr:row>38</xdr:row>
      <xdr:rowOff>41050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56972</xdr:rowOff>
    </xdr:from>
    <xdr:to>
      <xdr:col>41</xdr:col>
      <xdr:colOff>101600</xdr:colOff>
      <xdr:row>31</xdr:row>
      <xdr:rowOff>158572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149699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6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63699</xdr:rowOff>
    </xdr:from>
    <xdr:to>
      <xdr:col>36</xdr:col>
      <xdr:colOff>165100</xdr:colOff>
      <xdr:row>38</xdr:row>
      <xdr:rowOff>165299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156426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24390</xdr:rowOff>
    </xdr:from>
    <xdr:to>
      <xdr:col>55</xdr:col>
      <xdr:colOff>0</xdr:colOff>
      <xdr:row>53</xdr:row>
      <xdr:rowOff>111449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768340"/>
          <a:ext cx="838200" cy="4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111449</xdr:rowOff>
    </xdr:from>
    <xdr:to>
      <xdr:col>50</xdr:col>
      <xdr:colOff>114300</xdr:colOff>
      <xdr:row>56</xdr:row>
      <xdr:rowOff>149339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98299"/>
          <a:ext cx="889000" cy="5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118631</xdr:rowOff>
    </xdr:from>
    <xdr:to>
      <xdr:col>45</xdr:col>
      <xdr:colOff>177800</xdr:colOff>
      <xdr:row>56</xdr:row>
      <xdr:rowOff>149339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48381"/>
          <a:ext cx="889000" cy="2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98457</xdr:rowOff>
    </xdr:from>
    <xdr:to>
      <xdr:col>41</xdr:col>
      <xdr:colOff>50800</xdr:colOff>
      <xdr:row>55</xdr:row>
      <xdr:rowOff>118631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56757"/>
          <a:ext cx="889000" cy="1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145040</xdr:rowOff>
    </xdr:from>
    <xdr:to>
      <xdr:col>55</xdr:col>
      <xdr:colOff>50800</xdr:colOff>
      <xdr:row>51</xdr:row>
      <xdr:rowOff>75190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98067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6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60649</xdr:rowOff>
    </xdr:from>
    <xdr:to>
      <xdr:col>50</xdr:col>
      <xdr:colOff>165100</xdr:colOff>
      <xdr:row>53</xdr:row>
      <xdr:rowOff>162249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9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98539</xdr:rowOff>
    </xdr:from>
    <xdr:to>
      <xdr:col>46</xdr:col>
      <xdr:colOff>38100</xdr:colOff>
      <xdr:row>57</xdr:row>
      <xdr:rowOff>28689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45216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67831</xdr:rowOff>
    </xdr:from>
    <xdr:to>
      <xdr:col>41</xdr:col>
      <xdr:colOff>101600</xdr:colOff>
      <xdr:row>55</xdr:row>
      <xdr:rowOff>169431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47657</xdr:rowOff>
    </xdr:from>
    <xdr:to>
      <xdr:col>36</xdr:col>
      <xdr:colOff>165100</xdr:colOff>
      <xdr:row>54</xdr:row>
      <xdr:rowOff>149257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165784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0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5031</xdr:rowOff>
    </xdr:from>
    <xdr:to>
      <xdr:col>55</xdr:col>
      <xdr:colOff>0</xdr:colOff>
      <xdr:row>72</xdr:row>
      <xdr:rowOff>80447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349431"/>
          <a:ext cx="838200" cy="7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80447</xdr:rowOff>
    </xdr:from>
    <xdr:to>
      <xdr:col>50</xdr:col>
      <xdr:colOff>114300</xdr:colOff>
      <xdr:row>76</xdr:row>
      <xdr:rowOff>27412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424847"/>
          <a:ext cx="889000" cy="6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27412</xdr:rowOff>
    </xdr:from>
    <xdr:to>
      <xdr:col>45</xdr:col>
      <xdr:colOff>177800</xdr:colOff>
      <xdr:row>76</xdr:row>
      <xdr:rowOff>51186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576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166012</xdr:rowOff>
    </xdr:from>
    <xdr:to>
      <xdr:col>41</xdr:col>
      <xdr:colOff>50800</xdr:colOff>
      <xdr:row>76</xdr:row>
      <xdr:rowOff>51186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24762"/>
          <a:ext cx="8890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63487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125681</xdr:rowOff>
    </xdr:from>
    <xdr:to>
      <xdr:col>55</xdr:col>
      <xdr:colOff>50800</xdr:colOff>
      <xdr:row>72</xdr:row>
      <xdr:rowOff>55831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2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78708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2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29647</xdr:rowOff>
    </xdr:from>
    <xdr:to>
      <xdr:col>50</xdr:col>
      <xdr:colOff>165100</xdr:colOff>
      <xdr:row>72</xdr:row>
      <xdr:rowOff>131247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3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147774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1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148062</xdr:rowOff>
    </xdr:from>
    <xdr:to>
      <xdr:col>46</xdr:col>
      <xdr:colOff>38100</xdr:colOff>
      <xdr:row>76</xdr:row>
      <xdr:rowOff>78212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94739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386</xdr:rowOff>
    </xdr:from>
    <xdr:to>
      <xdr:col>41</xdr:col>
      <xdr:colOff>101600</xdr:colOff>
      <xdr:row>76</xdr:row>
      <xdr:rowOff>101986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118513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115212</xdr:rowOff>
    </xdr:from>
    <xdr:to>
      <xdr:col>36</xdr:col>
      <xdr:colOff>165100</xdr:colOff>
      <xdr:row>76</xdr:row>
      <xdr:rowOff>45362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61889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4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51003</xdr:rowOff>
    </xdr:from>
    <xdr:to>
      <xdr:col>55</xdr:col>
      <xdr:colOff>0</xdr:colOff>
      <xdr:row>98</xdr:row>
      <xdr:rowOff>104201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81653"/>
          <a:ext cx="838200" cy="2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104201</xdr:rowOff>
    </xdr:from>
    <xdr:to>
      <xdr:col>50</xdr:col>
      <xdr:colOff>114300</xdr:colOff>
      <xdr:row>99</xdr:row>
      <xdr:rowOff>63936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06301"/>
          <a:ext cx="889000" cy="1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63936</xdr:rowOff>
    </xdr:from>
    <xdr:to>
      <xdr:col>45</xdr:col>
      <xdr:colOff>177800</xdr:colOff>
      <xdr:row>99</xdr:row>
      <xdr:rowOff>150771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7037486"/>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151588</xdr:rowOff>
    </xdr:from>
    <xdr:to>
      <xdr:col>41</xdr:col>
      <xdr:colOff>50800</xdr:colOff>
      <xdr:row>99</xdr:row>
      <xdr:rowOff>150771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10788"/>
          <a:ext cx="889000" cy="5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203</xdr:rowOff>
    </xdr:from>
    <xdr:to>
      <xdr:col>55</xdr:col>
      <xdr:colOff>50800</xdr:colOff>
      <xdr:row>97</xdr:row>
      <xdr:rowOff>101803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150080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53401</xdr:rowOff>
    </xdr:from>
    <xdr:to>
      <xdr:col>50</xdr:col>
      <xdr:colOff>165100</xdr:colOff>
      <xdr:row>98</xdr:row>
      <xdr:rowOff>155001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146128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13136</xdr:rowOff>
    </xdr:from>
    <xdr:to>
      <xdr:col>46</xdr:col>
      <xdr:colOff>38100</xdr:colOff>
      <xdr:row>99</xdr:row>
      <xdr:rowOff>114736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105863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0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99971</xdr:rowOff>
    </xdr:from>
    <xdr:to>
      <xdr:col>41</xdr:col>
      <xdr:colOff>101600</xdr:colOff>
      <xdr:row>100</xdr:row>
      <xdr:rowOff>30121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70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100</xdr:row>
      <xdr:rowOff>21248</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100788</xdr:rowOff>
    </xdr:from>
    <xdr:to>
      <xdr:col>36</xdr:col>
      <xdr:colOff>165100</xdr:colOff>
      <xdr:row>97</xdr:row>
      <xdr:rowOff>30938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22065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21765</xdr:rowOff>
    </xdr:from>
    <xdr:to>
      <xdr:col>85</xdr:col>
      <xdr:colOff>127000</xdr:colOff>
      <xdr:row>78</xdr:row>
      <xdr:rowOff>30155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394865"/>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144546</xdr:rowOff>
    </xdr:from>
    <xdr:to>
      <xdr:col>81</xdr:col>
      <xdr:colOff>50800</xdr:colOff>
      <xdr:row>78</xdr:row>
      <xdr:rowOff>21765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346196"/>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144546</xdr:rowOff>
    </xdr:from>
    <xdr:to>
      <xdr:col>76</xdr:col>
      <xdr:colOff>114300</xdr:colOff>
      <xdr:row>77</xdr:row>
      <xdr:rowOff>158240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346196"/>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158240</xdr:rowOff>
    </xdr:from>
    <xdr:to>
      <xdr:col>71</xdr:col>
      <xdr:colOff>177800</xdr:colOff>
      <xdr:row>77</xdr:row>
      <xdr:rowOff>169601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35989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150805</xdr:rowOff>
    </xdr:from>
    <xdr:to>
      <xdr:col>85</xdr:col>
      <xdr:colOff>177800</xdr:colOff>
      <xdr:row>78</xdr:row>
      <xdr:rowOff>80955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129232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142415</xdr:rowOff>
    </xdr:from>
    <xdr:to>
      <xdr:col>81</xdr:col>
      <xdr:colOff>101600</xdr:colOff>
      <xdr:row>78</xdr:row>
      <xdr:rowOff>72565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63692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93746</xdr:rowOff>
    </xdr:from>
    <xdr:to>
      <xdr:col>76</xdr:col>
      <xdr:colOff>165100</xdr:colOff>
      <xdr:row>78</xdr:row>
      <xdr:rowOff>23896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107440</xdr:rowOff>
    </xdr:from>
    <xdr:to>
      <xdr:col>72</xdr:col>
      <xdr:colOff>38100</xdr:colOff>
      <xdr:row>78</xdr:row>
      <xdr:rowOff>37590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28717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118801</xdr:rowOff>
    </xdr:from>
    <xdr:to>
      <xdr:col>67</xdr:col>
      <xdr:colOff>101600</xdr:colOff>
      <xdr:row>78</xdr:row>
      <xdr:rowOff>48951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40078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52570</xdr:rowOff>
    </xdr:from>
    <xdr:to>
      <xdr:col>85</xdr:col>
      <xdr:colOff>126364</xdr:colOff>
      <xdr:row>99</xdr:row>
      <xdr:rowOff>70924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997420"/>
          <a:ext cx="1269" cy="104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74751</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4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70924</xdr:rowOff>
    </xdr:from>
    <xdr:to>
      <xdr:col>86</xdr:col>
      <xdr:colOff>25400</xdr:colOff>
      <xdr:row>99</xdr:row>
      <xdr:rowOff>70924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44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170697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7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52570</xdr:rowOff>
    </xdr:from>
    <xdr:to>
      <xdr:col>86</xdr:col>
      <xdr:colOff>25400</xdr:colOff>
      <xdr:row>93</xdr:row>
      <xdr:rowOff>52570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99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165695</xdr:rowOff>
    </xdr:from>
    <xdr:to>
      <xdr:col>85</xdr:col>
      <xdr:colOff>127000</xdr:colOff>
      <xdr:row>97</xdr:row>
      <xdr:rowOff>130359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596195"/>
          <a:ext cx="838200" cy="116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58709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1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35832</xdr:rowOff>
    </xdr:from>
    <xdr:to>
      <xdr:col>85</xdr:col>
      <xdr:colOff>177800</xdr:colOff>
      <xdr:row>97</xdr:row>
      <xdr:rowOff>137432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6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165695</xdr:rowOff>
    </xdr:from>
    <xdr:to>
      <xdr:col>81</xdr:col>
      <xdr:colOff>50800</xdr:colOff>
      <xdr:row>96</xdr:row>
      <xdr:rowOff>113280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596195"/>
          <a:ext cx="889000" cy="9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170673</xdr:rowOff>
    </xdr:from>
    <xdr:to>
      <xdr:col>81</xdr:col>
      <xdr:colOff>101600</xdr:colOff>
      <xdr:row>97</xdr:row>
      <xdr:rowOff>100823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91950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2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40782</xdr:rowOff>
    </xdr:from>
    <xdr:to>
      <xdr:col>76</xdr:col>
      <xdr:colOff>114300</xdr:colOff>
      <xdr:row>96</xdr:row>
      <xdr:rowOff>113280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499982"/>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137886</xdr:rowOff>
    </xdr:from>
    <xdr:to>
      <xdr:col>76</xdr:col>
      <xdr:colOff>165100</xdr:colOff>
      <xdr:row>97</xdr:row>
      <xdr:rowOff>68036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59163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40782</xdr:rowOff>
    </xdr:from>
    <xdr:to>
      <xdr:col>71</xdr:col>
      <xdr:colOff>177800</xdr:colOff>
      <xdr:row>97</xdr:row>
      <xdr:rowOff>157662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499982"/>
          <a:ext cx="889000" cy="28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166852</xdr:rowOff>
    </xdr:from>
    <xdr:to>
      <xdr:col>72</xdr:col>
      <xdr:colOff>38100</xdr:colOff>
      <xdr:row>98</xdr:row>
      <xdr:rowOff>97002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88129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9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158688</xdr:rowOff>
    </xdr:from>
    <xdr:to>
      <xdr:col>67</xdr:col>
      <xdr:colOff>101600</xdr:colOff>
      <xdr:row>98</xdr:row>
      <xdr:rowOff>88838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79965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79559</xdr:rowOff>
    </xdr:from>
    <xdr:to>
      <xdr:col>85</xdr:col>
      <xdr:colOff>177800</xdr:colOff>
      <xdr:row>98</xdr:row>
      <xdr:rowOff>9709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57986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114895</xdr:rowOff>
    </xdr:from>
    <xdr:to>
      <xdr:col>81</xdr:col>
      <xdr:colOff>101600</xdr:colOff>
      <xdr:row>91</xdr:row>
      <xdr:rowOff>45045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5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61572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3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62480</xdr:rowOff>
    </xdr:from>
    <xdr:to>
      <xdr:col>76</xdr:col>
      <xdr:colOff>165100</xdr:colOff>
      <xdr:row>96</xdr:row>
      <xdr:rowOff>164080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9157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161432</xdr:rowOff>
    </xdr:from>
    <xdr:to>
      <xdr:col>72</xdr:col>
      <xdr:colOff>38100</xdr:colOff>
      <xdr:row>96</xdr:row>
      <xdr:rowOff>91582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108109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106862</xdr:rowOff>
    </xdr:from>
    <xdr:to>
      <xdr:col>67</xdr:col>
      <xdr:colOff>101600</xdr:colOff>
      <xdr:row>98</xdr:row>
      <xdr:rowOff>37012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53539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5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125984</xdr:rowOff>
    </xdr:from>
    <xdr:to>
      <xdr:col>116</xdr:col>
      <xdr:colOff>63500</xdr:colOff>
      <xdr:row>38</xdr:row>
      <xdr:rowOff>108610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69634"/>
          <a:ext cx="8382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80721</xdr:rowOff>
    </xdr:from>
    <xdr:to>
      <xdr:col>111</xdr:col>
      <xdr:colOff>177800</xdr:colOff>
      <xdr:row>38</xdr:row>
      <xdr:rowOff>108610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252921"/>
          <a:ext cx="889000" cy="3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80721</xdr:rowOff>
    </xdr:from>
    <xdr:to>
      <xdr:col>107</xdr:col>
      <xdr:colOff>50800</xdr:colOff>
      <xdr:row>36</xdr:row>
      <xdr:rowOff>91237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25292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91237</xdr:rowOff>
    </xdr:from>
    <xdr:to>
      <xdr:col>102</xdr:col>
      <xdr:colOff>114300</xdr:colOff>
      <xdr:row>36</xdr:row>
      <xdr:rowOff>95352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26343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75184</xdr:rowOff>
    </xdr:from>
    <xdr:to>
      <xdr:col>116</xdr:col>
      <xdr:colOff>114300</xdr:colOff>
      <xdr:row>38</xdr:row>
      <xdr:rowOff>5335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53611</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57810</xdr:rowOff>
    </xdr:from>
    <xdr:to>
      <xdr:col>112</xdr:col>
      <xdr:colOff>38100</xdr:colOff>
      <xdr:row>38</xdr:row>
      <xdr:rowOff>159410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150537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6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29921</xdr:rowOff>
    </xdr:from>
    <xdr:to>
      <xdr:col>107</xdr:col>
      <xdr:colOff>101600</xdr:colOff>
      <xdr:row>36</xdr:row>
      <xdr:rowOff>131521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7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40437</xdr:rowOff>
    </xdr:from>
    <xdr:to>
      <xdr:col>102</xdr:col>
      <xdr:colOff>165100</xdr:colOff>
      <xdr:row>36</xdr:row>
      <xdr:rowOff>142037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158564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44552</xdr:rowOff>
    </xdr:from>
    <xdr:to>
      <xdr:col>98</xdr:col>
      <xdr:colOff>38100</xdr:colOff>
      <xdr:row>36</xdr:row>
      <xdr:rowOff>146152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2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162679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9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143186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87136"/>
          <a:ext cx="1269" cy="108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89863</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143186</xdr:rowOff>
    </xdr:from>
    <xdr:to>
      <xdr:col>116</xdr:col>
      <xdr:colOff>152400</xdr:colOff>
      <xdr:row>51</xdr:row>
      <xdr:rowOff>143186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8827</xdr:rowOff>
    </xdr:from>
    <xdr:to>
      <xdr:col>116</xdr:col>
      <xdr:colOff>63500</xdr:colOff>
      <xdr:row>58</xdr:row>
      <xdr:rowOff>10198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5292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106577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3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83700</xdr:rowOff>
    </xdr:from>
    <xdr:to>
      <xdr:col>116</xdr:col>
      <xdr:colOff>114300</xdr:colOff>
      <xdr:row>57</xdr:row>
      <xdr:rowOff>13850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4483</xdr:rowOff>
    </xdr:from>
    <xdr:to>
      <xdr:col>111</xdr:col>
      <xdr:colOff>177800</xdr:colOff>
      <xdr:row>58</xdr:row>
      <xdr:rowOff>10198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605683"/>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75127</xdr:rowOff>
    </xdr:from>
    <xdr:to>
      <xdr:col>112</xdr:col>
      <xdr:colOff>38100</xdr:colOff>
      <xdr:row>57</xdr:row>
      <xdr:rowOff>5277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21804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4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122555</xdr:rowOff>
    </xdr:from>
    <xdr:to>
      <xdr:col>107</xdr:col>
      <xdr:colOff>50800</xdr:colOff>
      <xdr:row>56</xdr:row>
      <xdr:rowOff>4483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8695055"/>
          <a:ext cx="889000" cy="9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122555</xdr:rowOff>
    </xdr:from>
    <xdr:to>
      <xdr:col>102</xdr:col>
      <xdr:colOff>114300</xdr:colOff>
      <xdr:row>58</xdr:row>
      <xdr:rowOff>12427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8695055"/>
          <a:ext cx="889000" cy="12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117075</xdr:rowOff>
    </xdr:from>
    <xdr:to>
      <xdr:col>102</xdr:col>
      <xdr:colOff>165100</xdr:colOff>
      <xdr:row>56</xdr:row>
      <xdr:rowOff>47225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38352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49295</xdr:rowOff>
    </xdr:from>
    <xdr:to>
      <xdr:col>98</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167422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129477</xdr:rowOff>
    </xdr:from>
    <xdr:to>
      <xdr:col>116</xdr:col>
      <xdr:colOff>114300</xdr:colOff>
      <xdr:row>58</xdr:row>
      <xdr:rowOff>59627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44404</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17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130848</xdr:rowOff>
    </xdr:from>
    <xdr:to>
      <xdr:col>112</xdr:col>
      <xdr:colOff>38100</xdr:colOff>
      <xdr:row>58</xdr:row>
      <xdr:rowOff>60998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52125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9996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125133</xdr:rowOff>
    </xdr:from>
    <xdr:to>
      <xdr:col>107</xdr:col>
      <xdr:colOff>101600</xdr:colOff>
      <xdr:row>56</xdr:row>
      <xdr:rowOff>55283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71810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33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71755</xdr:rowOff>
    </xdr:from>
    <xdr:to>
      <xdr:col>102</xdr:col>
      <xdr:colOff>165100</xdr:colOff>
      <xdr:row>51</xdr:row>
      <xdr:rowOff>1905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86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18432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84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133077</xdr:rowOff>
    </xdr:from>
    <xdr:to>
      <xdr:col>98</xdr:col>
      <xdr:colOff>38100</xdr:colOff>
      <xdr:row>58</xdr:row>
      <xdr:rowOff>63227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54354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999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33310</xdr:rowOff>
    </xdr:from>
    <xdr:to>
      <xdr:col>116</xdr:col>
      <xdr:colOff>63500</xdr:colOff>
      <xdr:row>78</xdr:row>
      <xdr:rowOff>52832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406410"/>
          <a:ext cx="8382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36830</xdr:rowOff>
    </xdr:from>
    <xdr:to>
      <xdr:col>111</xdr:col>
      <xdr:colOff>177800</xdr:colOff>
      <xdr:row>78</xdr:row>
      <xdr:rowOff>52832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4099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36830</xdr:rowOff>
    </xdr:from>
    <xdr:to>
      <xdr:col>107</xdr:col>
      <xdr:colOff>50800</xdr:colOff>
      <xdr:row>78</xdr:row>
      <xdr:rowOff>43368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409930"/>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158079</xdr:rowOff>
    </xdr:from>
    <xdr:to>
      <xdr:col>102</xdr:col>
      <xdr:colOff>114300</xdr:colOff>
      <xdr:row>78</xdr:row>
      <xdr:rowOff>43368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45379"/>
          <a:ext cx="889000" cy="5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153960</xdr:rowOff>
    </xdr:from>
    <xdr:to>
      <xdr:col>116</xdr:col>
      <xdr:colOff>114300</xdr:colOff>
      <xdr:row>78</xdr:row>
      <xdr:rowOff>84110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68887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2032</xdr:rowOff>
    </xdr:from>
    <xdr:to>
      <xdr:col>112</xdr:col>
      <xdr:colOff>38100</xdr:colOff>
      <xdr:row>78</xdr:row>
      <xdr:rowOff>103632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94759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157480</xdr:rowOff>
    </xdr:from>
    <xdr:to>
      <xdr:col>107</xdr:col>
      <xdr:colOff>101600</xdr:colOff>
      <xdr:row>78</xdr:row>
      <xdr:rowOff>87630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78757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164018</xdr:rowOff>
    </xdr:from>
    <xdr:to>
      <xdr:col>102</xdr:col>
      <xdr:colOff>165100</xdr:colOff>
      <xdr:row>78</xdr:row>
      <xdr:rowOff>94168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85295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107279</xdr:rowOff>
    </xdr:from>
    <xdr:to>
      <xdr:col>98</xdr:col>
      <xdr:colOff>38100</xdr:colOff>
      <xdr:row>75</xdr:row>
      <xdr:rowOff>37429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53956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441,118</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76,085</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12,038</a:t>
          </a:r>
          <a:r>
            <a:rPr kumimoji="1" lang="ja-JP" altLang="ja-JP" sz="1100">
              <a:solidFill>
                <a:schemeClr val="dk1"/>
              </a:solidFill>
              <a:effectLst/>
              <a:latin typeface="+mn-lt"/>
              <a:ea typeface="+mn-ea"/>
              <a:cs typeface="+mn-cs"/>
            </a:rPr>
            <a:t>円高い水準である。物件費は、住民一人当たり</a:t>
          </a:r>
          <a:r>
            <a:rPr kumimoji="1" lang="en-US" altLang="ja-JP" sz="1100">
              <a:solidFill>
                <a:schemeClr val="dk1"/>
              </a:solidFill>
              <a:effectLst/>
              <a:latin typeface="+mn-lt"/>
              <a:ea typeface="+mn-ea"/>
              <a:cs typeface="+mn-cs"/>
            </a:rPr>
            <a:t>71,406</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10,667</a:t>
          </a:r>
          <a:r>
            <a:rPr kumimoji="1" lang="ja-JP" altLang="ja-JP" sz="1100">
              <a:solidFill>
                <a:schemeClr val="dk1"/>
              </a:solidFill>
              <a:effectLst/>
              <a:latin typeface="+mn-lt"/>
              <a:ea typeface="+mn-ea"/>
              <a:cs typeface="+mn-cs"/>
            </a:rPr>
            <a:t>円高い水準である。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人件費や物件費が類似団体平均より高い水準にある理由としては、</a:t>
          </a:r>
          <a:r>
            <a:rPr kumimoji="1" lang="ja-JP" altLang="en-US" sz="1100">
              <a:solidFill>
                <a:schemeClr val="dk1"/>
              </a:solidFill>
              <a:effectLst/>
              <a:latin typeface="+mn-lt"/>
              <a:ea typeface="+mn-ea"/>
              <a:cs typeface="+mn-cs"/>
            </a:rPr>
            <a:t>市域が</a:t>
          </a:r>
          <a:r>
            <a:rPr kumimoji="1" lang="ja-JP" altLang="ja-JP" sz="1100">
              <a:solidFill>
                <a:schemeClr val="dk1"/>
              </a:solidFill>
              <a:effectLst/>
              <a:latin typeface="+mn-lt"/>
              <a:ea typeface="+mn-ea"/>
              <a:cs typeface="+mn-cs"/>
            </a:rPr>
            <a:t>広いことや、つくばエクスプレス沿線の人口が増加し続けていることから、教育施設、保育所、児童館、交流センター等の公共施設が類似団体と比較して多いことが主な要因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107,715</a:t>
          </a:r>
          <a:r>
            <a:rPr kumimoji="1" lang="ja-JP" altLang="ja-JP" sz="1100">
              <a:solidFill>
                <a:schemeClr val="dk1"/>
              </a:solidFill>
              <a:effectLst/>
              <a:latin typeface="+mn-lt"/>
              <a:ea typeface="+mn-ea"/>
              <a:cs typeface="+mn-cs"/>
            </a:rPr>
            <a:t>円で、類似団体平均と比較し</a:t>
          </a:r>
          <a:r>
            <a:rPr kumimoji="1" lang="en-US" altLang="ja-JP" sz="1100">
              <a:solidFill>
                <a:schemeClr val="dk1"/>
              </a:solidFill>
              <a:effectLst/>
              <a:latin typeface="+mn-lt"/>
              <a:ea typeface="+mn-ea"/>
              <a:cs typeface="+mn-cs"/>
            </a:rPr>
            <a:t>8,269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回っている。普通建設事業費は、住民一人当たり</a:t>
          </a:r>
          <a:r>
            <a:rPr kumimoji="1" lang="en-US" altLang="ja-JP" sz="1100">
              <a:solidFill>
                <a:schemeClr val="dk1"/>
              </a:solidFill>
              <a:effectLst/>
              <a:latin typeface="+mn-lt"/>
              <a:ea typeface="+mn-ea"/>
              <a:cs typeface="+mn-cs"/>
            </a:rPr>
            <a:t>93,053</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43,879</a:t>
          </a:r>
          <a:r>
            <a:rPr kumimoji="1" lang="ja-JP" altLang="ja-JP" sz="1100">
              <a:solidFill>
                <a:schemeClr val="dk1"/>
              </a:solidFill>
              <a:effectLst/>
              <a:latin typeface="+mn-lt"/>
              <a:ea typeface="+mn-ea"/>
              <a:cs typeface="+mn-cs"/>
            </a:rPr>
            <a:t>円高い水準であり、新規整備においては類似団体平均を</a:t>
          </a:r>
          <a:r>
            <a:rPr kumimoji="1" lang="en-US" altLang="ja-JP" sz="1100">
              <a:solidFill>
                <a:schemeClr val="dk1"/>
              </a:solidFill>
              <a:effectLst/>
              <a:latin typeface="+mn-lt"/>
              <a:ea typeface="+mn-ea"/>
              <a:cs typeface="+mn-cs"/>
            </a:rPr>
            <a:t>35,777</a:t>
          </a:r>
          <a:r>
            <a:rPr kumimoji="1" lang="ja-JP" altLang="ja-JP" sz="1100">
              <a:solidFill>
                <a:schemeClr val="dk1"/>
              </a:solidFill>
              <a:effectLst/>
              <a:latin typeface="+mn-lt"/>
              <a:ea typeface="+mn-ea"/>
              <a:cs typeface="+mn-cs"/>
            </a:rPr>
            <a:t>円上回っている。児童生徒の急増に伴う学校建設事業等が主な要因である。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24,792</a:t>
          </a:r>
          <a:r>
            <a:rPr kumimoji="1" lang="ja-JP" altLang="ja-JP" sz="1100">
              <a:solidFill>
                <a:schemeClr val="dk1"/>
              </a:solidFill>
              <a:effectLst/>
              <a:latin typeface="+mn-lt"/>
              <a:ea typeface="+mn-ea"/>
              <a:cs typeface="+mn-cs"/>
            </a:rPr>
            <a:t>円で、類似団体平均と比較し</a:t>
          </a:r>
          <a:r>
            <a:rPr kumimoji="1" lang="en-US" altLang="ja-JP" sz="1100">
              <a:solidFill>
                <a:schemeClr val="dk1"/>
              </a:solidFill>
              <a:effectLst/>
              <a:latin typeface="+mn-lt"/>
              <a:ea typeface="+mn-ea"/>
              <a:cs typeface="+mn-cs"/>
            </a:rPr>
            <a:t>5,434</a:t>
          </a:r>
          <a:r>
            <a:rPr kumimoji="1" lang="ja-JP" altLang="ja-JP" sz="1100">
              <a:solidFill>
                <a:schemeClr val="dk1"/>
              </a:solidFill>
              <a:effectLst/>
              <a:latin typeface="+mn-lt"/>
              <a:ea typeface="+mn-ea"/>
              <a:cs typeface="+mn-cs"/>
            </a:rPr>
            <a:t>円下回っている。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今後、物件費や扶助費に関しては増加が見込まれることから、人件費抑制のため適切な定員管理を実施することや、事業の優先度を点検し計画的に廃止・縮小を進めることで事業費の抑制を図る。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255,244
242,537
283.72
118,668,733
112,592,793
4,085,827
58,059,036
61,920,438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46831</xdr:rowOff>
    </xdr:from>
    <xdr:to>
      <xdr:col>24</xdr:col>
      <xdr:colOff>63500</xdr:colOff>
      <xdr:row>38</xdr:row>
      <xdr:rowOff>111125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6561931"/>
          <a:ext cx="8382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75406</xdr:rowOff>
    </xdr:from>
    <xdr:to>
      <xdr:col>19</xdr:col>
      <xdr:colOff>177800</xdr:colOff>
      <xdr:row>38</xdr:row>
      <xdr:rowOff>111125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908300" y="6590506"/>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67010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51117</xdr:rowOff>
    </xdr:from>
    <xdr:to>
      <xdr:col>15</xdr:col>
      <xdr:colOff>50800</xdr:colOff>
      <xdr:row>38</xdr:row>
      <xdr:rowOff>75406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6394767"/>
          <a:ext cx="889000" cy="19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69867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51117</xdr:rowOff>
    </xdr:from>
    <xdr:to>
      <xdr:col>10</xdr:col>
      <xdr:colOff>114300</xdr:colOff>
      <xdr:row>37</xdr:row>
      <xdr:rowOff>113983</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flipV="1">
          <a:off x="1130300" y="639476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108443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593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42721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58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167481</xdr:rowOff>
    </xdr:from>
    <xdr:to>
      <xdr:col>24</xdr:col>
      <xdr:colOff>114300</xdr:colOff>
      <xdr:row>38</xdr:row>
      <xdr:rowOff>97631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5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145908</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64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60325</xdr:rowOff>
    </xdr:from>
    <xdr:to>
      <xdr:col>20</xdr:col>
      <xdr:colOff>38100</xdr:colOff>
      <xdr:row>38</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153052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24606</xdr:rowOff>
    </xdr:from>
    <xdr:to>
      <xdr:col>15</xdr:col>
      <xdr:colOff>101600</xdr:colOff>
      <xdr:row>38</xdr:row>
      <xdr:rowOff>126206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5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117333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663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317</xdr:rowOff>
    </xdr:from>
    <xdr:to>
      <xdr:col>10</xdr:col>
      <xdr:colOff>165100</xdr:colOff>
      <xdr:row>37</xdr:row>
      <xdr:rowOff>101917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93044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6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63183</xdr:rowOff>
    </xdr:from>
    <xdr:to>
      <xdr:col>6</xdr:col>
      <xdr:colOff>38100</xdr:colOff>
      <xdr:row>37</xdr:row>
      <xdr:rowOff>164782</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6406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155909</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64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87846</xdr:rowOff>
    </xdr:from>
    <xdr:to>
      <xdr:col>24</xdr:col>
      <xdr:colOff>63500</xdr:colOff>
      <xdr:row>58</xdr:row>
      <xdr:rowOff>63881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89046"/>
          <a:ext cx="838200" cy="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87846</xdr:rowOff>
    </xdr:from>
    <xdr:to>
      <xdr:col>19</xdr:col>
      <xdr:colOff>177800</xdr:colOff>
      <xdr:row>58</xdr:row>
      <xdr:rowOff>44704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89046"/>
          <a:ext cx="889000" cy="2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73775</xdr:rowOff>
    </xdr:from>
    <xdr:to>
      <xdr:col>15</xdr:col>
      <xdr:colOff>50800</xdr:colOff>
      <xdr:row>58</xdr:row>
      <xdr:rowOff>44704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46275"/>
          <a:ext cx="889000" cy="13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73775</xdr:rowOff>
    </xdr:from>
    <xdr:to>
      <xdr:col>10</xdr:col>
      <xdr:colOff>114300</xdr:colOff>
      <xdr:row>58</xdr:row>
      <xdr:rowOff>74994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46275"/>
          <a:ext cx="889000" cy="137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71340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13081</xdr:rowOff>
    </xdr:from>
    <xdr:to>
      <xdr:col>24</xdr:col>
      <xdr:colOff>114300</xdr:colOff>
      <xdr:row>58</xdr:row>
      <xdr:rowOff>114681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162958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37046</xdr:rowOff>
    </xdr:from>
    <xdr:to>
      <xdr:col>20</xdr:col>
      <xdr:colOff>38100</xdr:colOff>
      <xdr:row>56</xdr:row>
      <xdr:rowOff>138646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155173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4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165354</xdr:rowOff>
    </xdr:from>
    <xdr:to>
      <xdr:col>15</xdr:col>
      <xdr:colOff>101600</xdr:colOff>
      <xdr:row>58</xdr:row>
      <xdr:rowOff>95504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86631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22975</xdr:rowOff>
    </xdr:from>
    <xdr:to>
      <xdr:col>10</xdr:col>
      <xdr:colOff>165100</xdr:colOff>
      <xdr:row>50</xdr:row>
      <xdr:rowOff>124575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141102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37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24194</xdr:rowOff>
    </xdr:from>
    <xdr:to>
      <xdr:col>6</xdr:col>
      <xdr:colOff>38100</xdr:colOff>
      <xdr:row>58</xdr:row>
      <xdr:rowOff>125794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142321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95695</xdr:rowOff>
    </xdr:from>
    <xdr:to>
      <xdr:col>24</xdr:col>
      <xdr:colOff>63500</xdr:colOff>
      <xdr:row>77</xdr:row>
      <xdr:rowOff>63936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25895"/>
          <a:ext cx="838200" cy="13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151571</xdr:rowOff>
    </xdr:from>
    <xdr:to>
      <xdr:col>19</xdr:col>
      <xdr:colOff>177800</xdr:colOff>
      <xdr:row>77</xdr:row>
      <xdr:rowOff>63936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181771"/>
          <a:ext cx="8890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151571</xdr:rowOff>
    </xdr:from>
    <xdr:to>
      <xdr:col>15</xdr:col>
      <xdr:colOff>50800</xdr:colOff>
      <xdr:row>78</xdr:row>
      <xdr:rowOff>72786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81771"/>
          <a:ext cx="889000" cy="26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72786</xdr:rowOff>
    </xdr:from>
    <xdr:to>
      <xdr:col>10</xdr:col>
      <xdr:colOff>114300</xdr:colOff>
      <xdr:row>79</xdr:row>
      <xdr:rowOff>70827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45886"/>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44895</xdr:rowOff>
    </xdr:from>
    <xdr:to>
      <xdr:col>24</xdr:col>
      <xdr:colOff>114300</xdr:colOff>
      <xdr:row>76</xdr:row>
      <xdr:rowOff>146495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23322</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5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13136</xdr:rowOff>
    </xdr:from>
    <xdr:to>
      <xdr:col>20</xdr:col>
      <xdr:colOff>38100</xdr:colOff>
      <xdr:row>77</xdr:row>
      <xdr:rowOff>114736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105863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0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100771</xdr:rowOff>
    </xdr:from>
    <xdr:to>
      <xdr:col>15</xdr:col>
      <xdr:colOff>101600</xdr:colOff>
      <xdr:row>77</xdr:row>
      <xdr:rowOff>30921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22048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21986</xdr:rowOff>
    </xdr:from>
    <xdr:to>
      <xdr:col>10</xdr:col>
      <xdr:colOff>165100</xdr:colOff>
      <xdr:row>78</xdr:row>
      <xdr:rowOff>123586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140113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1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20027</xdr:rowOff>
    </xdr:from>
    <xdr:to>
      <xdr:col>6</xdr:col>
      <xdr:colOff>38100</xdr:colOff>
      <xdr:row>79</xdr:row>
      <xdr:rowOff>121627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112754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65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39215</xdr:rowOff>
    </xdr:from>
    <xdr:to>
      <xdr:col>24</xdr:col>
      <xdr:colOff>63500</xdr:colOff>
      <xdr:row>97</xdr:row>
      <xdr:rowOff>126833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669865"/>
          <a:ext cx="8382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111485</xdr:rowOff>
    </xdr:from>
    <xdr:to>
      <xdr:col>19</xdr:col>
      <xdr:colOff>177800</xdr:colOff>
      <xdr:row>97</xdr:row>
      <xdr:rowOff>126833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742135"/>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111485</xdr:rowOff>
    </xdr:from>
    <xdr:to>
      <xdr:col>15</xdr:col>
      <xdr:colOff>50800</xdr:colOff>
      <xdr:row>99</xdr:row>
      <xdr:rowOff>8026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742135"/>
          <a:ext cx="889000" cy="2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162919</xdr:rowOff>
    </xdr:from>
    <xdr:to>
      <xdr:col>10</xdr:col>
      <xdr:colOff>114300</xdr:colOff>
      <xdr:row>99</xdr:row>
      <xdr:rowOff>8026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450669"/>
          <a:ext cx="889000" cy="5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159865</xdr:rowOff>
    </xdr:from>
    <xdr:to>
      <xdr:col>24</xdr:col>
      <xdr:colOff>114300</xdr:colOff>
      <xdr:row>97</xdr:row>
      <xdr:rowOff>90015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138292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9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76033</xdr:rowOff>
    </xdr:from>
    <xdr:to>
      <xdr:col>20</xdr:col>
      <xdr:colOff>38100</xdr:colOff>
      <xdr:row>98</xdr:row>
      <xdr:rowOff>6183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168760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7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60685</xdr:rowOff>
    </xdr:from>
    <xdr:to>
      <xdr:col>15</xdr:col>
      <xdr:colOff>101600</xdr:colOff>
      <xdr:row>97</xdr:row>
      <xdr:rowOff>162285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153412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78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128676</xdr:rowOff>
    </xdr:from>
    <xdr:to>
      <xdr:col>10</xdr:col>
      <xdr:colOff>165100</xdr:colOff>
      <xdr:row>99</xdr:row>
      <xdr:rowOff>58826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9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49953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70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112119</xdr:rowOff>
    </xdr:from>
    <xdr:to>
      <xdr:col>6</xdr:col>
      <xdr:colOff>38100</xdr:colOff>
      <xdr:row>96</xdr:row>
      <xdr:rowOff>42269</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3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58796</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1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160020</xdr:rowOff>
    </xdr:from>
    <xdr:to>
      <xdr:col>55</xdr:col>
      <xdr:colOff>0</xdr:colOff>
      <xdr:row>38</xdr:row>
      <xdr:rowOff>19050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503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100330</xdr:rowOff>
    </xdr:from>
    <xdr:to>
      <xdr:col>50</xdr:col>
      <xdr:colOff>114300</xdr:colOff>
      <xdr:row>38</xdr:row>
      <xdr:rowOff>19050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44398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100330</xdr:rowOff>
    </xdr:from>
    <xdr:to>
      <xdr:col>45</xdr:col>
      <xdr:colOff>177800</xdr:colOff>
      <xdr:row>38</xdr:row>
      <xdr:rowOff>12700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12700</xdr:rowOff>
    </xdr:from>
    <xdr:to>
      <xdr:col>41</xdr:col>
      <xdr:colOff>50800</xdr:colOff>
      <xdr:row>38</xdr:row>
      <xdr:rowOff>39370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527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109220</xdr:rowOff>
    </xdr:from>
    <xdr:to>
      <xdr:col>55</xdr:col>
      <xdr:colOff>50800</xdr:colOff>
      <xdr:row>38</xdr:row>
      <xdr:rowOff>39370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24147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60977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49530</xdr:rowOff>
    </xdr:from>
    <xdr:to>
      <xdr:col>46</xdr:col>
      <xdr:colOff>38100</xdr:colOff>
      <xdr:row>37</xdr:row>
      <xdr:rowOff>151130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142257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48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133350</xdr:rowOff>
    </xdr:from>
    <xdr:to>
      <xdr:col>41</xdr:col>
      <xdr:colOff>101600</xdr:colOff>
      <xdr:row>38</xdr:row>
      <xdr:rowOff>63500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54627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56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160020</xdr:rowOff>
    </xdr:from>
    <xdr:to>
      <xdr:col>36</xdr:col>
      <xdr:colOff>165100</xdr:colOff>
      <xdr:row>38</xdr:row>
      <xdr:rowOff>90170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81297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9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169692</xdr:rowOff>
    </xdr:from>
    <xdr:to>
      <xdr:col>55</xdr:col>
      <xdr:colOff>0</xdr:colOff>
      <xdr:row>57</xdr:row>
      <xdr:rowOff>10358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70892"/>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10358</xdr:rowOff>
    </xdr:from>
    <xdr:to>
      <xdr:col>50</xdr:col>
      <xdr:colOff>114300</xdr:colOff>
      <xdr:row>57</xdr:row>
      <xdr:rowOff>40213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783008"/>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7981</xdr:rowOff>
    </xdr:from>
    <xdr:to>
      <xdr:col>45</xdr:col>
      <xdr:colOff>177800</xdr:colOff>
      <xdr:row>57</xdr:row>
      <xdr:rowOff>40213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80631"/>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158720</xdr:rowOff>
    </xdr:from>
    <xdr:to>
      <xdr:col>41</xdr:col>
      <xdr:colOff>50800</xdr:colOff>
      <xdr:row>57</xdr:row>
      <xdr:rowOff>7981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59920"/>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118892</xdr:rowOff>
    </xdr:from>
    <xdr:to>
      <xdr:col>55</xdr:col>
      <xdr:colOff>50800</xdr:colOff>
      <xdr:row>57</xdr:row>
      <xdr:rowOff>49042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141769</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5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131008</xdr:rowOff>
    </xdr:from>
    <xdr:to>
      <xdr:col>50</xdr:col>
      <xdr:colOff>165100</xdr:colOff>
      <xdr:row>57</xdr:row>
      <xdr:rowOff>61158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77685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50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160863</xdr:rowOff>
    </xdr:from>
    <xdr:to>
      <xdr:col>46</xdr:col>
      <xdr:colOff>38100</xdr:colOff>
      <xdr:row>57</xdr:row>
      <xdr:rowOff>91013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107540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5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128631</xdr:rowOff>
    </xdr:from>
    <xdr:to>
      <xdr:col>41</xdr:col>
      <xdr:colOff>101600</xdr:colOff>
      <xdr:row>57</xdr:row>
      <xdr:rowOff>58781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75308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50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107920</xdr:rowOff>
    </xdr:from>
    <xdr:to>
      <xdr:col>36</xdr:col>
      <xdr:colOff>165100</xdr:colOff>
      <xdr:row>57</xdr:row>
      <xdr:rowOff>38070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54597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4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35961</xdr:rowOff>
    </xdr:from>
    <xdr:to>
      <xdr:col>55</xdr:col>
      <xdr:colOff>0</xdr:colOff>
      <xdr:row>77</xdr:row>
      <xdr:rowOff>98414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237611"/>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14199</xdr:rowOff>
    </xdr:from>
    <xdr:to>
      <xdr:col>50</xdr:col>
      <xdr:colOff>114300</xdr:colOff>
      <xdr:row>77</xdr:row>
      <xdr:rowOff>98414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215849"/>
          <a:ext cx="889000" cy="8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145597</xdr:rowOff>
    </xdr:from>
    <xdr:to>
      <xdr:col>45</xdr:col>
      <xdr:colOff>177800</xdr:colOff>
      <xdr:row>77</xdr:row>
      <xdr:rowOff>14199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75797"/>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145597</xdr:rowOff>
    </xdr:from>
    <xdr:to>
      <xdr:col>41</xdr:col>
      <xdr:colOff>50800</xdr:colOff>
      <xdr:row>77</xdr:row>
      <xdr:rowOff>86071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75797"/>
          <a:ext cx="889000" cy="1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156611</xdr:rowOff>
    </xdr:from>
    <xdr:to>
      <xdr:col>55</xdr:col>
      <xdr:colOff>50800</xdr:colOff>
      <xdr:row>77</xdr:row>
      <xdr:rowOff>86761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135038</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47614</xdr:rowOff>
    </xdr:from>
    <xdr:to>
      <xdr:col>50</xdr:col>
      <xdr:colOff>165100</xdr:colOff>
      <xdr:row>77</xdr:row>
      <xdr:rowOff>149214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2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140341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3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134849</xdr:rowOff>
    </xdr:from>
    <xdr:to>
      <xdr:col>46</xdr:col>
      <xdr:colOff>38100</xdr:colOff>
      <xdr:row>77</xdr:row>
      <xdr:rowOff>64999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56126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25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94797</xdr:rowOff>
    </xdr:from>
    <xdr:to>
      <xdr:col>41</xdr:col>
      <xdr:colOff>101600</xdr:colOff>
      <xdr:row>77</xdr:row>
      <xdr:rowOff>24947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1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16074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21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35271</xdr:rowOff>
    </xdr:from>
    <xdr:to>
      <xdr:col>36</xdr:col>
      <xdr:colOff>165100</xdr:colOff>
      <xdr:row>77</xdr:row>
      <xdr:rowOff>136871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127998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132842</xdr:rowOff>
    </xdr:from>
    <xdr:to>
      <xdr:col>55</xdr:col>
      <xdr:colOff>0</xdr:colOff>
      <xdr:row>95</xdr:row>
      <xdr:rowOff>157051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20592"/>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92175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79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95946</xdr:rowOff>
    </xdr:from>
    <xdr:to>
      <xdr:col>50</xdr:col>
      <xdr:colOff>114300</xdr:colOff>
      <xdr:row>95</xdr:row>
      <xdr:rowOff>157051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83696"/>
          <a:ext cx="8890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114988</xdr:rowOff>
    </xdr:from>
    <xdr:to>
      <xdr:col>45</xdr:col>
      <xdr:colOff>177800</xdr:colOff>
      <xdr:row>95</xdr:row>
      <xdr:rowOff>95946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059838"/>
          <a:ext cx="889000" cy="3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114988</xdr:rowOff>
    </xdr:from>
    <xdr:to>
      <xdr:col>41</xdr:col>
      <xdr:colOff>50800</xdr:colOff>
      <xdr:row>95</xdr:row>
      <xdr:rowOff>155862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059838"/>
          <a:ext cx="889000" cy="3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82042</xdr:rowOff>
    </xdr:from>
    <xdr:to>
      <xdr:col>55</xdr:col>
      <xdr:colOff>50800</xdr:colOff>
      <xdr:row>96</xdr:row>
      <xdr:rowOff>12192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104919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106251</xdr:rowOff>
    </xdr:from>
    <xdr:to>
      <xdr:col>50</xdr:col>
      <xdr:colOff>165100</xdr:colOff>
      <xdr:row>96</xdr:row>
      <xdr:rowOff>36401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52928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45146</xdr:rowOff>
    </xdr:from>
    <xdr:to>
      <xdr:col>46</xdr:col>
      <xdr:colOff>38100</xdr:colOff>
      <xdr:row>95</xdr:row>
      <xdr:rowOff>146746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163273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64188</xdr:rowOff>
    </xdr:from>
    <xdr:to>
      <xdr:col>41</xdr:col>
      <xdr:colOff>101600</xdr:colOff>
      <xdr:row>93</xdr:row>
      <xdr:rowOff>165788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10865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78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105062</xdr:rowOff>
    </xdr:from>
    <xdr:to>
      <xdr:col>36</xdr:col>
      <xdr:colOff>165100</xdr:colOff>
      <xdr:row>96</xdr:row>
      <xdr:rowOff>35212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51739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161737</xdr:rowOff>
    </xdr:from>
    <xdr:to>
      <xdr:col>85</xdr:col>
      <xdr:colOff>127000</xdr:colOff>
      <xdr:row>36</xdr:row>
      <xdr:rowOff>21468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62487"/>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102301</xdr:rowOff>
    </xdr:from>
    <xdr:to>
      <xdr:col>81</xdr:col>
      <xdr:colOff>50800</xdr:colOff>
      <xdr:row>36</xdr:row>
      <xdr:rowOff>21468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03051"/>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102301</xdr:rowOff>
    </xdr:from>
    <xdr:to>
      <xdr:col>76</xdr:col>
      <xdr:colOff>114300</xdr:colOff>
      <xdr:row>35</xdr:row>
      <xdr:rowOff>105959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0305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65908</xdr:rowOff>
    </xdr:from>
    <xdr:to>
      <xdr:col>71</xdr:col>
      <xdr:colOff>177800</xdr:colOff>
      <xdr:row>35</xdr:row>
      <xdr:rowOff>105959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066658"/>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110937</xdr:rowOff>
    </xdr:from>
    <xdr:to>
      <xdr:col>85</xdr:col>
      <xdr:colOff>177800</xdr:colOff>
      <xdr:row>36</xdr:row>
      <xdr:rowOff>41087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133814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142118</xdr:rowOff>
    </xdr:from>
    <xdr:to>
      <xdr:col>81</xdr:col>
      <xdr:colOff>101600</xdr:colOff>
      <xdr:row>36</xdr:row>
      <xdr:rowOff>72268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88795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51501</xdr:rowOff>
    </xdr:from>
    <xdr:to>
      <xdr:col>76</xdr:col>
      <xdr:colOff>165100</xdr:colOff>
      <xdr:row>35</xdr:row>
      <xdr:rowOff>153101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169628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2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55159</xdr:rowOff>
    </xdr:from>
    <xdr:to>
      <xdr:col>72</xdr:col>
      <xdr:colOff>38100</xdr:colOff>
      <xdr:row>35</xdr:row>
      <xdr:rowOff>156759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15108</xdr:rowOff>
    </xdr:from>
    <xdr:to>
      <xdr:col>67</xdr:col>
      <xdr:colOff>101600</xdr:colOff>
      <xdr:row>35</xdr:row>
      <xdr:rowOff>116708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133235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110649</xdr:rowOff>
    </xdr:from>
    <xdr:to>
      <xdr:col>85</xdr:col>
      <xdr:colOff>127000</xdr:colOff>
      <xdr:row>51</xdr:row>
      <xdr:rowOff>22543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683149"/>
          <a:ext cx="8382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22543</xdr:rowOff>
    </xdr:from>
    <xdr:to>
      <xdr:col>81</xdr:col>
      <xdr:colOff>50800</xdr:colOff>
      <xdr:row>55</xdr:row>
      <xdr:rowOff>23781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766493"/>
          <a:ext cx="889000" cy="68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23781</xdr:rowOff>
    </xdr:from>
    <xdr:to>
      <xdr:col>76</xdr:col>
      <xdr:colOff>114300</xdr:colOff>
      <xdr:row>55</xdr:row>
      <xdr:rowOff>26695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5353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26695</xdr:rowOff>
    </xdr:from>
    <xdr:to>
      <xdr:col>71</xdr:col>
      <xdr:colOff>177800</xdr:colOff>
      <xdr:row>55</xdr:row>
      <xdr:rowOff>128594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56445"/>
          <a:ext cx="889000" cy="1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59849</xdr:rowOff>
    </xdr:from>
    <xdr:to>
      <xdr:col>85</xdr:col>
      <xdr:colOff>177800</xdr:colOff>
      <xdr:row>50</xdr:row>
      <xdr:rowOff>161449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6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12876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5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143193</xdr:rowOff>
    </xdr:from>
    <xdr:to>
      <xdr:col>81</xdr:col>
      <xdr:colOff>101600</xdr:colOff>
      <xdr:row>51</xdr:row>
      <xdr:rowOff>73343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7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89870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4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144431</xdr:rowOff>
    </xdr:from>
    <xdr:to>
      <xdr:col>76</xdr:col>
      <xdr:colOff>165100</xdr:colOff>
      <xdr:row>55</xdr:row>
      <xdr:rowOff>74581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91108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147345</xdr:rowOff>
    </xdr:from>
    <xdr:to>
      <xdr:col>72</xdr:col>
      <xdr:colOff>38100</xdr:colOff>
      <xdr:row>55</xdr:row>
      <xdr:rowOff>77495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94022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77794</xdr:rowOff>
    </xdr:from>
    <xdr:to>
      <xdr:col>67</xdr:col>
      <xdr:colOff>101600</xdr:colOff>
      <xdr:row>56</xdr:row>
      <xdr:rowOff>7944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24471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21765</xdr:rowOff>
    </xdr:from>
    <xdr:to>
      <xdr:col>85</xdr:col>
      <xdr:colOff>127000</xdr:colOff>
      <xdr:row>98</xdr:row>
      <xdr:rowOff>30155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823865"/>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144546</xdr:rowOff>
    </xdr:from>
    <xdr:to>
      <xdr:col>81</xdr:col>
      <xdr:colOff>50800</xdr:colOff>
      <xdr:row>98</xdr:row>
      <xdr:rowOff>21765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75196"/>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144546</xdr:rowOff>
    </xdr:from>
    <xdr:to>
      <xdr:col>76</xdr:col>
      <xdr:colOff>114300</xdr:colOff>
      <xdr:row>97</xdr:row>
      <xdr:rowOff>158240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75196"/>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158240</xdr:rowOff>
    </xdr:from>
    <xdr:to>
      <xdr:col>71</xdr:col>
      <xdr:colOff>177800</xdr:colOff>
      <xdr:row>97</xdr:row>
      <xdr:rowOff>169601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8889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150805</xdr:rowOff>
    </xdr:from>
    <xdr:to>
      <xdr:col>85</xdr:col>
      <xdr:colOff>177800</xdr:colOff>
      <xdr:row>98</xdr:row>
      <xdr:rowOff>80955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129232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142415</xdr:rowOff>
    </xdr:from>
    <xdr:to>
      <xdr:col>81</xdr:col>
      <xdr:colOff>101600</xdr:colOff>
      <xdr:row>98</xdr:row>
      <xdr:rowOff>72565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63692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93746</xdr:rowOff>
    </xdr:from>
    <xdr:to>
      <xdr:col>76</xdr:col>
      <xdr:colOff>165100</xdr:colOff>
      <xdr:row>98</xdr:row>
      <xdr:rowOff>23896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107440</xdr:rowOff>
    </xdr:from>
    <xdr:to>
      <xdr:col>72</xdr:col>
      <xdr:colOff>38100</xdr:colOff>
      <xdr:row>98</xdr:row>
      <xdr:rowOff>37590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28717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118801</xdr:rowOff>
    </xdr:from>
    <xdr:to>
      <xdr:col>67</xdr:col>
      <xdr:colOff>101600</xdr:colOff>
      <xdr:row>98</xdr:row>
      <xdr:rowOff>48951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40078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171,695</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3,733</a:t>
          </a:r>
          <a:r>
            <a:rPr kumimoji="1" lang="ja-JP" altLang="ja-JP" sz="1100">
              <a:solidFill>
                <a:schemeClr val="dk1"/>
              </a:solidFill>
              <a:effectLst/>
              <a:latin typeface="+mn-lt"/>
              <a:ea typeface="+mn-ea"/>
              <a:cs typeface="+mn-cs"/>
            </a:rPr>
            <a:t>円下回っている。前年より増加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のは、</a:t>
          </a:r>
          <a:r>
            <a:rPr lang="ja-JP" altLang="ja-JP" sz="1100">
              <a:solidFill>
                <a:schemeClr val="dk1"/>
              </a:solidFill>
              <a:effectLst/>
              <a:latin typeface="+mn-lt"/>
              <a:ea typeface="+mn-ea"/>
              <a:cs typeface="+mn-cs"/>
            </a:rPr>
            <a:t>価格高騰緊急支援給付金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研究学園小学校児童クラブ室建設工事</a:t>
          </a:r>
          <a:r>
            <a:rPr lang="ja-JP" altLang="en-US"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しているものの、</a:t>
          </a:r>
          <a:r>
            <a:rPr lang="ja-JP" altLang="ja-JP" sz="1100">
              <a:solidFill>
                <a:schemeClr val="dk1"/>
              </a:solidFill>
              <a:effectLst/>
              <a:latin typeface="+mn-lt"/>
              <a:ea typeface="+mn-ea"/>
              <a:cs typeface="+mn-cs"/>
            </a:rPr>
            <a:t>物価高騰対応重点支援給付金、民間保育所運営委託料、児童福祉施設整備費補助金</a:t>
          </a:r>
          <a:r>
            <a:rPr lang="ja-JP" altLang="en-US" sz="1100">
              <a:solidFill>
                <a:schemeClr val="dk1"/>
              </a:solidFill>
              <a:effectLst/>
              <a:latin typeface="+mn-lt"/>
              <a:ea typeface="+mn-ea"/>
              <a:cs typeface="+mn-cs"/>
            </a:rPr>
            <a:t>等が</a:t>
          </a:r>
          <a:r>
            <a:rPr lang="ja-JP" altLang="ja-JP"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a:t>
          </a:r>
          <a:endParaRPr lang="ja-JP" altLang="ja-JP">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97,525</a:t>
          </a:r>
          <a:r>
            <a:rPr kumimoji="1" lang="ja-JP" altLang="ja-JP" sz="1100">
              <a:solidFill>
                <a:schemeClr val="dk1"/>
              </a:solidFill>
              <a:effectLst/>
              <a:latin typeface="+mn-lt"/>
              <a:ea typeface="+mn-ea"/>
              <a:cs typeface="+mn-cs"/>
            </a:rPr>
            <a:t>円で、類似団体中、最も高い水準にあり、児童生徒の急増に伴う学校建設事業等が主な要因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42,800</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1,387</a:t>
          </a:r>
          <a:r>
            <a:rPr kumimoji="1" lang="ja-JP" altLang="ja-JP" sz="1100">
              <a:solidFill>
                <a:schemeClr val="dk1"/>
              </a:solidFill>
              <a:effectLst/>
              <a:latin typeface="+mn-lt"/>
              <a:ea typeface="+mn-ea"/>
              <a:cs typeface="+mn-cs"/>
            </a:rPr>
            <a:t>円上回っている。前年より</a:t>
          </a:r>
          <a:r>
            <a:rPr kumimoji="1" lang="en-US" altLang="ja-JP" sz="1100">
              <a:solidFill>
                <a:schemeClr val="dk1"/>
              </a:solidFill>
              <a:effectLst/>
              <a:latin typeface="+mn-lt"/>
              <a:ea typeface="+mn-ea"/>
              <a:cs typeface="+mn-cs"/>
            </a:rPr>
            <a:t>1,059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ているのは、</a:t>
          </a:r>
          <a:r>
            <a:rPr lang="ja-JP" altLang="en-US" sz="1100" b="0" i="0" u="none" strike="noStrike" baseline="0">
              <a:solidFill>
                <a:schemeClr val="dk1"/>
              </a:solidFill>
              <a:latin typeface="+mn-lt"/>
              <a:ea typeface="+mn-ea"/>
              <a:cs typeface="+mn-cs"/>
            </a:rPr>
            <a:t>つくばセンタービル公共施設改修工事、下水道事業会計繰出金、萱丸トンボ池用地購入費等が増加したこと</a:t>
          </a:r>
          <a:r>
            <a:rPr kumimoji="1" lang="ja-JP" altLang="ja-JP" sz="1100">
              <a:solidFill>
                <a:schemeClr val="dk1"/>
              </a:solidFill>
              <a:effectLst/>
              <a:latin typeface="+mn-lt"/>
              <a:ea typeface="+mn-ea"/>
              <a:cs typeface="+mn-cs"/>
            </a:rPr>
            <a:t>が主な要因である。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41,970</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3,164</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25,113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lang="ja-JP" altLang="en-US" sz="1100" b="0" i="0" u="none" strike="noStrike" baseline="0">
              <a:solidFill>
                <a:schemeClr val="dk1"/>
              </a:solidFill>
              <a:latin typeface="+mn-lt"/>
              <a:ea typeface="+mn-ea"/>
              <a:cs typeface="+mn-cs"/>
            </a:rPr>
            <a:t>旧庁舎解体工事の減少等</a:t>
          </a:r>
          <a:r>
            <a:rPr kumimoji="1" lang="ja-JP" altLang="ja-JP" sz="1100">
              <a:solidFill>
                <a:schemeClr val="dk1"/>
              </a:solidFill>
              <a:effectLst/>
              <a:latin typeface="+mn-lt"/>
              <a:ea typeface="+mn-ea"/>
              <a:cs typeface="+mn-cs"/>
            </a:rPr>
            <a:t>が主な要因である。　</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32,327</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8,553</a:t>
          </a:r>
          <a:r>
            <a:rPr kumimoji="1" lang="ja-JP" altLang="ja-JP" sz="1100">
              <a:solidFill>
                <a:schemeClr val="dk1"/>
              </a:solidFill>
              <a:effectLst/>
              <a:latin typeface="+mn-lt"/>
              <a:ea typeface="+mn-ea"/>
              <a:cs typeface="+mn-cs"/>
            </a:rPr>
            <a:t>円下回っている。前年より</a:t>
          </a:r>
          <a:r>
            <a:rPr kumimoji="1" lang="en-US" altLang="ja-JP" sz="1100">
              <a:solidFill>
                <a:schemeClr val="dk1"/>
              </a:solidFill>
              <a:effectLst/>
              <a:latin typeface="+mn-lt"/>
              <a:ea typeface="+mn-ea"/>
              <a:cs typeface="+mn-cs"/>
            </a:rPr>
            <a:t>2,683</a:t>
          </a:r>
          <a:r>
            <a:rPr kumimoji="1" lang="ja-JP" altLang="ja-JP" sz="1100">
              <a:solidFill>
                <a:schemeClr val="dk1"/>
              </a:solidFill>
              <a:effectLst/>
              <a:latin typeface="+mn-lt"/>
              <a:ea typeface="+mn-ea"/>
              <a:cs typeface="+mn-cs"/>
            </a:rPr>
            <a:t>円増加しているのは、</a:t>
          </a:r>
          <a:r>
            <a:rPr lang="ja-JP" altLang="ja-JP" sz="1100">
              <a:solidFill>
                <a:schemeClr val="dk1"/>
              </a:solidFill>
              <a:effectLst/>
              <a:latin typeface="+mn-lt"/>
              <a:ea typeface="+mn-ea"/>
              <a:cs typeface="+mn-cs"/>
            </a:rPr>
            <a:t>焼却炉耐火壁修繕工事、出産応援給付金、子育て応援給付金</a:t>
          </a:r>
          <a:r>
            <a:rPr lang="ja-JP" altLang="ja-JP" sz="1100" b="0" i="0" baseline="0">
              <a:solidFill>
                <a:schemeClr val="dk1"/>
              </a:solidFill>
              <a:effectLst/>
              <a:latin typeface="+mn-lt"/>
              <a:ea typeface="+mn-ea"/>
              <a:cs typeface="+mn-cs"/>
            </a:rPr>
            <a:t>等が増加したこと</a:t>
          </a:r>
          <a:r>
            <a:rPr kumimoji="1" lang="ja-JP" altLang="ja-JP" sz="1100">
              <a:solidFill>
                <a:schemeClr val="dk1"/>
              </a:solidFill>
              <a:effectLst/>
              <a:latin typeface="+mn-lt"/>
              <a:ea typeface="+mn-ea"/>
              <a:cs typeface="+mn-cs"/>
            </a:rPr>
            <a:t>が主な要因である。</a:t>
          </a:r>
          <a:endParaRPr lang="ja-JP" altLang="ja-JP">
            <a:effectLst/>
          </a:endParaRPr>
        </a:p>
        <a:p>
          <a:r>
            <a:rPr kumimoji="1" lang="ja-JP" altLang="en-US" sz="1100">
              <a:solidFill>
                <a:schemeClr val="dk1"/>
              </a:solidFill>
              <a:effectLst/>
              <a:latin typeface="+mn-lt"/>
              <a:ea typeface="+mn-ea"/>
              <a:cs typeface="+mn-cs"/>
            </a:rPr>
            <a:t>　消防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15,384</a:t>
          </a:r>
          <a:r>
            <a:rPr kumimoji="1" lang="ja-JP" altLang="ja-JP" sz="1100">
              <a:solidFill>
                <a:schemeClr val="dk1"/>
              </a:solidFill>
              <a:effectLst/>
              <a:latin typeface="+mn-lt"/>
              <a:ea typeface="+mn-ea"/>
              <a:cs typeface="+mn-cs"/>
            </a:rPr>
            <a:t>円で、類似団体平均と比較して</a:t>
          </a:r>
          <a:r>
            <a:rPr kumimoji="1" lang="en-US" altLang="ja-JP" sz="1100">
              <a:solidFill>
                <a:schemeClr val="dk1"/>
              </a:solidFill>
              <a:effectLst/>
              <a:latin typeface="+mn-lt"/>
              <a:ea typeface="+mn-ea"/>
              <a:cs typeface="+mn-cs"/>
            </a:rPr>
            <a:t>537</a:t>
          </a:r>
          <a:r>
            <a:rPr kumimoji="1" lang="ja-JP" altLang="ja-JP" sz="1100">
              <a:solidFill>
                <a:schemeClr val="dk1"/>
              </a:solidFill>
              <a:effectLst/>
              <a:latin typeface="+mn-lt"/>
              <a:ea typeface="+mn-ea"/>
              <a:cs typeface="+mn-cs"/>
            </a:rPr>
            <a:t>円上回っている。前年より</a:t>
          </a:r>
          <a:r>
            <a:rPr kumimoji="1" lang="en-US" altLang="ja-JP" sz="1100">
              <a:solidFill>
                <a:schemeClr val="dk1"/>
              </a:solidFill>
              <a:effectLst/>
              <a:latin typeface="+mn-lt"/>
              <a:ea typeface="+mn-ea"/>
              <a:cs typeface="+mn-cs"/>
            </a:rPr>
            <a:t>341</a:t>
          </a:r>
          <a:r>
            <a:rPr kumimoji="1" lang="ja-JP" altLang="ja-JP" sz="1100">
              <a:solidFill>
                <a:schemeClr val="dk1"/>
              </a:solidFill>
              <a:effectLst/>
              <a:latin typeface="+mn-lt"/>
              <a:ea typeface="+mn-ea"/>
              <a:cs typeface="+mn-cs"/>
            </a:rPr>
            <a:t>円増加しているのは、</a:t>
          </a:r>
          <a:r>
            <a:rPr lang="ja-JP" altLang="ja-JP" sz="1100">
              <a:solidFill>
                <a:schemeClr val="dk1"/>
              </a:solidFill>
              <a:effectLst/>
              <a:latin typeface="+mn-lt"/>
              <a:ea typeface="+mn-ea"/>
              <a:cs typeface="+mn-cs"/>
            </a:rPr>
            <a:t>水槽付消防ポンプ自動車購入費、みどりの南小学校・みどりの南中学校防災設備整備工事、みどりの学校プール防災設備整備工事</a:t>
          </a:r>
          <a:r>
            <a:rPr lang="ja-JP" altLang="ja-JP" sz="1100" b="0" i="0" baseline="0">
              <a:solidFill>
                <a:schemeClr val="dk1"/>
              </a:solidFill>
              <a:effectLst/>
              <a:latin typeface="+mn-lt"/>
              <a:ea typeface="+mn-ea"/>
              <a:cs typeface="+mn-cs"/>
            </a:rPr>
            <a:t>等が増加したこと</a:t>
          </a:r>
          <a:r>
            <a:rPr kumimoji="1" lang="ja-JP" altLang="ja-JP" sz="1100">
              <a:solidFill>
                <a:schemeClr val="dk1"/>
              </a:solidFill>
              <a:effectLst/>
              <a:latin typeface="+mn-lt"/>
              <a:ea typeface="+mn-ea"/>
              <a:cs typeface="+mn-cs"/>
            </a:rPr>
            <a:t>が主な要因である。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年度は土地開発公社から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を含む約</a:t>
          </a:r>
          <a:r>
            <a:rPr kumimoji="1" lang="en-US" altLang="ja-JP" sz="1100">
              <a:solidFill>
                <a:schemeClr val="dk1"/>
              </a:solidFill>
              <a:effectLst/>
              <a:latin typeface="+mn-lt"/>
              <a:ea typeface="+mn-ea"/>
              <a:cs typeface="+mn-cs"/>
            </a:rPr>
            <a:t>78</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円を積み立てたことにより、標準財政規模に対する基金の割合が</a:t>
          </a:r>
          <a:r>
            <a:rPr kumimoji="1" lang="en-US" altLang="ja-JP" sz="1100">
              <a:solidFill>
                <a:schemeClr val="dk1"/>
              </a:solidFill>
              <a:effectLst/>
              <a:latin typeface="+mn-lt"/>
              <a:ea typeface="+mn-ea"/>
              <a:cs typeface="+mn-cs"/>
            </a:rPr>
            <a:t>20.46%</a:t>
          </a:r>
          <a:r>
            <a:rPr kumimoji="1" lang="ja-JP" altLang="ja-JP" sz="1100">
              <a:solidFill>
                <a:schemeClr val="dk1"/>
              </a:solidFill>
              <a:effectLst/>
              <a:latin typeface="+mn-lt"/>
              <a:ea typeface="+mn-ea"/>
              <a:cs typeface="+mn-cs"/>
            </a:rPr>
            <a:t>と大幅に改善</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千万円を取り崩したことで、</a:t>
          </a:r>
          <a:r>
            <a:rPr kumimoji="1" lang="ja-JP" altLang="ja-JP" sz="1100">
              <a:solidFill>
                <a:schemeClr val="dk1"/>
              </a:solidFill>
              <a:effectLst/>
              <a:latin typeface="+mn-lt"/>
              <a:ea typeface="+mn-ea"/>
              <a:cs typeface="+mn-cs"/>
            </a:rPr>
            <a:t>前年度に対し</a:t>
          </a:r>
          <a:r>
            <a:rPr kumimoji="1" lang="en-US" altLang="ja-JP" sz="1100">
              <a:solidFill>
                <a:schemeClr val="dk1"/>
              </a:solidFill>
              <a:effectLst/>
              <a:latin typeface="+mn-lt"/>
              <a:ea typeface="+mn-ea"/>
              <a:cs typeface="+mn-cs"/>
            </a:rPr>
            <a:t>4.64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が、依然として標準財政規模の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今後も、計画的かつ安定的な財政運営に努める。</a:t>
          </a:r>
          <a:endParaRPr lang="ja-JP" altLang="ja-JP" sz="1400">
            <a:effectLst/>
          </a:endParaRPr>
        </a:p>
        <a:p>
          <a:r>
            <a:rPr kumimoji="1" lang="ja-JP" altLang="ja-JP" sz="1100">
              <a:solidFill>
                <a:schemeClr val="dk1"/>
              </a:solidFill>
              <a:effectLst/>
              <a:latin typeface="+mn-lt"/>
              <a:ea typeface="+mn-ea"/>
              <a:cs typeface="+mn-cs"/>
            </a:rPr>
            <a:t>　実質収支額は前年度と比較し</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ポイント減少、実質単年度収支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13.39</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したが、引き続き</a:t>
          </a:r>
          <a:r>
            <a:rPr kumimoji="1" lang="ja-JP" altLang="ja-JP" sz="1100">
              <a:solidFill>
                <a:schemeClr val="dk1"/>
              </a:solidFill>
              <a:effectLst/>
              <a:latin typeface="+mn-lt"/>
              <a:ea typeface="+mn-ea"/>
              <a:cs typeface="+mn-cs"/>
            </a:rPr>
            <a:t>計画的な財政運営を進めてい</a:t>
          </a:r>
          <a:r>
            <a:rPr kumimoji="1" lang="ja-JP" altLang="en-US" sz="1100">
              <a:solidFill>
                <a:schemeClr val="dk1"/>
              </a:solidFill>
              <a:effectLst/>
              <a:latin typeface="+mn-lt"/>
              <a:ea typeface="+mn-ea"/>
              <a:cs typeface="+mn-cs"/>
            </a:rPr>
            <a:t>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連結実質赤字比率に係る赤字・黒字の構成は、全会計とも黒字となっている。</a:t>
          </a:r>
          <a:endParaRPr lang="ja-JP" altLang="ja-JP" sz="1400">
            <a:effectLst/>
          </a:endParaRPr>
        </a:p>
        <a:p>
          <a:r>
            <a:rPr kumimoji="1" lang="ja-JP" altLang="ja-JP" sz="1100">
              <a:solidFill>
                <a:schemeClr val="dk1"/>
              </a:solidFill>
              <a:effectLst/>
              <a:latin typeface="+mn-lt"/>
              <a:ea typeface="+mn-ea"/>
              <a:cs typeface="+mn-cs"/>
            </a:rPr>
            <a:t>　一般会計においては、市税等の増加によ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歳入増</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標準財政規模が増加したこと</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ja-JP" sz="1100">
              <a:solidFill>
                <a:schemeClr val="dk1"/>
              </a:solidFill>
              <a:effectLst/>
              <a:latin typeface="+mn-lt"/>
              <a:ea typeface="+mn-ea"/>
              <a:cs typeface="+mn-cs"/>
            </a:rPr>
            <a:t>　水道事業会計においては、前年度と比べ、流動資産（現金預金等）</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、流動負債（企業債元金償還額等）が減少した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下水道事業会計においては、前年度と比べ、流動資産（現金預金等）が増加し、流動負債（企業債元金償還額等）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国民健康保険特別会計は、国民健康保険事業費納付金が増加したため、</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その他の会計においても、効率的な財政運営を行い健全化に努めている。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元利償還金については、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14 </a:t>
          </a:r>
          <a:r>
            <a:rPr lang="ja-JP" altLang="ja-JP" sz="1100" b="0" i="0" baseline="0">
              <a:solidFill>
                <a:schemeClr val="dk1"/>
              </a:solidFill>
              <a:effectLst/>
              <a:latin typeface="+mn-lt"/>
              <a:ea typeface="+mn-ea"/>
              <a:cs typeface="+mn-cs"/>
            </a:rPr>
            <a:t>年度臨時財政対策債</a:t>
          </a:r>
          <a:r>
            <a:rPr kumimoji="1" lang="ja-JP" altLang="ja-JP" sz="1100">
              <a:solidFill>
                <a:schemeClr val="dk1"/>
              </a:solidFill>
              <a:effectLst/>
              <a:latin typeface="+mn-lt"/>
              <a:ea typeface="+mn-ea"/>
              <a:cs typeface="+mn-cs"/>
            </a:rPr>
            <a:t>の償還終了により減少した。</a:t>
          </a:r>
          <a:endParaRPr lang="ja-JP" altLang="ja-JP">
            <a:effectLst/>
          </a:endParaRPr>
        </a:p>
        <a:p>
          <a:r>
            <a:rPr kumimoji="1" lang="ja-JP" altLang="ja-JP" sz="1100">
              <a:solidFill>
                <a:schemeClr val="dk1"/>
              </a:solidFill>
              <a:effectLst/>
              <a:latin typeface="+mn-lt"/>
              <a:ea typeface="+mn-ea"/>
              <a:cs typeface="+mn-cs"/>
            </a:rPr>
            <a:t>　公営企業債の元利償還金に対する繰入金は、令和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年度に下水道事業の公営企業債償還に充てる繰出金が増加したことなどにより増加し、令和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年度は同程度となっている。</a:t>
          </a:r>
          <a:endParaRPr lang="ja-JP" altLang="ja-JP" sz="1400">
            <a:effectLst/>
          </a:endParaRPr>
        </a:p>
        <a:p>
          <a:r>
            <a:rPr kumimoji="1" lang="ja-JP" altLang="ja-JP" sz="1100">
              <a:solidFill>
                <a:schemeClr val="dk1"/>
              </a:solidFill>
              <a:effectLst/>
              <a:latin typeface="+mn-lt"/>
              <a:ea typeface="+mn-ea"/>
              <a:cs typeface="+mn-cs"/>
            </a:rPr>
            <a:t>　債務負担行為に基づく支出額については、五省協定は微増、償還に伴う利子補給は自然</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かんがい排水整備事業受益者補助金償還終了等により減少している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算入公債費等については、臨時財政対策債償還費算入額の減等により、前年度より</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今後も起債や債務負担行為を設定する際には、長期的な計画を立てて償還額の平準化を図り、実質公債費比率を適正に管理する。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年度に依頼土地の再取得の見込みがなくなったことにより、債務負担行為に基づく支出予定額が大幅に減少した。また、下水道事業の地方債残高の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により、公営企業債等繰入見込み額も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一般会計等に係る地方債の現在高は、小・中学校建設や学校プール建設等に係る借入により増加した。</a:t>
          </a:r>
          <a:endParaRPr lang="ja-JP" altLang="ja-JP" sz="1400">
            <a:effectLst/>
          </a:endParaRPr>
        </a:p>
        <a:p>
          <a:r>
            <a:rPr kumimoji="1" lang="ja-JP" altLang="ja-JP" sz="1100">
              <a:solidFill>
                <a:schemeClr val="dk1"/>
              </a:solidFill>
              <a:effectLst/>
              <a:latin typeface="+mn-lt"/>
              <a:ea typeface="+mn-ea"/>
              <a:cs typeface="+mn-cs"/>
            </a:rPr>
            <a:t>　充当可能財源については、臨時財政対策債と合併特例債の過年度発行債の償還による自然減により、基準財政需要額算入見込額が減少している。また、充当可能基金は、令和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年度はつくば市土地開発公社への無利子貸付に係る経費の財源として財政調整基金を取り崩したこと等により大きく減少したが、令和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78.5</a:t>
          </a:r>
          <a:r>
            <a:rPr kumimoji="1" lang="ja-JP" altLang="ja-JP" sz="1100">
              <a:solidFill>
                <a:schemeClr val="dk1"/>
              </a:solidFill>
              <a:effectLst/>
              <a:latin typeface="+mn-lt"/>
              <a:ea typeface="+mn-ea"/>
              <a:cs typeface="+mn-cs"/>
            </a:rPr>
            <a:t>億円積み立てたことにより改善した。</a:t>
          </a:r>
          <a:r>
            <a:rPr kumimoji="1" lang="ja-JP" altLang="en-US" sz="1100">
              <a:solidFill>
                <a:schemeClr val="dk1"/>
              </a:solidFill>
              <a:effectLst/>
              <a:latin typeface="+mn-lt"/>
              <a:ea typeface="+mn-ea"/>
              <a:cs typeface="+mn-cs"/>
            </a:rPr>
            <a:t>なお、令和５年度は約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千万円を取り崩した。</a:t>
          </a:r>
          <a:endParaRPr lang="ja-JP" altLang="ja-JP" sz="1400">
            <a:effectLst/>
          </a:endParaRPr>
        </a:p>
        <a:p>
          <a:r>
            <a:rPr kumimoji="1" lang="ja-JP" altLang="ja-JP" sz="1100">
              <a:solidFill>
                <a:schemeClr val="dk1"/>
              </a:solidFill>
              <a:effectLst/>
              <a:latin typeface="+mn-lt"/>
              <a:ea typeface="+mn-ea"/>
              <a:cs typeface="+mn-cs"/>
            </a:rPr>
            <a:t>　今後も市債や債務負担行為の設定に際して長期的な計画を立て、将来負担額の抑制を図るとともに、財政調整基金や特定目的基金について、総合的に管理していく。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年度は、当初予算及び各補正予算において不足する財源に対応するために財政調整基金を約</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千万円取り崩したことなどにより、基金全体の残高は令和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年度末と比べて約</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a:t>
          </a:r>
          <a:r>
            <a:rPr kumimoji="1" lang="ja-JP" altLang="ja-JP" sz="1100">
              <a:solidFill>
                <a:schemeClr val="dk1"/>
              </a:solidFill>
              <a:effectLst/>
              <a:latin typeface="+mn-ea"/>
              <a:ea typeface="+mn-ea"/>
              <a:cs typeface="+mn-cs"/>
            </a:rPr>
            <a:t>千万円の減となった。</a:t>
          </a:r>
          <a:endParaRPr lang="ja-JP" altLang="ja-JP" sz="1100">
            <a:effectLst/>
            <a:latin typeface="+mn-ea"/>
            <a:ea typeface="+mn-ea"/>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基金全般について、より効率的・効果的な運用をしていくために、本来の役割を終えていると考えられるものについては廃止・組換などを検討していく。</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財政調整基金については、安定した財政運営の備えとして標準財政規模の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％程度を基調としており、令和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年度末時点でその水準は満たしているが、年度間の財源調整を図るため、今後も適切に運用していく方針である。</a:t>
          </a:r>
          <a:endParaRPr lang="ja-JP" altLang="ja-JP" sz="11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学校教育施設整備基金：学校等の建設や修繕等、学校教育施設の整備のため。</a:t>
          </a:r>
          <a:endParaRPr lang="ja-JP" altLang="ja-JP" sz="1400">
            <a:effectLst/>
            <a:latin typeface="+mn-ea"/>
            <a:ea typeface="+mn-ea"/>
          </a:endParaRPr>
        </a:p>
        <a:p>
          <a:r>
            <a:rPr kumimoji="1" lang="ja-JP" altLang="ja-JP" sz="1100">
              <a:solidFill>
                <a:schemeClr val="dk1"/>
              </a:solidFill>
              <a:effectLst/>
              <a:latin typeface="+mn-ea"/>
              <a:ea typeface="+mn-ea"/>
              <a:cs typeface="+mn-cs"/>
            </a:rPr>
            <a:t>　公共施設整備基金：公共施設の建設や修繕等、公共施設の整備のため。</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福祉振興基金：福祉事業を推進し、快適な生活環境の形成を図るため。</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医療環境整備基金：医療環境の整備に要する経費の財源に充てるため。</a:t>
          </a:r>
          <a:endParaRPr lang="ja-JP" altLang="ja-JP" sz="1400">
            <a:effectLst/>
            <a:latin typeface="+mn-ea"/>
            <a:ea typeface="+mn-ea"/>
          </a:endParaRPr>
        </a:p>
        <a:p>
          <a:r>
            <a:rPr kumimoji="1" lang="ja-JP" altLang="ja-JP" sz="1100">
              <a:solidFill>
                <a:schemeClr val="dk1"/>
              </a:solidFill>
              <a:effectLst/>
              <a:latin typeface="+mn-ea"/>
              <a:ea typeface="+mn-ea"/>
              <a:cs typeface="+mn-cs"/>
            </a:rPr>
            <a:t>　アイラブつくばまちづくり寄附基金：つくば市を応援するため寄附された寄附金を適正に管理し、市が行う事業の資金に充てるため。</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学校教育施設整備基金：令和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年度は約</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千万円を取り崩し、学校建設事業等の財源として充当した。一方で、今後も引き続き同事業が予定されているため、約</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千万円を積み立てた。</a:t>
          </a:r>
          <a:endParaRPr lang="ja-JP" altLang="ja-JP" sz="1400">
            <a:effectLst/>
            <a:latin typeface="+mn-ea"/>
            <a:ea typeface="+mn-ea"/>
          </a:endParaRPr>
        </a:p>
        <a:p>
          <a:r>
            <a:rPr kumimoji="1" lang="ja-JP" altLang="ja-JP" sz="1100">
              <a:solidFill>
                <a:schemeClr val="dk1"/>
              </a:solidFill>
              <a:effectLst/>
              <a:latin typeface="+mn-ea"/>
              <a:ea typeface="+mn-ea"/>
              <a:cs typeface="+mn-cs"/>
            </a:rPr>
            <a:t>　アイラブつくばまちづくり寄附基金：令和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年度は約</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千万円を取り崩し、アイラブつくばまちづくり活動支援事業や第</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期つくば市戦力プランに紐づく事業等の財源として充当した。一方で、つくば市への寄附金約</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a:t>
          </a:r>
          <a:r>
            <a:rPr kumimoji="1" lang="ja-JP" altLang="ja-JP" sz="1100">
              <a:solidFill>
                <a:schemeClr val="dk1"/>
              </a:solidFill>
              <a:effectLst/>
              <a:latin typeface="+mn-ea"/>
              <a:ea typeface="+mn-ea"/>
              <a:cs typeface="+mn-cs"/>
            </a:rPr>
            <a:t>千万円を積み立てた。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学校教育施設整備基金：今後も学校建設事業や学校長寿命化事業を予定しているため、決算等の状況を見ながら政策的な積み立てを行い、引き続き同事業の財源として活用していく。</a:t>
          </a:r>
          <a:endParaRPr lang="ja-JP" altLang="ja-JP" sz="1400">
            <a:effectLst/>
            <a:latin typeface="+mn-ea"/>
            <a:ea typeface="+mn-ea"/>
          </a:endParaRPr>
        </a:p>
        <a:p>
          <a:r>
            <a:rPr kumimoji="1" lang="ja-JP" altLang="ja-JP" sz="1100">
              <a:solidFill>
                <a:schemeClr val="dk1"/>
              </a:solidFill>
              <a:effectLst/>
              <a:latin typeface="+mn-ea"/>
              <a:ea typeface="+mn-ea"/>
              <a:cs typeface="+mn-cs"/>
            </a:rPr>
            <a:t>　その他特定目的基金全般：より効率的・効果的な運用をしていくために、本来の役割を終えていると考えられるものについては廃止・組換などを検討していく。</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年度は約</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千万円取り崩し、医療福祉費や民間保育所運営委託料の増額等に対応するための予算の財源として充当した。一方で、積み立ては、</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万円積み立てた。これにより、令和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年度末残高は令和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年度末残高と比べて約</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千万円の減となった。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財政調整基金の規模については、安定した財政運営の備えとして、標準財政規模の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％程度を基調と考えている。令和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年度末残高は標準財政規模の約</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％と、その水準は満たしているが、年度間の財源調整を図るため、今後も適切に運用していく方針である。</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減債基金については、つくばエクスプレス関連土地区画整理事業で借り入れた茨城県無利子貸付金等の償還金の財源として計画的に積み立てを行い、令和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年度まで毎年</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億円程度を償還のために取り崩してきたが、令和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年度に償還が終了したため、令和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年度は取り崩しを実施せず、預金利子の積み立てのみを行った。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上記のとおり、茨城県無利子貸付金の償還は令和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年度で終了したが、市債の償還に必要な財源を確保し、将来にわたる市財政の健全な運営に資するため、今後も必要に応じて活用していく。</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118668733</v>
      </c>
      <c r="BO4" s="371"/>
      <c r="BP4" s="371"/>
      <c r="BQ4" s="371"/>
      <c r="BR4" s="371"/>
      <c r="BS4" s="371"/>
      <c r="BT4" s="371"/>
      <c r="BU4" s="372"/>
      <c r="BV4" s="370">
        <v>118539756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7.8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112592793</v>
      </c>
      <c r="BO5" s="408"/>
      <c r="BP5" s="408"/>
      <c r="BQ5" s="408"/>
      <c r="BR5" s="408"/>
      <c r="BS5" s="408"/>
      <c r="BT5" s="408"/>
      <c r="BU5" s="409"/>
      <c r="BV5" s="407">
        <v>112958322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92.8</v>
      </c>
      <c r="CU5" s="405"/>
      <c r="CV5" s="405"/>
      <c r="CW5" s="405"/>
      <c r="CX5" s="405"/>
      <c r="CY5" s="405"/>
      <c r="CZ5" s="405"/>
      <c r="DA5" s="406"/>
      <c r="DB5" s="404">
        <v>88.9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101</v>
      </c>
      <c r="AV6" s="440"/>
      <c r="AW6" s="440"/>
      <c r="AX6" s="440"/>
      <c r="AY6" s="441" t="s">
        <v>98</v>
      </c>
      <c r="AZ6" s="442"/>
      <c r="BA6" s="442"/>
      <c r="BB6" s="442"/>
      <c r="BC6" s="442"/>
      <c r="BD6" s="442"/>
      <c r="BE6" s="442"/>
      <c r="BF6" s="442"/>
      <c r="BG6" s="442"/>
      <c r="BH6" s="442"/>
      <c r="BI6" s="442"/>
      <c r="BJ6" s="442"/>
      <c r="BK6" s="442"/>
      <c r="BL6" s="442"/>
      <c r="BM6" s="443"/>
      <c r="BN6" s="407">
        <v>6075940</v>
      </c>
      <c r="BO6" s="408"/>
      <c r="BP6" s="408"/>
      <c r="BQ6" s="408"/>
      <c r="BR6" s="408"/>
      <c r="BS6" s="408"/>
      <c r="BT6" s="408"/>
      <c r="BU6" s="409"/>
      <c r="BV6" s="407">
        <v>5581434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92.8</v>
      </c>
      <c r="CU6" s="445"/>
      <c r="CV6" s="445"/>
      <c r="CW6" s="445"/>
      <c r="CX6" s="445"/>
      <c r="CY6" s="445"/>
      <c r="CZ6" s="445"/>
      <c r="DA6" s="446"/>
      <c r="DB6" s="444">
        <v>88.9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1990113</v>
      </c>
      <c r="BO7" s="408"/>
      <c r="BP7" s="408"/>
      <c r="BQ7" s="408"/>
      <c r="BR7" s="408"/>
      <c r="BS7" s="408"/>
      <c r="BT7" s="408"/>
      <c r="BU7" s="409"/>
      <c r="BV7" s="407">
        <v>1263996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58059036</v>
      </c>
      <c r="CU7" s="408"/>
      <c r="CV7" s="408"/>
      <c r="CW7" s="408"/>
      <c r="CX7" s="408"/>
      <c r="CY7" s="408"/>
      <c r="CZ7" s="408"/>
      <c r="DA7" s="409"/>
      <c r="DB7" s="407">
        <v>55360348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4085827</v>
      </c>
      <c r="BO8" s="408"/>
      <c r="BP8" s="408"/>
      <c r="BQ8" s="408"/>
      <c r="BR8" s="408"/>
      <c r="BS8" s="408"/>
      <c r="BT8" s="408"/>
      <c r="BU8" s="409"/>
      <c r="BV8" s="407">
        <v>4317438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1.07</v>
      </c>
      <c r="CU8" s="448"/>
      <c r="CV8" s="448"/>
      <c r="CW8" s="448"/>
      <c r="CX8" s="448"/>
      <c r="CY8" s="448"/>
      <c r="CZ8" s="448"/>
      <c r="DA8" s="449"/>
      <c r="DB8" s="447">
        <v>1.06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241656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-231611</v>
      </c>
      <c r="BO9" s="408"/>
      <c r="BP9" s="408"/>
      <c r="BQ9" s="408"/>
      <c r="BR9" s="408"/>
      <c r="BS9" s="408"/>
      <c r="BT9" s="408"/>
      <c r="BU9" s="409"/>
      <c r="BV9" s="407">
        <v>-1946093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8.9</v>
      </c>
      <c r="CU9" s="405"/>
      <c r="CV9" s="405"/>
      <c r="CW9" s="405"/>
      <c r="CX9" s="405"/>
      <c r="CY9" s="405"/>
      <c r="CZ9" s="405"/>
      <c r="DA9" s="406"/>
      <c r="DB9" s="404">
        <v>8.1999999999999993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226963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167</v>
      </c>
      <c r="BO10" s="408"/>
      <c r="BP10" s="408"/>
      <c r="BQ10" s="408"/>
      <c r="BR10" s="408"/>
      <c r="BS10" s="408"/>
      <c r="BT10" s="408"/>
      <c r="BU10" s="409"/>
      <c r="BV10" s="407">
        <v>7845777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255244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2138529</v>
      </c>
      <c r="BO12" s="408"/>
      <c r="BP12" s="408"/>
      <c r="BQ12" s="408"/>
      <c r="BR12" s="408"/>
      <c r="BS12" s="408"/>
      <c r="BT12" s="408"/>
      <c r="BU12" s="409"/>
      <c r="BV12" s="407">
        <v>744466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242537</v>
      </c>
      <c r="S13" s="492"/>
      <c r="T13" s="492"/>
      <c r="U13" s="492"/>
      <c r="V13" s="493"/>
      <c r="W13" s="423" t="s">
        <v>131</v>
      </c>
      <c r="X13" s="424"/>
      <c r="Y13" s="424"/>
      <c r="Z13" s="424"/>
      <c r="AA13" s="424"/>
      <c r="AB13" s="414"/>
      <c r="AC13" s="458">
        <v>2807</v>
      </c>
      <c r="AD13" s="459"/>
      <c r="AE13" s="459"/>
      <c r="AF13" s="459"/>
      <c r="AG13" s="501"/>
      <c r="AH13" s="458">
        <v>3122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-2369973</v>
      </c>
      <c r="BO13" s="408"/>
      <c r="BP13" s="408"/>
      <c r="BQ13" s="408"/>
      <c r="BR13" s="408"/>
      <c r="BS13" s="408"/>
      <c r="BT13" s="408"/>
      <c r="BU13" s="409"/>
      <c r="BV13" s="407">
        <v>5155218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5.5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252202</v>
      </c>
      <c r="S14" s="492"/>
      <c r="T14" s="492"/>
      <c r="U14" s="492"/>
      <c r="V14" s="493"/>
      <c r="W14" s="397"/>
      <c r="X14" s="398"/>
      <c r="Y14" s="398"/>
      <c r="Z14" s="398"/>
      <c r="AA14" s="398"/>
      <c r="AB14" s="387"/>
      <c r="AC14" s="494">
        <v>2.5</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28.6</v>
      </c>
      <c r="CU14" s="506"/>
      <c r="CV14" s="506"/>
      <c r="CW14" s="506"/>
      <c r="CX14" s="506"/>
      <c r="CY14" s="506"/>
      <c r="CZ14" s="506"/>
      <c r="DA14" s="507"/>
      <c r="DB14" s="505">
        <v>7.4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240112</v>
      </c>
      <c r="S15" s="492"/>
      <c r="T15" s="492"/>
      <c r="U15" s="492"/>
      <c r="V15" s="493"/>
      <c r="W15" s="423" t="s">
        <v>137</v>
      </c>
      <c r="X15" s="424"/>
      <c r="Y15" s="424"/>
      <c r="Z15" s="424"/>
      <c r="AA15" s="424"/>
      <c r="AB15" s="414"/>
      <c r="AC15" s="458">
        <v>21400</v>
      </c>
      <c r="AD15" s="459"/>
      <c r="AE15" s="459"/>
      <c r="AF15" s="459"/>
      <c r="AG15" s="501"/>
      <c r="AH15" s="458">
        <v>20412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44883315</v>
      </c>
      <c r="BO15" s="371"/>
      <c r="BP15" s="371"/>
      <c r="BQ15" s="371"/>
      <c r="BR15" s="371"/>
      <c r="BS15" s="371"/>
      <c r="BT15" s="371"/>
      <c r="BU15" s="372"/>
      <c r="BV15" s="370">
        <v>42813575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19.3</v>
      </c>
      <c r="AD16" s="495"/>
      <c r="AE16" s="495"/>
      <c r="AF16" s="495"/>
      <c r="AG16" s="496"/>
      <c r="AH16" s="494">
        <v>20.8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40500417</v>
      </c>
      <c r="BO16" s="408"/>
      <c r="BP16" s="408"/>
      <c r="BQ16" s="408"/>
      <c r="BR16" s="408"/>
      <c r="BS16" s="408"/>
      <c r="BT16" s="408"/>
      <c r="BU16" s="409"/>
      <c r="BV16" s="407">
        <v>39196459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86814</v>
      </c>
      <c r="AD17" s="459"/>
      <c r="AE17" s="459"/>
      <c r="AF17" s="459"/>
      <c r="AG17" s="501"/>
      <c r="AH17" s="458">
        <v>74784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58059036</v>
      </c>
      <c r="BO17" s="408"/>
      <c r="BP17" s="408"/>
      <c r="BQ17" s="408"/>
      <c r="BR17" s="408"/>
      <c r="BS17" s="408"/>
      <c r="BT17" s="408"/>
      <c r="BU17" s="409"/>
      <c r="BV17" s="407">
        <v>55360348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283.72000000000003</v>
      </c>
      <c r="M18" s="531"/>
      <c r="N18" s="531"/>
      <c r="O18" s="531"/>
      <c r="P18" s="531"/>
      <c r="Q18" s="531"/>
      <c r="R18" s="532"/>
      <c r="S18" s="532"/>
      <c r="T18" s="532"/>
      <c r="U18" s="532"/>
      <c r="V18" s="533"/>
      <c r="W18" s="425"/>
      <c r="X18" s="426"/>
      <c r="Y18" s="426"/>
      <c r="Z18" s="426"/>
      <c r="AA18" s="426"/>
      <c r="AB18" s="417"/>
      <c r="AC18" s="534">
        <v>78.2</v>
      </c>
      <c r="AD18" s="535"/>
      <c r="AE18" s="535"/>
      <c r="AF18" s="535"/>
      <c r="AG18" s="536"/>
      <c r="AH18" s="534">
        <v>76.099999999999994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54586882</v>
      </c>
      <c r="BO18" s="408"/>
      <c r="BP18" s="408"/>
      <c r="BQ18" s="408"/>
      <c r="BR18" s="408"/>
      <c r="BS18" s="408"/>
      <c r="BT18" s="408"/>
      <c r="BU18" s="409"/>
      <c r="BV18" s="407">
        <v>51577078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852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70329265</v>
      </c>
      <c r="BO19" s="408"/>
      <c r="BP19" s="408"/>
      <c r="BQ19" s="408"/>
      <c r="BR19" s="408"/>
      <c r="BS19" s="408"/>
      <c r="BT19" s="408"/>
      <c r="BU19" s="409"/>
      <c r="BV19" s="407">
        <v>76757223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110490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61920438</v>
      </c>
      <c r="BO22" s="371"/>
      <c r="BP22" s="371"/>
      <c r="BQ22" s="371"/>
      <c r="BR22" s="371"/>
      <c r="BS22" s="371"/>
      <c r="BT22" s="371"/>
      <c r="BU22" s="372"/>
      <c r="BV22" s="370">
        <v>56231914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40370086</v>
      </c>
      <c r="BO23" s="408"/>
      <c r="BP23" s="408"/>
      <c r="BQ23" s="408"/>
      <c r="BR23" s="408"/>
      <c r="BS23" s="408"/>
      <c r="BT23" s="408"/>
      <c r="BU23" s="409"/>
      <c r="BV23" s="407">
        <v>33109243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9270</v>
      </c>
      <c r="R24" s="459"/>
      <c r="S24" s="459"/>
      <c r="T24" s="459"/>
      <c r="U24" s="459"/>
      <c r="V24" s="501"/>
      <c r="W24" s="553"/>
      <c r="X24" s="554"/>
      <c r="Y24" s="555"/>
      <c r="Z24" s="457" t="s">
        <v>162</v>
      </c>
      <c r="AA24" s="437"/>
      <c r="AB24" s="437"/>
      <c r="AC24" s="437"/>
      <c r="AD24" s="437"/>
      <c r="AE24" s="437"/>
      <c r="AF24" s="437"/>
      <c r="AG24" s="438"/>
      <c r="AH24" s="458">
        <v>1827</v>
      </c>
      <c r="AI24" s="459"/>
      <c r="AJ24" s="459"/>
      <c r="AK24" s="459"/>
      <c r="AL24" s="501"/>
      <c r="AM24" s="458">
        <v>5533983</v>
      </c>
      <c r="AN24" s="459"/>
      <c r="AO24" s="459"/>
      <c r="AP24" s="459"/>
      <c r="AQ24" s="459"/>
      <c r="AR24" s="501"/>
      <c r="AS24" s="458">
        <v>3029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55263239</v>
      </c>
      <c r="BO24" s="408"/>
      <c r="BP24" s="408"/>
      <c r="BQ24" s="408"/>
      <c r="BR24" s="408"/>
      <c r="BS24" s="408"/>
      <c r="BT24" s="408"/>
      <c r="BU24" s="409"/>
      <c r="BV24" s="407">
        <v>48178449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7620</v>
      </c>
      <c r="R25" s="459"/>
      <c r="S25" s="459"/>
      <c r="T25" s="459"/>
      <c r="U25" s="459"/>
      <c r="V25" s="501"/>
      <c r="W25" s="553"/>
      <c r="X25" s="554"/>
      <c r="Y25" s="555"/>
      <c r="Z25" s="457" t="s">
        <v>165</v>
      </c>
      <c r="AA25" s="437"/>
      <c r="AB25" s="437"/>
      <c r="AC25" s="437"/>
      <c r="AD25" s="437"/>
      <c r="AE25" s="437"/>
      <c r="AF25" s="437"/>
      <c r="AG25" s="438"/>
      <c r="AH25" s="458">
        <v>325</v>
      </c>
      <c r="AI25" s="459"/>
      <c r="AJ25" s="459"/>
      <c r="AK25" s="459"/>
      <c r="AL25" s="501"/>
      <c r="AM25" s="458">
        <v>1036425</v>
      </c>
      <c r="AN25" s="459"/>
      <c r="AO25" s="459"/>
      <c r="AP25" s="459"/>
      <c r="AQ25" s="459"/>
      <c r="AR25" s="501"/>
      <c r="AS25" s="458">
        <v>3189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26866877</v>
      </c>
      <c r="BO25" s="371"/>
      <c r="BP25" s="371"/>
      <c r="BQ25" s="371"/>
      <c r="BR25" s="371"/>
      <c r="BS25" s="371"/>
      <c r="BT25" s="371"/>
      <c r="BU25" s="372"/>
      <c r="BV25" s="370">
        <v>31255711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6800</v>
      </c>
      <c r="R26" s="459"/>
      <c r="S26" s="459"/>
      <c r="T26" s="459"/>
      <c r="U26" s="459"/>
      <c r="V26" s="501"/>
      <c r="W26" s="553"/>
      <c r="X26" s="554"/>
      <c r="Y26" s="555"/>
      <c r="Z26" s="457" t="s">
        <v>168</v>
      </c>
      <c r="AA26" s="559"/>
      <c r="AB26" s="559"/>
      <c r="AC26" s="559"/>
      <c r="AD26" s="559"/>
      <c r="AE26" s="559"/>
      <c r="AF26" s="559"/>
      <c r="AG26" s="560"/>
      <c r="AH26" s="458">
        <v>26</v>
      </c>
      <c r="AI26" s="459"/>
      <c r="AJ26" s="459"/>
      <c r="AK26" s="459"/>
      <c r="AL26" s="501"/>
      <c r="AM26" s="458">
        <v>74256</v>
      </c>
      <c r="AN26" s="459"/>
      <c r="AO26" s="459"/>
      <c r="AP26" s="459"/>
      <c r="AQ26" s="459"/>
      <c r="AR26" s="501"/>
      <c r="AS26" s="458">
        <v>2856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5470</v>
      </c>
      <c r="R27" s="459"/>
      <c r="S27" s="459"/>
      <c r="T27" s="459"/>
      <c r="U27" s="459"/>
      <c r="V27" s="501"/>
      <c r="W27" s="553"/>
      <c r="X27" s="554"/>
      <c r="Y27" s="555"/>
      <c r="Z27" s="457" t="s">
        <v>171</v>
      </c>
      <c r="AA27" s="437"/>
      <c r="AB27" s="437"/>
      <c r="AC27" s="437"/>
      <c r="AD27" s="437"/>
      <c r="AE27" s="437"/>
      <c r="AF27" s="437"/>
      <c r="AG27" s="438"/>
      <c r="AH27" s="458">
        <v>90</v>
      </c>
      <c r="AI27" s="459"/>
      <c r="AJ27" s="459"/>
      <c r="AK27" s="459"/>
      <c r="AL27" s="501"/>
      <c r="AM27" s="458">
        <v>265950</v>
      </c>
      <c r="AN27" s="459"/>
      <c r="AO27" s="459"/>
      <c r="AP27" s="459"/>
      <c r="AQ27" s="459"/>
      <c r="AR27" s="501"/>
      <c r="AS27" s="458">
        <v>2955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204856</v>
      </c>
      <c r="BO27" s="527"/>
      <c r="BP27" s="527"/>
      <c r="BQ27" s="527"/>
      <c r="BR27" s="527"/>
      <c r="BS27" s="527"/>
      <c r="BT27" s="527"/>
      <c r="BU27" s="528"/>
      <c r="BV27" s="526">
        <v>204852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9187026</v>
      </c>
      <c r="BO28" s="371"/>
      <c r="BP28" s="371"/>
      <c r="BQ28" s="371"/>
      <c r="BR28" s="371"/>
      <c r="BS28" s="371"/>
      <c r="BT28" s="371"/>
      <c r="BU28" s="372"/>
      <c r="BV28" s="370">
        <v>11325388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26</v>
      </c>
      <c r="M29" s="459"/>
      <c r="N29" s="459"/>
      <c r="O29" s="459"/>
      <c r="P29" s="501"/>
      <c r="Q29" s="458">
        <v>4470</v>
      </c>
      <c r="R29" s="459"/>
      <c r="S29" s="459"/>
      <c r="T29" s="459"/>
      <c r="U29" s="459"/>
      <c r="V29" s="501"/>
      <c r="W29" s="556"/>
      <c r="X29" s="557"/>
      <c r="Y29" s="558"/>
      <c r="Z29" s="457" t="s">
        <v>177</v>
      </c>
      <c r="AA29" s="437"/>
      <c r="AB29" s="437"/>
      <c r="AC29" s="437"/>
      <c r="AD29" s="437"/>
      <c r="AE29" s="437"/>
      <c r="AF29" s="437"/>
      <c r="AG29" s="438"/>
      <c r="AH29" s="458">
        <v>1917</v>
      </c>
      <c r="AI29" s="459"/>
      <c r="AJ29" s="459"/>
      <c r="AK29" s="459"/>
      <c r="AL29" s="501"/>
      <c r="AM29" s="458">
        <v>5799933</v>
      </c>
      <c r="AN29" s="459"/>
      <c r="AO29" s="459"/>
      <c r="AP29" s="459"/>
      <c r="AQ29" s="459"/>
      <c r="AR29" s="501"/>
      <c r="AS29" s="458">
        <v>3026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378093</v>
      </c>
      <c r="BO29" s="408"/>
      <c r="BP29" s="408"/>
      <c r="BQ29" s="408"/>
      <c r="BR29" s="408"/>
      <c r="BS29" s="408"/>
      <c r="BT29" s="408"/>
      <c r="BU29" s="409"/>
      <c r="BV29" s="407">
        <v>378085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6167806</v>
      </c>
      <c r="BO30" s="527"/>
      <c r="BP30" s="527"/>
      <c r="BQ30" s="527"/>
      <c r="BR30" s="527"/>
      <c r="BS30" s="527"/>
      <c r="BT30" s="527"/>
      <c r="BU30" s="528"/>
      <c r="BV30" s="526">
        <v>7027215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つくば市国民健康保険特別会計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つくば市水道事業会計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つくばまちなかデザイン</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つくば市等公平委員会特別会計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つくば市介護保険事業特別会計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つくば市下水道事業会計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つくば市国際交流協会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つくば市後期高齢者医療特別会計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茨城租税債権管理機構</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つくば市土地開発公社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利根川水系県南水防事務組合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つくば文化振興財団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茨城県後期高齢者医療広域連合（一般会計）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茨城県後期高齢者医療広域連合（後期高齢者医療特別会計）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MexXhzvQqJFvCd8LueEfTFhD4PQAiRdSLmErOTfDMdhX5aLxpJG3UtZ7FFAVomBqR/TWFzyrxIAGIqWQ0Fu7Q==" saltValue="wGye4xNENdVCXzOAXCi8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51189866</v>
      </c>
      <c r="S5" s="613"/>
      <c r="T5" s="613"/>
      <c r="U5" s="613"/>
      <c r="V5" s="613"/>
      <c r="W5" s="613"/>
      <c r="X5" s="613"/>
      <c r="Y5" s="614"/>
      <c r="Z5" s="615">
        <v>43.1</v>
      </c>
      <c r="AA5" s="615"/>
      <c r="AB5" s="615"/>
      <c r="AC5" s="615"/>
      <c r="AD5" s="616">
        <v>49189603</v>
      </c>
      <c r="AE5" s="616"/>
      <c r="AF5" s="616"/>
      <c r="AG5" s="616"/>
      <c r="AH5" s="616"/>
      <c r="AI5" s="616"/>
      <c r="AJ5" s="616"/>
      <c r="AK5" s="616"/>
      <c r="AL5" s="617">
        <v>83.6</v>
      </c>
      <c r="AM5" s="618"/>
      <c r="AN5" s="618"/>
      <c r="AO5" s="619"/>
      <c r="AP5" s="609" t="s">
        <v>216</v>
      </c>
      <c r="AQ5" s="610"/>
      <c r="AR5" s="610"/>
      <c r="AS5" s="610"/>
      <c r="AT5" s="610"/>
      <c r="AU5" s="610"/>
      <c r="AV5" s="610"/>
      <c r="AW5" s="610"/>
      <c r="AX5" s="610"/>
      <c r="AY5" s="610"/>
      <c r="AZ5" s="610"/>
      <c r="BA5" s="610"/>
      <c r="BB5" s="610"/>
      <c r="BC5" s="610"/>
      <c r="BD5" s="610"/>
      <c r="BE5" s="610"/>
      <c r="BF5" s="611"/>
      <c r="BG5" s="623">
        <v>49182111</v>
      </c>
      <c r="BH5" s="624"/>
      <c r="BI5" s="624"/>
      <c r="BJ5" s="624"/>
      <c r="BK5" s="624"/>
      <c r="BL5" s="624"/>
      <c r="BM5" s="624"/>
      <c r="BN5" s="625"/>
      <c r="BO5" s="626">
        <v>96.1</v>
      </c>
      <c r="BP5" s="626"/>
      <c r="BQ5" s="626"/>
      <c r="BR5" s="626"/>
      <c r="BS5" s="627">
        <v>473819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983960</v>
      </c>
      <c r="S6" s="624"/>
      <c r="T6" s="624"/>
      <c r="U6" s="624"/>
      <c r="V6" s="624"/>
      <c r="W6" s="624"/>
      <c r="X6" s="624"/>
      <c r="Y6" s="625"/>
      <c r="Z6" s="626">
        <v>0.8</v>
      </c>
      <c r="AA6" s="626"/>
      <c r="AB6" s="626"/>
      <c r="AC6" s="626"/>
      <c r="AD6" s="627">
        <v>983960</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49182111</v>
      </c>
      <c r="BH6" s="624"/>
      <c r="BI6" s="624"/>
      <c r="BJ6" s="624"/>
      <c r="BK6" s="624"/>
      <c r="BL6" s="624"/>
      <c r="BM6" s="624"/>
      <c r="BN6" s="625"/>
      <c r="BO6" s="626">
        <v>96.1</v>
      </c>
      <c r="BP6" s="626"/>
      <c r="BQ6" s="626"/>
      <c r="BR6" s="626"/>
      <c r="BS6" s="627">
        <v>473819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404435</v>
      </c>
      <c r="CS6" s="624"/>
      <c r="CT6" s="624"/>
      <c r="CU6" s="624"/>
      <c r="CV6" s="624"/>
      <c r="CW6" s="624"/>
      <c r="CX6" s="624"/>
      <c r="CY6" s="625"/>
      <c r="CZ6" s="617">
        <v>0.4</v>
      </c>
      <c r="DA6" s="618"/>
      <c r="DB6" s="618"/>
      <c r="DC6" s="634"/>
      <c r="DD6" s="632">
        <v>7370</v>
      </c>
      <c r="DE6" s="624"/>
      <c r="DF6" s="624"/>
      <c r="DG6" s="624"/>
      <c r="DH6" s="624"/>
      <c r="DI6" s="624"/>
      <c r="DJ6" s="624"/>
      <c r="DK6" s="624"/>
      <c r="DL6" s="624"/>
      <c r="DM6" s="624"/>
      <c r="DN6" s="624"/>
      <c r="DO6" s="624"/>
      <c r="DP6" s="625"/>
      <c r="DQ6" s="632">
        <v>404353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14186</v>
      </c>
      <c r="S7" s="624"/>
      <c r="T7" s="624"/>
      <c r="U7" s="624"/>
      <c r="V7" s="624"/>
      <c r="W7" s="624"/>
      <c r="X7" s="624"/>
      <c r="Y7" s="625"/>
      <c r="Z7" s="626">
        <v>0</v>
      </c>
      <c r="AA7" s="626"/>
      <c r="AB7" s="626"/>
      <c r="AC7" s="626"/>
      <c r="AD7" s="627">
        <v>14186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24213533</v>
      </c>
      <c r="BH7" s="624"/>
      <c r="BI7" s="624"/>
      <c r="BJ7" s="624"/>
      <c r="BK7" s="624"/>
      <c r="BL7" s="624"/>
      <c r="BM7" s="624"/>
      <c r="BN7" s="625"/>
      <c r="BO7" s="626">
        <v>47.3</v>
      </c>
      <c r="BP7" s="626"/>
      <c r="BQ7" s="626"/>
      <c r="BR7" s="626"/>
      <c r="BS7" s="627">
        <v>473819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10712542</v>
      </c>
      <c r="CS7" s="624"/>
      <c r="CT7" s="624"/>
      <c r="CU7" s="624"/>
      <c r="CV7" s="624"/>
      <c r="CW7" s="624"/>
      <c r="CX7" s="624"/>
      <c r="CY7" s="625"/>
      <c r="CZ7" s="626">
        <v>9.5</v>
      </c>
      <c r="DA7" s="626"/>
      <c r="DB7" s="626"/>
      <c r="DC7" s="626"/>
      <c r="DD7" s="632">
        <v>1081865</v>
      </c>
      <c r="DE7" s="624"/>
      <c r="DF7" s="624"/>
      <c r="DG7" s="624"/>
      <c r="DH7" s="624"/>
      <c r="DI7" s="624"/>
      <c r="DJ7" s="624"/>
      <c r="DK7" s="624"/>
      <c r="DL7" s="624"/>
      <c r="DM7" s="624"/>
      <c r="DN7" s="624"/>
      <c r="DO7" s="624"/>
      <c r="DP7" s="625"/>
      <c r="DQ7" s="632">
        <v>8911996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271724</v>
      </c>
      <c r="S8" s="624"/>
      <c r="T8" s="624"/>
      <c r="U8" s="624"/>
      <c r="V8" s="624"/>
      <c r="W8" s="624"/>
      <c r="X8" s="624"/>
      <c r="Y8" s="625"/>
      <c r="Z8" s="626">
        <v>0.2</v>
      </c>
      <c r="AA8" s="626"/>
      <c r="AB8" s="626"/>
      <c r="AC8" s="626"/>
      <c r="AD8" s="627">
        <v>271724</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468932</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43824059</v>
      </c>
      <c r="CS8" s="624"/>
      <c r="CT8" s="624"/>
      <c r="CU8" s="624"/>
      <c r="CV8" s="624"/>
      <c r="CW8" s="624"/>
      <c r="CX8" s="624"/>
      <c r="CY8" s="625"/>
      <c r="CZ8" s="626">
        <v>38.9</v>
      </c>
      <c r="DA8" s="626"/>
      <c r="DB8" s="626"/>
      <c r="DC8" s="626"/>
      <c r="DD8" s="632">
        <v>2139101</v>
      </c>
      <c r="DE8" s="624"/>
      <c r="DF8" s="624"/>
      <c r="DG8" s="624"/>
      <c r="DH8" s="624"/>
      <c r="DI8" s="624"/>
      <c r="DJ8" s="624"/>
      <c r="DK8" s="624"/>
      <c r="DL8" s="624"/>
      <c r="DM8" s="624"/>
      <c r="DN8" s="624"/>
      <c r="DO8" s="624"/>
      <c r="DP8" s="625"/>
      <c r="DQ8" s="632">
        <v>19655127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305440</v>
      </c>
      <c r="S9" s="624"/>
      <c r="T9" s="624"/>
      <c r="U9" s="624"/>
      <c r="V9" s="624"/>
      <c r="W9" s="624"/>
      <c r="X9" s="624"/>
      <c r="Y9" s="625"/>
      <c r="Z9" s="626">
        <v>0.3</v>
      </c>
      <c r="AA9" s="626"/>
      <c r="AB9" s="626"/>
      <c r="AC9" s="626"/>
      <c r="AD9" s="627">
        <v>305440</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19689422</v>
      </c>
      <c r="BH9" s="624"/>
      <c r="BI9" s="624"/>
      <c r="BJ9" s="624"/>
      <c r="BK9" s="624"/>
      <c r="BL9" s="624"/>
      <c r="BM9" s="624"/>
      <c r="BN9" s="625"/>
      <c r="BO9" s="626">
        <v>38.5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8251191</v>
      </c>
      <c r="CS9" s="624"/>
      <c r="CT9" s="624"/>
      <c r="CU9" s="624"/>
      <c r="CV9" s="624"/>
      <c r="CW9" s="624"/>
      <c r="CX9" s="624"/>
      <c r="CY9" s="625"/>
      <c r="CZ9" s="626">
        <v>7.3</v>
      </c>
      <c r="DA9" s="626"/>
      <c r="DB9" s="626"/>
      <c r="DC9" s="626"/>
      <c r="DD9" s="632">
        <v>1330586</v>
      </c>
      <c r="DE9" s="624"/>
      <c r="DF9" s="624"/>
      <c r="DG9" s="624"/>
      <c r="DH9" s="624"/>
      <c r="DI9" s="624"/>
      <c r="DJ9" s="624"/>
      <c r="DK9" s="624"/>
      <c r="DL9" s="624"/>
      <c r="DM9" s="624"/>
      <c r="DN9" s="624"/>
      <c r="DO9" s="624"/>
      <c r="DP9" s="625"/>
      <c r="DQ9" s="632">
        <v>5436358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994908</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45596</v>
      </c>
      <c r="CS10" s="624"/>
      <c r="CT10" s="624"/>
      <c r="CU10" s="624"/>
      <c r="CV10" s="624"/>
      <c r="CW10" s="624"/>
      <c r="CX10" s="624"/>
      <c r="CY10" s="625"/>
      <c r="CZ10" s="626">
        <v>0</v>
      </c>
      <c r="DA10" s="626"/>
      <c r="DB10" s="626"/>
      <c r="DC10" s="626"/>
      <c r="DD10" s="632">
        <v>4310</v>
      </c>
      <c r="DE10" s="624"/>
      <c r="DF10" s="624"/>
      <c r="DG10" s="624"/>
      <c r="DH10" s="624"/>
      <c r="DI10" s="624"/>
      <c r="DJ10" s="624"/>
      <c r="DK10" s="624"/>
      <c r="DL10" s="624"/>
      <c r="DM10" s="624"/>
      <c r="DN10" s="624"/>
      <c r="DO10" s="624"/>
      <c r="DP10" s="625"/>
      <c r="DQ10" s="632">
        <v>45462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6230101</v>
      </c>
      <c r="S11" s="624"/>
      <c r="T11" s="624"/>
      <c r="U11" s="624"/>
      <c r="V11" s="624"/>
      <c r="W11" s="624"/>
      <c r="X11" s="624"/>
      <c r="Y11" s="625"/>
      <c r="Z11" s="628">
        <v>5.2</v>
      </c>
      <c r="AA11" s="629"/>
      <c r="AB11" s="629"/>
      <c r="AC11" s="635"/>
      <c r="AD11" s="632">
        <v>6230101</v>
      </c>
      <c r="AE11" s="624"/>
      <c r="AF11" s="624"/>
      <c r="AG11" s="624"/>
      <c r="AH11" s="624"/>
      <c r="AI11" s="624"/>
      <c r="AJ11" s="624"/>
      <c r="AK11" s="625"/>
      <c r="AL11" s="628">
        <v>10.6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3060271</v>
      </c>
      <c r="BH11" s="624"/>
      <c r="BI11" s="624"/>
      <c r="BJ11" s="624"/>
      <c r="BK11" s="624"/>
      <c r="BL11" s="624"/>
      <c r="BM11" s="624"/>
      <c r="BN11" s="625"/>
      <c r="BO11" s="626">
        <v>6</v>
      </c>
      <c r="BP11" s="626"/>
      <c r="BQ11" s="626"/>
      <c r="BR11" s="626"/>
      <c r="BS11" s="627">
        <v>473819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1746947</v>
      </c>
      <c r="CS11" s="624"/>
      <c r="CT11" s="624"/>
      <c r="CU11" s="624"/>
      <c r="CV11" s="624"/>
      <c r="CW11" s="624"/>
      <c r="CX11" s="624"/>
      <c r="CY11" s="625"/>
      <c r="CZ11" s="626">
        <v>1.6</v>
      </c>
      <c r="DA11" s="626"/>
      <c r="DB11" s="626"/>
      <c r="DC11" s="626"/>
      <c r="DD11" s="632">
        <v>581817</v>
      </c>
      <c r="DE11" s="624"/>
      <c r="DF11" s="624"/>
      <c r="DG11" s="624"/>
      <c r="DH11" s="624"/>
      <c r="DI11" s="624"/>
      <c r="DJ11" s="624"/>
      <c r="DK11" s="624"/>
      <c r="DL11" s="624"/>
      <c r="DM11" s="624"/>
      <c r="DN11" s="624"/>
      <c r="DO11" s="624"/>
      <c r="DP11" s="625"/>
      <c r="DQ11" s="632">
        <v>1214169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82725</v>
      </c>
      <c r="S12" s="624"/>
      <c r="T12" s="624"/>
      <c r="U12" s="624"/>
      <c r="V12" s="624"/>
      <c r="W12" s="624"/>
      <c r="X12" s="624"/>
      <c r="Y12" s="625"/>
      <c r="Z12" s="626">
        <v>0.1</v>
      </c>
      <c r="AA12" s="626"/>
      <c r="AB12" s="626"/>
      <c r="AC12" s="626"/>
      <c r="AD12" s="627">
        <v>82725</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22654536</v>
      </c>
      <c r="BH12" s="624"/>
      <c r="BI12" s="624"/>
      <c r="BJ12" s="624"/>
      <c r="BK12" s="624"/>
      <c r="BL12" s="624"/>
      <c r="BM12" s="624"/>
      <c r="BN12" s="625"/>
      <c r="BO12" s="626">
        <v>44.3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1536209</v>
      </c>
      <c r="CS12" s="624"/>
      <c r="CT12" s="624"/>
      <c r="CU12" s="624"/>
      <c r="CV12" s="624"/>
      <c r="CW12" s="624"/>
      <c r="CX12" s="624"/>
      <c r="CY12" s="625"/>
      <c r="CZ12" s="626">
        <v>1.4</v>
      </c>
      <c r="DA12" s="626"/>
      <c r="DB12" s="626"/>
      <c r="DC12" s="626"/>
      <c r="DD12" s="632">
        <v>140683</v>
      </c>
      <c r="DE12" s="624"/>
      <c r="DF12" s="624"/>
      <c r="DG12" s="624"/>
      <c r="DH12" s="624"/>
      <c r="DI12" s="624"/>
      <c r="DJ12" s="624"/>
      <c r="DK12" s="624"/>
      <c r="DL12" s="624"/>
      <c r="DM12" s="624"/>
      <c r="DN12" s="624"/>
      <c r="DO12" s="624"/>
      <c r="DP12" s="625"/>
      <c r="DQ12" s="632">
        <v>1273272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22549037</v>
      </c>
      <c r="BH13" s="624"/>
      <c r="BI13" s="624"/>
      <c r="BJ13" s="624"/>
      <c r="BK13" s="624"/>
      <c r="BL13" s="624"/>
      <c r="BM13" s="624"/>
      <c r="BN13" s="625"/>
      <c r="BO13" s="626">
        <v>44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10924493</v>
      </c>
      <c r="CS13" s="624"/>
      <c r="CT13" s="624"/>
      <c r="CU13" s="624"/>
      <c r="CV13" s="624"/>
      <c r="CW13" s="624"/>
      <c r="CX13" s="624"/>
      <c r="CY13" s="625"/>
      <c r="CZ13" s="626">
        <v>9.6999999999999993</v>
      </c>
      <c r="DA13" s="626"/>
      <c r="DB13" s="626"/>
      <c r="DC13" s="626"/>
      <c r="DD13" s="632">
        <v>4269145</v>
      </c>
      <c r="DE13" s="624"/>
      <c r="DF13" s="624"/>
      <c r="DG13" s="624"/>
      <c r="DH13" s="624"/>
      <c r="DI13" s="624"/>
      <c r="DJ13" s="624"/>
      <c r="DK13" s="624"/>
      <c r="DL13" s="624"/>
      <c r="DM13" s="624"/>
      <c r="DN13" s="624"/>
      <c r="DO13" s="624"/>
      <c r="DP13" s="625"/>
      <c r="DQ13" s="632">
        <v>6811515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6938</v>
      </c>
      <c r="S14" s="624"/>
      <c r="T14" s="624"/>
      <c r="U14" s="624"/>
      <c r="V14" s="624"/>
      <c r="W14" s="624"/>
      <c r="X14" s="624"/>
      <c r="Y14" s="625"/>
      <c r="Z14" s="626">
        <v>0</v>
      </c>
      <c r="AA14" s="626"/>
      <c r="AB14" s="626"/>
      <c r="AC14" s="626"/>
      <c r="AD14" s="627">
        <v>6938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607760</v>
      </c>
      <c r="BH14" s="624"/>
      <c r="BI14" s="624"/>
      <c r="BJ14" s="624"/>
      <c r="BK14" s="624"/>
      <c r="BL14" s="624"/>
      <c r="BM14" s="624"/>
      <c r="BN14" s="625"/>
      <c r="BO14" s="626">
        <v>1.2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3926684</v>
      </c>
      <c r="CS14" s="624"/>
      <c r="CT14" s="624"/>
      <c r="CU14" s="624"/>
      <c r="CV14" s="624"/>
      <c r="CW14" s="624"/>
      <c r="CX14" s="624"/>
      <c r="CY14" s="625"/>
      <c r="CZ14" s="626">
        <v>3.5</v>
      </c>
      <c r="DA14" s="626"/>
      <c r="DB14" s="626"/>
      <c r="DC14" s="626"/>
      <c r="DD14" s="632">
        <v>371566</v>
      </c>
      <c r="DE14" s="624"/>
      <c r="DF14" s="624"/>
      <c r="DG14" s="624"/>
      <c r="DH14" s="624"/>
      <c r="DI14" s="624"/>
      <c r="DJ14" s="624"/>
      <c r="DK14" s="624"/>
      <c r="DL14" s="624"/>
      <c r="DM14" s="624"/>
      <c r="DN14" s="624"/>
      <c r="DO14" s="624"/>
      <c r="DP14" s="625"/>
      <c r="DQ14" s="632">
        <v>3591992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1706282</v>
      </c>
      <c r="BH15" s="624"/>
      <c r="BI15" s="624"/>
      <c r="BJ15" s="624"/>
      <c r="BK15" s="624"/>
      <c r="BL15" s="624"/>
      <c r="BM15" s="624"/>
      <c r="BN15" s="625"/>
      <c r="BO15" s="626">
        <v>3.3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24892665</v>
      </c>
      <c r="CS15" s="624"/>
      <c r="CT15" s="624"/>
      <c r="CU15" s="624"/>
      <c r="CV15" s="624"/>
      <c r="CW15" s="624"/>
      <c r="CX15" s="624"/>
      <c r="CY15" s="625"/>
      <c r="CZ15" s="626">
        <v>22.1</v>
      </c>
      <c r="DA15" s="626"/>
      <c r="DB15" s="626"/>
      <c r="DC15" s="626"/>
      <c r="DD15" s="632">
        <v>13824653</v>
      </c>
      <c r="DE15" s="624"/>
      <c r="DF15" s="624"/>
      <c r="DG15" s="624"/>
      <c r="DH15" s="624"/>
      <c r="DI15" s="624"/>
      <c r="DJ15" s="624"/>
      <c r="DK15" s="624"/>
      <c r="DL15" s="624"/>
      <c r="DM15" s="624"/>
      <c r="DN15" s="624"/>
      <c r="DO15" s="624"/>
      <c r="DP15" s="625"/>
      <c r="DQ15" s="632">
        <v>10620256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104200</v>
      </c>
      <c r="S16" s="624"/>
      <c r="T16" s="624"/>
      <c r="U16" s="624"/>
      <c r="V16" s="624"/>
      <c r="W16" s="624"/>
      <c r="X16" s="624"/>
      <c r="Y16" s="625"/>
      <c r="Z16" s="626">
        <v>0.1</v>
      </c>
      <c r="AA16" s="626"/>
      <c r="AB16" s="626"/>
      <c r="AC16" s="626"/>
      <c r="AD16" s="627">
        <v>104200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851240</v>
      </c>
      <c r="S17" s="624"/>
      <c r="T17" s="624"/>
      <c r="U17" s="624"/>
      <c r="V17" s="624"/>
      <c r="W17" s="624"/>
      <c r="X17" s="624"/>
      <c r="Y17" s="625"/>
      <c r="Z17" s="626">
        <v>0.7</v>
      </c>
      <c r="AA17" s="626"/>
      <c r="AB17" s="626"/>
      <c r="AC17" s="626"/>
      <c r="AD17" s="627">
        <v>851240</v>
      </c>
      <c r="AE17" s="627"/>
      <c r="AF17" s="627"/>
      <c r="AG17" s="627"/>
      <c r="AH17" s="627"/>
      <c r="AI17" s="627"/>
      <c r="AJ17" s="627"/>
      <c r="AK17" s="627"/>
      <c r="AL17" s="628">
        <v>1.4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6327972</v>
      </c>
      <c r="CS17" s="624"/>
      <c r="CT17" s="624"/>
      <c r="CU17" s="624"/>
      <c r="CV17" s="624"/>
      <c r="CW17" s="624"/>
      <c r="CX17" s="624"/>
      <c r="CY17" s="625"/>
      <c r="CZ17" s="626">
        <v>5.6</v>
      </c>
      <c r="DA17" s="626"/>
      <c r="DB17" s="626"/>
      <c r="DC17" s="626"/>
      <c r="DD17" s="632" t="s">
        <v>122</v>
      </c>
      <c r="DE17" s="624"/>
      <c r="DF17" s="624"/>
      <c r="DG17" s="624"/>
      <c r="DH17" s="624"/>
      <c r="DI17" s="624"/>
      <c r="DJ17" s="624"/>
      <c r="DK17" s="624"/>
      <c r="DL17" s="624"/>
      <c r="DM17" s="624"/>
      <c r="DN17" s="624"/>
      <c r="DO17" s="624"/>
      <c r="DP17" s="625"/>
      <c r="DQ17" s="632">
        <v>6288825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406680</v>
      </c>
      <c r="S18" s="624"/>
      <c r="T18" s="624"/>
      <c r="U18" s="624"/>
      <c r="V18" s="624"/>
      <c r="W18" s="624"/>
      <c r="X18" s="624"/>
      <c r="Y18" s="625"/>
      <c r="Z18" s="626">
        <v>0.3</v>
      </c>
      <c r="AA18" s="626"/>
      <c r="AB18" s="626"/>
      <c r="AC18" s="626"/>
      <c r="AD18" s="627">
        <v>406680</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360113</v>
      </c>
      <c r="S19" s="624"/>
      <c r="T19" s="624"/>
      <c r="U19" s="624"/>
      <c r="V19" s="624"/>
      <c r="W19" s="624"/>
      <c r="X19" s="624"/>
      <c r="Y19" s="625"/>
      <c r="Z19" s="626">
        <v>0.3</v>
      </c>
      <c r="AA19" s="626"/>
      <c r="AB19" s="626"/>
      <c r="AC19" s="626"/>
      <c r="AD19" s="627">
        <v>360113</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2007755</v>
      </c>
      <c r="BH19" s="624"/>
      <c r="BI19" s="624"/>
      <c r="BJ19" s="624"/>
      <c r="BK19" s="624"/>
      <c r="BL19" s="624"/>
      <c r="BM19" s="624"/>
      <c r="BN19" s="625"/>
      <c r="BO19" s="626">
        <v>3.9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46567</v>
      </c>
      <c r="S20" s="624"/>
      <c r="T20" s="624"/>
      <c r="U20" s="624"/>
      <c r="V20" s="624"/>
      <c r="W20" s="624"/>
      <c r="X20" s="624"/>
      <c r="Y20" s="625"/>
      <c r="Z20" s="626">
        <v>0</v>
      </c>
      <c r="AA20" s="626"/>
      <c r="AB20" s="626"/>
      <c r="AC20" s="626"/>
      <c r="AD20" s="627">
        <v>46567</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2007755</v>
      </c>
      <c r="BH20" s="624"/>
      <c r="BI20" s="624"/>
      <c r="BJ20" s="624"/>
      <c r="BK20" s="624"/>
      <c r="BL20" s="624"/>
      <c r="BM20" s="624"/>
      <c r="BN20" s="625"/>
      <c r="BO20" s="626">
        <v>3.9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112592793</v>
      </c>
      <c r="CS20" s="624"/>
      <c r="CT20" s="624"/>
      <c r="CU20" s="624"/>
      <c r="CV20" s="624"/>
      <c r="CW20" s="624"/>
      <c r="CX20" s="624"/>
      <c r="CY20" s="625"/>
      <c r="CZ20" s="626">
        <v>100</v>
      </c>
      <c r="DA20" s="626"/>
      <c r="DB20" s="626"/>
      <c r="DC20" s="626"/>
      <c r="DD20" s="632">
        <v>23751096</v>
      </c>
      <c r="DE20" s="624"/>
      <c r="DF20" s="624"/>
      <c r="DG20" s="624"/>
      <c r="DH20" s="624"/>
      <c r="DI20" s="624"/>
      <c r="DJ20" s="624"/>
      <c r="DK20" s="624"/>
      <c r="DL20" s="624"/>
      <c r="DM20" s="624"/>
      <c r="DN20" s="624"/>
      <c r="DO20" s="624"/>
      <c r="DP20" s="625"/>
      <c r="DQ20" s="632">
        <v>64253325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188689</v>
      </c>
      <c r="S21" s="624"/>
      <c r="T21" s="624"/>
      <c r="U21" s="624"/>
      <c r="V21" s="624"/>
      <c r="W21" s="624"/>
      <c r="X21" s="624"/>
      <c r="Y21" s="625"/>
      <c r="Z21" s="626">
        <v>0.2</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7492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183239</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2000263</v>
      </c>
      <c r="BH23" s="624"/>
      <c r="BI23" s="624"/>
      <c r="BJ23" s="624"/>
      <c r="BK23" s="624"/>
      <c r="BL23" s="624"/>
      <c r="BM23" s="624"/>
      <c r="BN23" s="625"/>
      <c r="BO23" s="626">
        <v>3.9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5450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53241753</v>
      </c>
      <c r="CS24" s="613"/>
      <c r="CT24" s="613"/>
      <c r="CU24" s="613"/>
      <c r="CV24" s="613"/>
      <c r="CW24" s="613"/>
      <c r="CX24" s="613"/>
      <c r="CY24" s="614"/>
      <c r="CZ24" s="617">
        <v>47.3</v>
      </c>
      <c r="DA24" s="618"/>
      <c r="DB24" s="618"/>
      <c r="DC24" s="634"/>
      <c r="DD24" s="658">
        <v>32257592</v>
      </c>
      <c r="DE24" s="613"/>
      <c r="DF24" s="613"/>
      <c r="DG24" s="613"/>
      <c r="DH24" s="613"/>
      <c r="DI24" s="613"/>
      <c r="DJ24" s="613"/>
      <c r="DK24" s="614"/>
      <c r="DL24" s="658">
        <v>31936108</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60635749</v>
      </c>
      <c r="S25" s="624"/>
      <c r="T25" s="624"/>
      <c r="U25" s="624"/>
      <c r="V25" s="624"/>
      <c r="W25" s="624"/>
      <c r="X25" s="624"/>
      <c r="Y25" s="625"/>
      <c r="Z25" s="626">
        <v>51.1</v>
      </c>
      <c r="AA25" s="626"/>
      <c r="AB25" s="626"/>
      <c r="AC25" s="626"/>
      <c r="AD25" s="627">
        <v>58446797</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19420158</v>
      </c>
      <c r="CS25" s="655"/>
      <c r="CT25" s="655"/>
      <c r="CU25" s="655"/>
      <c r="CV25" s="655"/>
      <c r="CW25" s="655"/>
      <c r="CX25" s="655"/>
      <c r="CY25" s="656"/>
      <c r="CZ25" s="628">
        <v>17.2</v>
      </c>
      <c r="DA25" s="653"/>
      <c r="DB25" s="653"/>
      <c r="DC25" s="657"/>
      <c r="DD25" s="632">
        <v>18361636</v>
      </c>
      <c r="DE25" s="655"/>
      <c r="DF25" s="655"/>
      <c r="DG25" s="655"/>
      <c r="DH25" s="655"/>
      <c r="DI25" s="655"/>
      <c r="DJ25" s="655"/>
      <c r="DK25" s="656"/>
      <c r="DL25" s="632">
        <v>18357270</v>
      </c>
      <c r="DM25" s="655"/>
      <c r="DN25" s="655"/>
      <c r="DO25" s="655"/>
      <c r="DP25" s="655"/>
      <c r="DQ25" s="655"/>
      <c r="DR25" s="655"/>
      <c r="DS25" s="655"/>
      <c r="DT25" s="655"/>
      <c r="DU25" s="655"/>
      <c r="DV25" s="656"/>
      <c r="DW25" s="628">
        <v>31.2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25861</v>
      </c>
      <c r="S26" s="624"/>
      <c r="T26" s="624"/>
      <c r="U26" s="624"/>
      <c r="V26" s="624"/>
      <c r="W26" s="624"/>
      <c r="X26" s="624"/>
      <c r="Y26" s="625"/>
      <c r="Z26" s="626">
        <v>0</v>
      </c>
      <c r="AA26" s="626"/>
      <c r="AB26" s="626"/>
      <c r="AC26" s="626"/>
      <c r="AD26" s="627">
        <v>25861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12572744</v>
      </c>
      <c r="CS26" s="624"/>
      <c r="CT26" s="624"/>
      <c r="CU26" s="624"/>
      <c r="CV26" s="624"/>
      <c r="CW26" s="624"/>
      <c r="CX26" s="624"/>
      <c r="CY26" s="625"/>
      <c r="CZ26" s="628">
        <v>11.2</v>
      </c>
      <c r="DA26" s="653"/>
      <c r="DB26" s="653"/>
      <c r="DC26" s="657"/>
      <c r="DD26" s="632">
        <v>11823402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1015929</v>
      </c>
      <c r="S27" s="624"/>
      <c r="T27" s="624"/>
      <c r="U27" s="624"/>
      <c r="V27" s="624"/>
      <c r="W27" s="624"/>
      <c r="X27" s="624"/>
      <c r="Y27" s="625"/>
      <c r="Z27" s="626">
        <v>0.9</v>
      </c>
      <c r="AA27" s="626"/>
      <c r="AB27" s="626"/>
      <c r="AC27" s="626"/>
      <c r="AD27" s="627">
        <v>1766</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51189866</v>
      </c>
      <c r="BH27" s="624"/>
      <c r="BI27" s="624"/>
      <c r="BJ27" s="624"/>
      <c r="BK27" s="624"/>
      <c r="BL27" s="624"/>
      <c r="BM27" s="624"/>
      <c r="BN27" s="625"/>
      <c r="BO27" s="626">
        <v>100</v>
      </c>
      <c r="BP27" s="626"/>
      <c r="BQ27" s="626"/>
      <c r="BR27" s="626"/>
      <c r="BS27" s="627">
        <v>473819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27493623</v>
      </c>
      <c r="CS27" s="655"/>
      <c r="CT27" s="655"/>
      <c r="CU27" s="655"/>
      <c r="CV27" s="655"/>
      <c r="CW27" s="655"/>
      <c r="CX27" s="655"/>
      <c r="CY27" s="656"/>
      <c r="CZ27" s="628">
        <v>24.4</v>
      </c>
      <c r="DA27" s="653"/>
      <c r="DB27" s="653"/>
      <c r="DC27" s="657"/>
      <c r="DD27" s="632">
        <v>7607131</v>
      </c>
      <c r="DE27" s="655"/>
      <c r="DF27" s="655"/>
      <c r="DG27" s="655"/>
      <c r="DH27" s="655"/>
      <c r="DI27" s="655"/>
      <c r="DJ27" s="655"/>
      <c r="DK27" s="656"/>
      <c r="DL27" s="632">
        <v>7290013</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900039</v>
      </c>
      <c r="S28" s="624"/>
      <c r="T28" s="624"/>
      <c r="U28" s="624"/>
      <c r="V28" s="624"/>
      <c r="W28" s="624"/>
      <c r="X28" s="624"/>
      <c r="Y28" s="625"/>
      <c r="Z28" s="626">
        <v>0.8</v>
      </c>
      <c r="AA28" s="626"/>
      <c r="AB28" s="626"/>
      <c r="AC28" s="626"/>
      <c r="AD28" s="627">
        <v>120432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6327972</v>
      </c>
      <c r="CS28" s="624"/>
      <c r="CT28" s="624"/>
      <c r="CU28" s="624"/>
      <c r="CV28" s="624"/>
      <c r="CW28" s="624"/>
      <c r="CX28" s="624"/>
      <c r="CY28" s="625"/>
      <c r="CZ28" s="628">
        <v>5.6</v>
      </c>
      <c r="DA28" s="653"/>
      <c r="DB28" s="653"/>
      <c r="DC28" s="657"/>
      <c r="DD28" s="632">
        <v>6288825</v>
      </c>
      <c r="DE28" s="624"/>
      <c r="DF28" s="624"/>
      <c r="DG28" s="624"/>
      <c r="DH28" s="624"/>
      <c r="DI28" s="624"/>
      <c r="DJ28" s="624"/>
      <c r="DK28" s="625"/>
      <c r="DL28" s="632">
        <v>6288825</v>
      </c>
      <c r="DM28" s="624"/>
      <c r="DN28" s="624"/>
      <c r="DO28" s="624"/>
      <c r="DP28" s="624"/>
      <c r="DQ28" s="624"/>
      <c r="DR28" s="624"/>
      <c r="DS28" s="624"/>
      <c r="DT28" s="624"/>
      <c r="DU28" s="624"/>
      <c r="DV28" s="625"/>
      <c r="DW28" s="628">
        <v>10.7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597548</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6327972</v>
      </c>
      <c r="CS29" s="655"/>
      <c r="CT29" s="655"/>
      <c r="CU29" s="655"/>
      <c r="CV29" s="655"/>
      <c r="CW29" s="655"/>
      <c r="CX29" s="655"/>
      <c r="CY29" s="656"/>
      <c r="CZ29" s="628">
        <v>5.6</v>
      </c>
      <c r="DA29" s="653"/>
      <c r="DB29" s="653"/>
      <c r="DC29" s="657"/>
      <c r="DD29" s="632">
        <v>6288825</v>
      </c>
      <c r="DE29" s="655"/>
      <c r="DF29" s="655"/>
      <c r="DG29" s="655"/>
      <c r="DH29" s="655"/>
      <c r="DI29" s="655"/>
      <c r="DJ29" s="655"/>
      <c r="DK29" s="656"/>
      <c r="DL29" s="632">
        <v>6288825</v>
      </c>
      <c r="DM29" s="655"/>
      <c r="DN29" s="655"/>
      <c r="DO29" s="655"/>
      <c r="DP29" s="655"/>
      <c r="DQ29" s="655"/>
      <c r="DR29" s="655"/>
      <c r="DS29" s="655"/>
      <c r="DT29" s="655"/>
      <c r="DU29" s="655"/>
      <c r="DV29" s="656"/>
      <c r="DW29" s="628">
        <v>10.7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22475088</v>
      </c>
      <c r="S30" s="624"/>
      <c r="T30" s="624"/>
      <c r="U30" s="624"/>
      <c r="V30" s="624"/>
      <c r="W30" s="624"/>
      <c r="X30" s="624"/>
      <c r="Y30" s="625"/>
      <c r="Z30" s="626">
        <v>18.899999999999999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6114476</v>
      </c>
      <c r="CS30" s="624"/>
      <c r="CT30" s="624"/>
      <c r="CU30" s="624"/>
      <c r="CV30" s="624"/>
      <c r="CW30" s="624"/>
      <c r="CX30" s="624"/>
      <c r="CY30" s="625"/>
      <c r="CZ30" s="628">
        <v>5.4</v>
      </c>
      <c r="DA30" s="653"/>
      <c r="DB30" s="653"/>
      <c r="DC30" s="657"/>
      <c r="DD30" s="632">
        <v>6076109</v>
      </c>
      <c r="DE30" s="624"/>
      <c r="DF30" s="624"/>
      <c r="DG30" s="624"/>
      <c r="DH30" s="624"/>
      <c r="DI30" s="624"/>
      <c r="DJ30" s="624"/>
      <c r="DK30" s="625"/>
      <c r="DL30" s="632">
        <v>6076109</v>
      </c>
      <c r="DM30" s="624"/>
      <c r="DN30" s="624"/>
      <c r="DO30" s="624"/>
      <c r="DP30" s="624"/>
      <c r="DQ30" s="624"/>
      <c r="DR30" s="624"/>
      <c r="DS30" s="624"/>
      <c r="DT30" s="624"/>
      <c r="DU30" s="624"/>
      <c r="DV30" s="625"/>
      <c r="DW30" s="628">
        <v>10.3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97.4</v>
      </c>
      <c r="BN31" s="667"/>
      <c r="BO31" s="667"/>
      <c r="BP31" s="667"/>
      <c r="BQ31" s="668"/>
      <c r="BR31" s="679">
        <v>99</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213496</v>
      </c>
      <c r="CS31" s="655"/>
      <c r="CT31" s="655"/>
      <c r="CU31" s="655"/>
      <c r="CV31" s="655"/>
      <c r="CW31" s="655"/>
      <c r="CX31" s="655"/>
      <c r="CY31" s="656"/>
      <c r="CZ31" s="628">
        <v>0.2</v>
      </c>
      <c r="DA31" s="653"/>
      <c r="DB31" s="653"/>
      <c r="DC31" s="657"/>
      <c r="DD31" s="632">
        <v>212716</v>
      </c>
      <c r="DE31" s="655"/>
      <c r="DF31" s="655"/>
      <c r="DG31" s="655"/>
      <c r="DH31" s="655"/>
      <c r="DI31" s="655"/>
      <c r="DJ31" s="655"/>
      <c r="DK31" s="656"/>
      <c r="DL31" s="632">
        <v>212716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7333590</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97.2</v>
      </c>
      <c r="BN32" s="655"/>
      <c r="BO32" s="655"/>
      <c r="BP32" s="655"/>
      <c r="BQ32" s="678"/>
      <c r="BR32" s="680">
        <v>98.8</v>
      </c>
      <c r="BS32" s="655"/>
      <c r="BT32" s="655"/>
      <c r="BU32" s="655"/>
      <c r="BV32" s="655"/>
      <c r="BW32" s="655"/>
      <c r="BX32" s="629">
        <v>97.4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84108</v>
      </c>
      <c r="S33" s="624"/>
      <c r="T33" s="624"/>
      <c r="U33" s="624"/>
      <c r="V33" s="624"/>
      <c r="W33" s="624"/>
      <c r="X33" s="624"/>
      <c r="Y33" s="625"/>
      <c r="Z33" s="626">
        <v>0.1</v>
      </c>
      <c r="AA33" s="626"/>
      <c r="AB33" s="626"/>
      <c r="AC33" s="626"/>
      <c r="AD33" s="627">
        <v>78671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97.7</v>
      </c>
      <c r="BN33" s="682"/>
      <c r="BO33" s="682"/>
      <c r="BP33" s="682"/>
      <c r="BQ33" s="684"/>
      <c r="BR33" s="681">
        <v>99.1</v>
      </c>
      <c r="BS33" s="682"/>
      <c r="BT33" s="682"/>
      <c r="BU33" s="682"/>
      <c r="BV33" s="682"/>
      <c r="BW33" s="682"/>
      <c r="BX33" s="683">
        <v>97.7</v>
      </c>
      <c r="BY33" s="682"/>
      <c r="BZ33" s="682"/>
      <c r="CA33" s="682"/>
      <c r="CB33" s="684"/>
      <c r="CD33" s="620" t="s">
        <v>307</v>
      </c>
      <c r="CE33" s="621"/>
      <c r="CF33" s="621"/>
      <c r="CG33" s="621"/>
      <c r="CH33" s="621"/>
      <c r="CI33" s="621"/>
      <c r="CJ33" s="621"/>
      <c r="CK33" s="621"/>
      <c r="CL33" s="621"/>
      <c r="CM33" s="621"/>
      <c r="CN33" s="621"/>
      <c r="CO33" s="621"/>
      <c r="CP33" s="621"/>
      <c r="CQ33" s="622"/>
      <c r="CR33" s="623">
        <v>35599944</v>
      </c>
      <c r="CS33" s="655"/>
      <c r="CT33" s="655"/>
      <c r="CU33" s="655"/>
      <c r="CV33" s="655"/>
      <c r="CW33" s="655"/>
      <c r="CX33" s="655"/>
      <c r="CY33" s="656"/>
      <c r="CZ33" s="628">
        <v>31.6</v>
      </c>
      <c r="DA33" s="653"/>
      <c r="DB33" s="653"/>
      <c r="DC33" s="657"/>
      <c r="DD33" s="632">
        <v>28293974</v>
      </c>
      <c r="DE33" s="655"/>
      <c r="DF33" s="655"/>
      <c r="DG33" s="655"/>
      <c r="DH33" s="655"/>
      <c r="DI33" s="655"/>
      <c r="DJ33" s="655"/>
      <c r="DK33" s="656"/>
      <c r="DL33" s="632">
        <v>22650774</v>
      </c>
      <c r="DM33" s="655"/>
      <c r="DN33" s="655"/>
      <c r="DO33" s="655"/>
      <c r="DP33" s="655"/>
      <c r="DQ33" s="655"/>
      <c r="DR33" s="655"/>
      <c r="DS33" s="655"/>
      <c r="DT33" s="655"/>
      <c r="DU33" s="655"/>
      <c r="DV33" s="656"/>
      <c r="DW33" s="628">
        <v>38.5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232974</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18225826</v>
      </c>
      <c r="CS34" s="624"/>
      <c r="CT34" s="624"/>
      <c r="CU34" s="624"/>
      <c r="CV34" s="624"/>
      <c r="CW34" s="624"/>
      <c r="CX34" s="624"/>
      <c r="CY34" s="625"/>
      <c r="CZ34" s="628">
        <v>16.2</v>
      </c>
      <c r="DA34" s="653"/>
      <c r="DB34" s="653"/>
      <c r="DC34" s="657"/>
      <c r="DD34" s="632">
        <v>14085182</v>
      </c>
      <c r="DE34" s="624"/>
      <c r="DF34" s="624"/>
      <c r="DG34" s="624"/>
      <c r="DH34" s="624"/>
      <c r="DI34" s="624"/>
      <c r="DJ34" s="624"/>
      <c r="DK34" s="625"/>
      <c r="DL34" s="632">
        <v>12997045</v>
      </c>
      <c r="DM34" s="624"/>
      <c r="DN34" s="624"/>
      <c r="DO34" s="624"/>
      <c r="DP34" s="624"/>
      <c r="DQ34" s="624"/>
      <c r="DR34" s="624"/>
      <c r="DS34" s="624"/>
      <c r="DT34" s="624"/>
      <c r="DU34" s="624"/>
      <c r="DV34" s="625"/>
      <c r="DW34" s="628">
        <v>22.1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5609240</v>
      </c>
      <c r="S35" s="624"/>
      <c r="T35" s="624"/>
      <c r="U35" s="624"/>
      <c r="V35" s="624"/>
      <c r="W35" s="624"/>
      <c r="X35" s="624"/>
      <c r="Y35" s="625"/>
      <c r="Z35" s="626">
        <v>4.7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952609</v>
      </c>
      <c r="CS35" s="655"/>
      <c r="CT35" s="655"/>
      <c r="CU35" s="655"/>
      <c r="CV35" s="655"/>
      <c r="CW35" s="655"/>
      <c r="CX35" s="655"/>
      <c r="CY35" s="656"/>
      <c r="CZ35" s="628">
        <v>0.8</v>
      </c>
      <c r="DA35" s="653"/>
      <c r="DB35" s="653"/>
      <c r="DC35" s="657"/>
      <c r="DD35" s="632">
        <v>868223</v>
      </c>
      <c r="DE35" s="655"/>
      <c r="DF35" s="655"/>
      <c r="DG35" s="655"/>
      <c r="DH35" s="655"/>
      <c r="DI35" s="655"/>
      <c r="DJ35" s="655"/>
      <c r="DK35" s="656"/>
      <c r="DL35" s="632">
        <v>868223</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5581434</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7961265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177242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8008258</v>
      </c>
      <c r="CS36" s="624"/>
      <c r="CT36" s="624"/>
      <c r="CU36" s="624"/>
      <c r="CV36" s="624"/>
      <c r="CW36" s="624"/>
      <c r="CX36" s="624"/>
      <c r="CY36" s="625"/>
      <c r="CZ36" s="628">
        <v>7.1</v>
      </c>
      <c r="DA36" s="653"/>
      <c r="DB36" s="653"/>
      <c r="DC36" s="657"/>
      <c r="DD36" s="632">
        <v>6333076</v>
      </c>
      <c r="DE36" s="624"/>
      <c r="DF36" s="624"/>
      <c r="DG36" s="624"/>
      <c r="DH36" s="624"/>
      <c r="DI36" s="624"/>
      <c r="DJ36" s="624"/>
      <c r="DK36" s="625"/>
      <c r="DL36" s="632">
        <v>4255678</v>
      </c>
      <c r="DM36" s="624"/>
      <c r="DN36" s="624"/>
      <c r="DO36" s="624"/>
      <c r="DP36" s="624"/>
      <c r="DQ36" s="624"/>
      <c r="DR36" s="624"/>
      <c r="DS36" s="624"/>
      <c r="DT36" s="624"/>
      <c r="DU36" s="624"/>
      <c r="DV36" s="625"/>
      <c r="DW36" s="628">
        <v>7.2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2374173</v>
      </c>
      <c r="S37" s="624"/>
      <c r="T37" s="624"/>
      <c r="U37" s="624"/>
      <c r="V37" s="624"/>
      <c r="W37" s="624"/>
      <c r="X37" s="624"/>
      <c r="Y37" s="625"/>
      <c r="Z37" s="626">
        <v>2</v>
      </c>
      <c r="AA37" s="626"/>
      <c r="AB37" s="626"/>
      <c r="AC37" s="626"/>
      <c r="AD37" s="627">
        <v>157344</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1996639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185583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34221</v>
      </c>
      <c r="CS37" s="655"/>
      <c r="CT37" s="655"/>
      <c r="CU37" s="655"/>
      <c r="CV37" s="655"/>
      <c r="CW37" s="655"/>
      <c r="CX37" s="655"/>
      <c r="CY37" s="656"/>
      <c r="CZ37" s="628">
        <v>0</v>
      </c>
      <c r="DA37" s="653"/>
      <c r="DB37" s="653"/>
      <c r="DC37" s="657"/>
      <c r="DD37" s="632">
        <v>34221</v>
      </c>
      <c r="DE37" s="655"/>
      <c r="DF37" s="655"/>
      <c r="DG37" s="655"/>
      <c r="DH37" s="655"/>
      <c r="DI37" s="655"/>
      <c r="DJ37" s="655"/>
      <c r="DK37" s="656"/>
      <c r="DL37" s="632">
        <v>34221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11803000</v>
      </c>
      <c r="S38" s="624"/>
      <c r="T38" s="624"/>
      <c r="U38" s="624"/>
      <c r="V38" s="624"/>
      <c r="W38" s="624"/>
      <c r="X38" s="624"/>
      <c r="Y38" s="625"/>
      <c r="Z38" s="626">
        <v>9.9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265895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28144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5698731</v>
      </c>
      <c r="CS38" s="624"/>
      <c r="CT38" s="624"/>
      <c r="CU38" s="624"/>
      <c r="CV38" s="624"/>
      <c r="CW38" s="624"/>
      <c r="CX38" s="624"/>
      <c r="CY38" s="625"/>
      <c r="CZ38" s="628">
        <v>5.0999999999999996</v>
      </c>
      <c r="DA38" s="653"/>
      <c r="DB38" s="653"/>
      <c r="DC38" s="657"/>
      <c r="DD38" s="632">
        <v>4589168</v>
      </c>
      <c r="DE38" s="624"/>
      <c r="DF38" s="624"/>
      <c r="DG38" s="624"/>
      <c r="DH38" s="624"/>
      <c r="DI38" s="624"/>
      <c r="DJ38" s="624"/>
      <c r="DK38" s="625"/>
      <c r="DL38" s="632">
        <v>4529828</v>
      </c>
      <c r="DM38" s="624"/>
      <c r="DN38" s="624"/>
      <c r="DO38" s="624"/>
      <c r="DP38" s="624"/>
      <c r="DQ38" s="624"/>
      <c r="DR38" s="624"/>
      <c r="DS38" s="624"/>
      <c r="DT38" s="624"/>
      <c r="DU38" s="624"/>
      <c r="DV38" s="625"/>
      <c r="DW38" s="628">
        <v>7.7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41454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2433891</v>
      </c>
      <c r="CS39" s="655"/>
      <c r="CT39" s="655"/>
      <c r="CU39" s="655"/>
      <c r="CV39" s="655"/>
      <c r="CW39" s="655"/>
      <c r="CX39" s="655"/>
      <c r="CY39" s="656"/>
      <c r="CZ39" s="628">
        <v>2.2000000000000002</v>
      </c>
      <c r="DA39" s="653"/>
      <c r="DB39" s="653"/>
      <c r="DC39" s="657"/>
      <c r="DD39" s="632">
        <v>2211696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280629</v>
      </c>
      <c r="CS40" s="624"/>
      <c r="CT40" s="624"/>
      <c r="CU40" s="624"/>
      <c r="CV40" s="624"/>
      <c r="CW40" s="624"/>
      <c r="CX40" s="624"/>
      <c r="CY40" s="625"/>
      <c r="CZ40" s="628">
        <v>0.2</v>
      </c>
      <c r="DA40" s="653"/>
      <c r="DB40" s="653"/>
      <c r="DC40" s="657"/>
      <c r="DD40" s="632">
        <v>206629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118668733</v>
      </c>
      <c r="S41" s="696"/>
      <c r="T41" s="696"/>
      <c r="U41" s="696"/>
      <c r="V41" s="696"/>
      <c r="W41" s="696"/>
      <c r="X41" s="696"/>
      <c r="Y41" s="700"/>
      <c r="Z41" s="701">
        <v>100</v>
      </c>
      <c r="AA41" s="701"/>
      <c r="AB41" s="701"/>
      <c r="AC41" s="701"/>
      <c r="AD41" s="702">
        <v>58830871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1254069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4444662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291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23751096</v>
      </c>
      <c r="CS42" s="655"/>
      <c r="CT42" s="655"/>
      <c r="CU42" s="655"/>
      <c r="CV42" s="655"/>
      <c r="CW42" s="655"/>
      <c r="CX42" s="655"/>
      <c r="CY42" s="656"/>
      <c r="CZ42" s="628">
        <v>21.1</v>
      </c>
      <c r="DA42" s="653"/>
      <c r="DB42" s="653"/>
      <c r="DC42" s="657"/>
      <c r="DD42" s="632">
        <v>3701759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250754</v>
      </c>
      <c r="CS43" s="655"/>
      <c r="CT43" s="655"/>
      <c r="CU43" s="655"/>
      <c r="CV43" s="655"/>
      <c r="CW43" s="655"/>
      <c r="CX43" s="655"/>
      <c r="CY43" s="656"/>
      <c r="CZ43" s="628">
        <v>0.2</v>
      </c>
      <c r="DA43" s="653"/>
      <c r="DB43" s="653"/>
      <c r="DC43" s="657"/>
      <c r="DD43" s="632">
        <v>250754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23751096</v>
      </c>
      <c r="CS44" s="624"/>
      <c r="CT44" s="624"/>
      <c r="CU44" s="624"/>
      <c r="CV44" s="624"/>
      <c r="CW44" s="624"/>
      <c r="CX44" s="624"/>
      <c r="CY44" s="625"/>
      <c r="CZ44" s="628">
        <v>21.1</v>
      </c>
      <c r="DA44" s="629"/>
      <c r="DB44" s="629"/>
      <c r="DC44" s="635"/>
      <c r="DD44" s="632">
        <v>3701759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10757798</v>
      </c>
      <c r="CS45" s="655"/>
      <c r="CT45" s="655"/>
      <c r="CU45" s="655"/>
      <c r="CV45" s="655"/>
      <c r="CW45" s="655"/>
      <c r="CX45" s="655"/>
      <c r="CY45" s="656"/>
      <c r="CZ45" s="628">
        <v>9.6</v>
      </c>
      <c r="DA45" s="653"/>
      <c r="DB45" s="653"/>
      <c r="DC45" s="657"/>
      <c r="DD45" s="632">
        <v>708579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12728889</v>
      </c>
      <c r="CS46" s="624"/>
      <c r="CT46" s="624"/>
      <c r="CU46" s="624"/>
      <c r="CV46" s="624"/>
      <c r="CW46" s="624"/>
      <c r="CX46" s="624"/>
      <c r="CY46" s="625"/>
      <c r="CZ46" s="628">
        <v>11.3</v>
      </c>
      <c r="DA46" s="629"/>
      <c r="DB46" s="629"/>
      <c r="DC46" s="635"/>
      <c r="DD46" s="632">
        <v>2861286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112592793</v>
      </c>
      <c r="CS49" s="682"/>
      <c r="CT49" s="682"/>
      <c r="CU49" s="682"/>
      <c r="CV49" s="682"/>
      <c r="CW49" s="682"/>
      <c r="CX49" s="682"/>
      <c r="CY49" s="711"/>
      <c r="CZ49" s="703">
        <v>100</v>
      </c>
      <c r="DA49" s="712"/>
      <c r="DB49" s="712"/>
      <c r="DC49" s="713"/>
      <c r="DD49" s="714">
        <v>64253325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JjOvj6f/vE4lVbZeq10LP4Yt+bLBPrhDK4AE0DBap7NxNxy3UF4t6J+jypNBfFWIwU+lyywU4ehPJE2loMHmQ==" saltValue="F6bx85ycR0q4EzGimqOI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5" zoomScaleNormal="70" zoomScaleSheetLayoutView="7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118769</v>
      </c>
      <c r="R7" s="753"/>
      <c r="S7" s="753"/>
      <c r="T7" s="753"/>
      <c r="U7" s="753"/>
      <c r="V7" s="753">
        <v>112693</v>
      </c>
      <c r="W7" s="753"/>
      <c r="X7" s="753"/>
      <c r="Y7" s="753"/>
      <c r="Z7" s="753"/>
      <c r="AA7" s="753">
        <v>6076</v>
      </c>
      <c r="AB7" s="753"/>
      <c r="AC7" s="753"/>
      <c r="AD7" s="753"/>
      <c r="AE7" s="754"/>
      <c r="AF7" s="755">
        <v>4086</v>
      </c>
      <c r="AG7" s="756"/>
      <c r="AH7" s="756"/>
      <c r="AI7" s="756"/>
      <c r="AJ7" s="757"/>
      <c r="AK7" s="758">
        <v>5609</v>
      </c>
      <c r="AL7" s="759"/>
      <c r="AM7" s="759"/>
      <c r="AN7" s="759"/>
      <c r="AO7" s="759"/>
      <c r="AP7" s="759">
        <v>61920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-2</v>
      </c>
      <c r="CI7" s="744"/>
      <c r="CJ7" s="744"/>
      <c r="CK7" s="744"/>
      <c r="CL7" s="745"/>
      <c r="CM7" s="743">
        <v>66</v>
      </c>
      <c r="CN7" s="744"/>
      <c r="CO7" s="744"/>
      <c r="CP7" s="744"/>
      <c r="CQ7" s="745"/>
      <c r="CR7" s="743">
        <v>60</v>
      </c>
      <c r="CS7" s="744"/>
      <c r="CT7" s="744"/>
      <c r="CU7" s="744"/>
      <c r="CV7" s="745"/>
      <c r="CW7" s="743">
        <v>0</v>
      </c>
      <c r="CX7" s="744"/>
      <c r="CY7" s="744"/>
      <c r="CZ7" s="744"/>
      <c r="DA7" s="745"/>
      <c r="DB7" s="743" t="s">
        <v>561</v>
      </c>
      <c r="DC7" s="744"/>
      <c r="DD7" s="744"/>
      <c r="DE7" s="744"/>
      <c r="DF7" s="745"/>
      <c r="DG7" s="743" t="s">
        <v>561</v>
      </c>
      <c r="DH7" s="744"/>
      <c r="DI7" s="744"/>
      <c r="DJ7" s="744"/>
      <c r="DK7" s="745"/>
      <c r="DL7" s="743" t="s">
        <v>561</v>
      </c>
      <c r="DM7" s="744"/>
      <c r="DN7" s="744"/>
      <c r="DO7" s="744"/>
      <c r="DP7" s="745"/>
      <c r="DQ7" s="743" t="s">
        <v>561</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0</v>
      </c>
      <c r="AB8" s="784"/>
      <c r="AC8" s="784"/>
      <c r="AD8" s="784"/>
      <c r="AE8" s="785"/>
      <c r="AF8" s="786">
        <v>0</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547</v>
      </c>
      <c r="BT8" s="774"/>
      <c r="BU8" s="774"/>
      <c r="BV8" s="774"/>
      <c r="BW8" s="774"/>
      <c r="BX8" s="774"/>
      <c r="BY8" s="774"/>
      <c r="BZ8" s="774"/>
      <c r="CA8" s="774"/>
      <c r="CB8" s="774"/>
      <c r="CC8" s="774"/>
      <c r="CD8" s="774"/>
      <c r="CE8" s="774"/>
      <c r="CF8" s="774"/>
      <c r="CG8" s="775"/>
      <c r="CH8" s="776">
        <v>2</v>
      </c>
      <c r="CI8" s="777"/>
      <c r="CJ8" s="777"/>
      <c r="CK8" s="777"/>
      <c r="CL8" s="778"/>
      <c r="CM8" s="776">
        <v>22</v>
      </c>
      <c r="CN8" s="777"/>
      <c r="CO8" s="777"/>
      <c r="CP8" s="777"/>
      <c r="CQ8" s="778"/>
      <c r="CR8" s="776">
        <v>3</v>
      </c>
      <c r="CS8" s="777"/>
      <c r="CT8" s="777"/>
      <c r="CU8" s="777"/>
      <c r="CV8" s="778"/>
      <c r="CW8" s="776">
        <v>44</v>
      </c>
      <c r="CX8" s="777"/>
      <c r="CY8" s="777"/>
      <c r="CZ8" s="777"/>
      <c r="DA8" s="778"/>
      <c r="DB8" s="776" t="s">
        <v>561</v>
      </c>
      <c r="DC8" s="777"/>
      <c r="DD8" s="777"/>
      <c r="DE8" s="777"/>
      <c r="DF8" s="778"/>
      <c r="DG8" s="776" t="s">
        <v>561</v>
      </c>
      <c r="DH8" s="777"/>
      <c r="DI8" s="777"/>
      <c r="DJ8" s="777"/>
      <c r="DK8" s="778"/>
      <c r="DL8" s="776" t="s">
        <v>561</v>
      </c>
      <c r="DM8" s="777"/>
      <c r="DN8" s="777"/>
      <c r="DO8" s="777"/>
      <c r="DP8" s="778"/>
      <c r="DQ8" s="776" t="s">
        <v>561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548</v>
      </c>
      <c r="BT9" s="774"/>
      <c r="BU9" s="774"/>
      <c r="BV9" s="774"/>
      <c r="BW9" s="774"/>
      <c r="BX9" s="774"/>
      <c r="BY9" s="774"/>
      <c r="BZ9" s="774"/>
      <c r="CA9" s="774"/>
      <c r="CB9" s="774"/>
      <c r="CC9" s="774"/>
      <c r="CD9" s="774"/>
      <c r="CE9" s="774"/>
      <c r="CF9" s="774"/>
      <c r="CG9" s="775"/>
      <c r="CH9" s="776">
        <v>2</v>
      </c>
      <c r="CI9" s="777"/>
      <c r="CJ9" s="777"/>
      <c r="CK9" s="777"/>
      <c r="CL9" s="778"/>
      <c r="CM9" s="776">
        <v>4191</v>
      </c>
      <c r="CN9" s="777"/>
      <c r="CO9" s="777"/>
      <c r="CP9" s="777"/>
      <c r="CQ9" s="778"/>
      <c r="CR9" s="776">
        <v>6</v>
      </c>
      <c r="CS9" s="777"/>
      <c r="CT9" s="777"/>
      <c r="CU9" s="777"/>
      <c r="CV9" s="778"/>
      <c r="CW9" s="776">
        <v>0</v>
      </c>
      <c r="CX9" s="777"/>
      <c r="CY9" s="777"/>
      <c r="CZ9" s="777"/>
      <c r="DA9" s="778"/>
      <c r="DB9" s="776" t="s">
        <v>561</v>
      </c>
      <c r="DC9" s="777"/>
      <c r="DD9" s="777"/>
      <c r="DE9" s="777"/>
      <c r="DF9" s="778"/>
      <c r="DG9" s="776" t="s">
        <v>561</v>
      </c>
      <c r="DH9" s="777"/>
      <c r="DI9" s="777"/>
      <c r="DJ9" s="777"/>
      <c r="DK9" s="778"/>
      <c r="DL9" s="776" t="s">
        <v>561</v>
      </c>
      <c r="DM9" s="777"/>
      <c r="DN9" s="777"/>
      <c r="DO9" s="777"/>
      <c r="DP9" s="778"/>
      <c r="DQ9" s="776" t="s">
        <v>561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549</v>
      </c>
      <c r="BT10" s="774"/>
      <c r="BU10" s="774"/>
      <c r="BV10" s="774"/>
      <c r="BW10" s="774"/>
      <c r="BX10" s="774"/>
      <c r="BY10" s="774"/>
      <c r="BZ10" s="774"/>
      <c r="CA10" s="774"/>
      <c r="CB10" s="774"/>
      <c r="CC10" s="774"/>
      <c r="CD10" s="774"/>
      <c r="CE10" s="774"/>
      <c r="CF10" s="774"/>
      <c r="CG10" s="775"/>
      <c r="CH10" s="776">
        <v>-3</v>
      </c>
      <c r="CI10" s="777"/>
      <c r="CJ10" s="777"/>
      <c r="CK10" s="777"/>
      <c r="CL10" s="778"/>
      <c r="CM10" s="776">
        <v>581</v>
      </c>
      <c r="CN10" s="777"/>
      <c r="CO10" s="777"/>
      <c r="CP10" s="777"/>
      <c r="CQ10" s="778"/>
      <c r="CR10" s="776">
        <v>425</v>
      </c>
      <c r="CS10" s="777"/>
      <c r="CT10" s="777"/>
      <c r="CU10" s="777"/>
      <c r="CV10" s="778"/>
      <c r="CW10" s="776">
        <v>51</v>
      </c>
      <c r="CX10" s="777"/>
      <c r="CY10" s="777"/>
      <c r="CZ10" s="777"/>
      <c r="DA10" s="778"/>
      <c r="DB10" s="776" t="s">
        <v>561</v>
      </c>
      <c r="DC10" s="777"/>
      <c r="DD10" s="777"/>
      <c r="DE10" s="777"/>
      <c r="DF10" s="778"/>
      <c r="DG10" s="776" t="s">
        <v>561</v>
      </c>
      <c r="DH10" s="777"/>
      <c r="DI10" s="777"/>
      <c r="DJ10" s="777"/>
      <c r="DK10" s="778"/>
      <c r="DL10" s="776" t="s">
        <v>561</v>
      </c>
      <c r="DM10" s="777"/>
      <c r="DN10" s="777"/>
      <c r="DO10" s="777"/>
      <c r="DP10" s="778"/>
      <c r="DQ10" s="776" t="s">
        <v>561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118770</v>
      </c>
      <c r="R23" s="793"/>
      <c r="S23" s="793"/>
      <c r="T23" s="793"/>
      <c r="U23" s="793"/>
      <c r="V23" s="793">
        <v>112694</v>
      </c>
      <c r="W23" s="793"/>
      <c r="X23" s="793"/>
      <c r="Y23" s="793"/>
      <c r="Z23" s="793"/>
      <c r="AA23" s="793">
        <v>6076</v>
      </c>
      <c r="AB23" s="793"/>
      <c r="AC23" s="793"/>
      <c r="AD23" s="793"/>
      <c r="AE23" s="794"/>
      <c r="AF23" s="795">
        <v>4086</v>
      </c>
      <c r="AG23" s="793"/>
      <c r="AH23" s="793"/>
      <c r="AI23" s="793"/>
      <c r="AJ23" s="796"/>
      <c r="AK23" s="797"/>
      <c r="AL23" s="798"/>
      <c r="AM23" s="798"/>
      <c r="AN23" s="798"/>
      <c r="AO23" s="798"/>
      <c r="AP23" s="793">
        <v>61920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19223</v>
      </c>
      <c r="R28" s="823"/>
      <c r="S28" s="823"/>
      <c r="T28" s="823"/>
      <c r="U28" s="823"/>
      <c r="V28" s="823">
        <v>19046</v>
      </c>
      <c r="W28" s="823"/>
      <c r="X28" s="823"/>
      <c r="Y28" s="823"/>
      <c r="Z28" s="823"/>
      <c r="AA28" s="823">
        <v>177</v>
      </c>
      <c r="AB28" s="823"/>
      <c r="AC28" s="823"/>
      <c r="AD28" s="823"/>
      <c r="AE28" s="824"/>
      <c r="AF28" s="825">
        <v>177</v>
      </c>
      <c r="AG28" s="823"/>
      <c r="AH28" s="823"/>
      <c r="AI28" s="823"/>
      <c r="AJ28" s="826"/>
      <c r="AK28" s="827">
        <v>2080</v>
      </c>
      <c r="AL28" s="828"/>
      <c r="AM28" s="828"/>
      <c r="AN28" s="828"/>
      <c r="AO28" s="828"/>
      <c r="AP28" s="828" t="s">
        <v>561</v>
      </c>
      <c r="AQ28" s="828"/>
      <c r="AR28" s="828"/>
      <c r="AS28" s="828"/>
      <c r="AT28" s="828"/>
      <c r="AU28" s="828" t="s">
        <v>561</v>
      </c>
      <c r="AV28" s="828"/>
      <c r="AW28" s="828"/>
      <c r="AX28" s="828"/>
      <c r="AY28" s="828"/>
      <c r="AZ28" s="828" t="s">
        <v>561</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14886</v>
      </c>
      <c r="R29" s="784"/>
      <c r="S29" s="784"/>
      <c r="T29" s="784"/>
      <c r="U29" s="784"/>
      <c r="V29" s="784">
        <v>14400</v>
      </c>
      <c r="W29" s="784"/>
      <c r="X29" s="784"/>
      <c r="Y29" s="784"/>
      <c r="Z29" s="784"/>
      <c r="AA29" s="784">
        <v>486</v>
      </c>
      <c r="AB29" s="784"/>
      <c r="AC29" s="784"/>
      <c r="AD29" s="784"/>
      <c r="AE29" s="785"/>
      <c r="AF29" s="786">
        <v>486</v>
      </c>
      <c r="AG29" s="787"/>
      <c r="AH29" s="787"/>
      <c r="AI29" s="787"/>
      <c r="AJ29" s="788"/>
      <c r="AK29" s="832">
        <v>2211</v>
      </c>
      <c r="AL29" s="829"/>
      <c r="AM29" s="829"/>
      <c r="AN29" s="829"/>
      <c r="AO29" s="829"/>
      <c r="AP29" s="829" t="s">
        <v>561</v>
      </c>
      <c r="AQ29" s="829"/>
      <c r="AR29" s="829"/>
      <c r="AS29" s="829"/>
      <c r="AT29" s="829"/>
      <c r="AU29" s="829" t="s">
        <v>561</v>
      </c>
      <c r="AV29" s="829"/>
      <c r="AW29" s="829"/>
      <c r="AX29" s="829"/>
      <c r="AY29" s="829"/>
      <c r="AZ29" s="829" t="s">
        <v>561</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2629</v>
      </c>
      <c r="R30" s="784"/>
      <c r="S30" s="784"/>
      <c r="T30" s="784"/>
      <c r="U30" s="784"/>
      <c r="V30" s="784">
        <v>2624</v>
      </c>
      <c r="W30" s="784"/>
      <c r="X30" s="784"/>
      <c r="Y30" s="784"/>
      <c r="Z30" s="784"/>
      <c r="AA30" s="784">
        <v>5</v>
      </c>
      <c r="AB30" s="784"/>
      <c r="AC30" s="784"/>
      <c r="AD30" s="784"/>
      <c r="AE30" s="785"/>
      <c r="AF30" s="786">
        <v>5</v>
      </c>
      <c r="AG30" s="787"/>
      <c r="AH30" s="787"/>
      <c r="AI30" s="787"/>
      <c r="AJ30" s="788"/>
      <c r="AK30" s="832">
        <v>441</v>
      </c>
      <c r="AL30" s="829"/>
      <c r="AM30" s="829"/>
      <c r="AN30" s="829"/>
      <c r="AO30" s="829"/>
      <c r="AP30" s="829" t="s">
        <v>561</v>
      </c>
      <c r="AQ30" s="829"/>
      <c r="AR30" s="829"/>
      <c r="AS30" s="829"/>
      <c r="AT30" s="829"/>
      <c r="AU30" s="829" t="s">
        <v>561</v>
      </c>
      <c r="AV30" s="829"/>
      <c r="AW30" s="829"/>
      <c r="AX30" s="829"/>
      <c r="AY30" s="829"/>
      <c r="AZ30" s="829" t="s">
        <v>561</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5767</v>
      </c>
      <c r="R31" s="784"/>
      <c r="S31" s="784"/>
      <c r="T31" s="784"/>
      <c r="U31" s="784"/>
      <c r="V31" s="784">
        <v>4948</v>
      </c>
      <c r="W31" s="784"/>
      <c r="X31" s="784"/>
      <c r="Y31" s="784"/>
      <c r="Z31" s="784"/>
      <c r="AA31" s="784">
        <v>819</v>
      </c>
      <c r="AB31" s="784"/>
      <c r="AC31" s="784"/>
      <c r="AD31" s="784"/>
      <c r="AE31" s="785"/>
      <c r="AF31" s="786">
        <v>2853</v>
      </c>
      <c r="AG31" s="787"/>
      <c r="AH31" s="787"/>
      <c r="AI31" s="787"/>
      <c r="AJ31" s="788"/>
      <c r="AK31" s="832">
        <v>237</v>
      </c>
      <c r="AL31" s="829"/>
      <c r="AM31" s="829"/>
      <c r="AN31" s="829"/>
      <c r="AO31" s="829"/>
      <c r="AP31" s="829">
        <v>13426</v>
      </c>
      <c r="AQ31" s="829"/>
      <c r="AR31" s="829"/>
      <c r="AS31" s="829"/>
      <c r="AT31" s="829"/>
      <c r="AU31" s="829">
        <v>121</v>
      </c>
      <c r="AV31" s="829"/>
      <c r="AW31" s="829"/>
      <c r="AX31" s="829"/>
      <c r="AY31" s="829"/>
      <c r="AZ31" s="829" t="s">
        <v>561</v>
      </c>
      <c r="BA31" s="829"/>
      <c r="BB31" s="829"/>
      <c r="BC31" s="829"/>
      <c r="BD31" s="829"/>
      <c r="BE31" s="830" t="s">
        <v>393</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10571</v>
      </c>
      <c r="R32" s="784"/>
      <c r="S32" s="784"/>
      <c r="T32" s="784"/>
      <c r="U32" s="784"/>
      <c r="V32" s="784">
        <v>10147</v>
      </c>
      <c r="W32" s="784"/>
      <c r="X32" s="784"/>
      <c r="Y32" s="784"/>
      <c r="Z32" s="784"/>
      <c r="AA32" s="784">
        <v>425</v>
      </c>
      <c r="AB32" s="784"/>
      <c r="AC32" s="784"/>
      <c r="AD32" s="784"/>
      <c r="AE32" s="785"/>
      <c r="AF32" s="786">
        <v>2710</v>
      </c>
      <c r="AG32" s="787"/>
      <c r="AH32" s="787"/>
      <c r="AI32" s="787"/>
      <c r="AJ32" s="788"/>
      <c r="AK32" s="832">
        <v>1997</v>
      </c>
      <c r="AL32" s="829"/>
      <c r="AM32" s="829"/>
      <c r="AN32" s="829"/>
      <c r="AO32" s="829"/>
      <c r="AP32" s="829">
        <v>35023</v>
      </c>
      <c r="AQ32" s="829"/>
      <c r="AR32" s="829"/>
      <c r="AS32" s="829"/>
      <c r="AT32" s="829"/>
      <c r="AU32" s="829">
        <v>18037</v>
      </c>
      <c r="AV32" s="829"/>
      <c r="AW32" s="829"/>
      <c r="AX32" s="829"/>
      <c r="AY32" s="829"/>
      <c r="AZ32" s="829" t="s">
        <v>561</v>
      </c>
      <c r="BA32" s="829"/>
      <c r="BB32" s="829"/>
      <c r="BC32" s="829"/>
      <c r="BD32" s="829"/>
      <c r="BE32" s="830" t="s">
        <v>393</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29"/>
      <c r="AM33" s="829"/>
      <c r="AN33" s="829"/>
      <c r="AO33" s="829"/>
      <c r="AP33" s="829"/>
      <c r="AQ33" s="829"/>
      <c r="AR33" s="829"/>
      <c r="AS33" s="829"/>
      <c r="AT33" s="829"/>
      <c r="AU33" s="829"/>
      <c r="AV33" s="829"/>
      <c r="AW33" s="829"/>
      <c r="AX33" s="829"/>
      <c r="AY33" s="829"/>
      <c r="AZ33" s="833"/>
      <c r="BA33" s="833"/>
      <c r="BB33" s="833"/>
      <c r="BC33" s="833"/>
      <c r="BD33" s="833"/>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6231</v>
      </c>
      <c r="AG63" s="843"/>
      <c r="AH63" s="843"/>
      <c r="AI63" s="843"/>
      <c r="AJ63" s="844"/>
      <c r="AK63" s="845"/>
      <c r="AL63" s="840"/>
      <c r="AM63" s="840"/>
      <c r="AN63" s="840"/>
      <c r="AO63" s="840"/>
      <c r="AP63" s="843">
        <v>48449</v>
      </c>
      <c r="AQ63" s="843"/>
      <c r="AR63" s="843"/>
      <c r="AS63" s="843"/>
      <c r="AT63" s="843"/>
      <c r="AU63" s="843">
        <v>18158</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555</v>
      </c>
      <c r="C68" s="869"/>
      <c r="D68" s="869"/>
      <c r="E68" s="869"/>
      <c r="F68" s="869"/>
      <c r="G68" s="869"/>
      <c r="H68" s="869"/>
      <c r="I68" s="869"/>
      <c r="J68" s="869"/>
      <c r="K68" s="869"/>
      <c r="L68" s="869"/>
      <c r="M68" s="869"/>
      <c r="N68" s="869"/>
      <c r="O68" s="869"/>
      <c r="P68" s="870"/>
      <c r="Q68" s="871">
        <v>14983</v>
      </c>
      <c r="R68" s="865"/>
      <c r="S68" s="865"/>
      <c r="T68" s="865"/>
      <c r="U68" s="865"/>
      <c r="V68" s="865">
        <v>14962</v>
      </c>
      <c r="W68" s="865"/>
      <c r="X68" s="865"/>
      <c r="Y68" s="865"/>
      <c r="Z68" s="865"/>
      <c r="AA68" s="865">
        <v>20</v>
      </c>
      <c r="AB68" s="865"/>
      <c r="AC68" s="865"/>
      <c r="AD68" s="865"/>
      <c r="AE68" s="865"/>
      <c r="AF68" s="865">
        <v>20</v>
      </c>
      <c r="AG68" s="865"/>
      <c r="AH68" s="865"/>
      <c r="AI68" s="865"/>
      <c r="AJ68" s="865"/>
      <c r="AK68" s="865">
        <v>196</v>
      </c>
      <c r="AL68" s="865"/>
      <c r="AM68" s="865"/>
      <c r="AN68" s="865"/>
      <c r="AO68" s="865"/>
      <c r="AP68" s="865" t="s">
        <v>561</v>
      </c>
      <c r="AQ68" s="865"/>
      <c r="AR68" s="865"/>
      <c r="AS68" s="865"/>
      <c r="AT68" s="865"/>
      <c r="AU68" s="865" t="s">
        <v>561</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556</v>
      </c>
      <c r="C69" s="873"/>
      <c r="D69" s="873"/>
      <c r="E69" s="873"/>
      <c r="F69" s="873"/>
      <c r="G69" s="873"/>
      <c r="H69" s="873"/>
      <c r="I69" s="873"/>
      <c r="J69" s="873"/>
      <c r="K69" s="873"/>
      <c r="L69" s="873"/>
      <c r="M69" s="873"/>
      <c r="N69" s="873"/>
      <c r="O69" s="873"/>
      <c r="P69" s="874"/>
      <c r="Q69" s="875">
        <v>85</v>
      </c>
      <c r="R69" s="829"/>
      <c r="S69" s="829"/>
      <c r="T69" s="829"/>
      <c r="U69" s="829"/>
      <c r="V69" s="829">
        <v>85</v>
      </c>
      <c r="W69" s="829"/>
      <c r="X69" s="829"/>
      <c r="Y69" s="829"/>
      <c r="Z69" s="829"/>
      <c r="AA69" s="829">
        <v>1</v>
      </c>
      <c r="AB69" s="829"/>
      <c r="AC69" s="829"/>
      <c r="AD69" s="829"/>
      <c r="AE69" s="829"/>
      <c r="AF69" s="829">
        <v>1</v>
      </c>
      <c r="AG69" s="829"/>
      <c r="AH69" s="829"/>
      <c r="AI69" s="829"/>
      <c r="AJ69" s="829"/>
      <c r="AK69" s="829">
        <v>12</v>
      </c>
      <c r="AL69" s="829"/>
      <c r="AM69" s="829"/>
      <c r="AN69" s="829"/>
      <c r="AO69" s="829"/>
      <c r="AP69" s="829" t="s">
        <v>561</v>
      </c>
      <c r="AQ69" s="829"/>
      <c r="AR69" s="829"/>
      <c r="AS69" s="829"/>
      <c r="AT69" s="829"/>
      <c r="AU69" s="829" t="s">
        <v>561</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557</v>
      </c>
      <c r="C70" s="873"/>
      <c r="D70" s="873"/>
      <c r="E70" s="873"/>
      <c r="F70" s="873"/>
      <c r="G70" s="873"/>
      <c r="H70" s="873"/>
      <c r="I70" s="873"/>
      <c r="J70" s="873"/>
      <c r="K70" s="873"/>
      <c r="L70" s="873"/>
      <c r="M70" s="873"/>
      <c r="N70" s="873"/>
      <c r="O70" s="873"/>
      <c r="P70" s="874"/>
      <c r="Q70" s="875">
        <v>452</v>
      </c>
      <c r="R70" s="829"/>
      <c r="S70" s="829"/>
      <c r="T70" s="829"/>
      <c r="U70" s="829"/>
      <c r="V70" s="829">
        <v>233</v>
      </c>
      <c r="W70" s="829"/>
      <c r="X70" s="829"/>
      <c r="Y70" s="829"/>
      <c r="Z70" s="829"/>
      <c r="AA70" s="829">
        <v>220</v>
      </c>
      <c r="AB70" s="829"/>
      <c r="AC70" s="829"/>
      <c r="AD70" s="829"/>
      <c r="AE70" s="829"/>
      <c r="AF70" s="829">
        <v>220</v>
      </c>
      <c r="AG70" s="829"/>
      <c r="AH70" s="829"/>
      <c r="AI70" s="829"/>
      <c r="AJ70" s="829"/>
      <c r="AK70" s="829" t="s">
        <v>561</v>
      </c>
      <c r="AL70" s="829"/>
      <c r="AM70" s="829"/>
      <c r="AN70" s="829"/>
      <c r="AO70" s="829"/>
      <c r="AP70" s="829" t="s">
        <v>561</v>
      </c>
      <c r="AQ70" s="829"/>
      <c r="AR70" s="829"/>
      <c r="AS70" s="829"/>
      <c r="AT70" s="829"/>
      <c r="AU70" s="829" t="s">
        <v>561</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558</v>
      </c>
      <c r="C71" s="873"/>
      <c r="D71" s="873"/>
      <c r="E71" s="873"/>
      <c r="F71" s="873"/>
      <c r="G71" s="873"/>
      <c r="H71" s="873"/>
      <c r="I71" s="873"/>
      <c r="J71" s="873"/>
      <c r="K71" s="873"/>
      <c r="L71" s="873"/>
      <c r="M71" s="873"/>
      <c r="N71" s="873"/>
      <c r="O71" s="873"/>
      <c r="P71" s="874"/>
      <c r="Q71" s="875">
        <v>14</v>
      </c>
      <c r="R71" s="829"/>
      <c r="S71" s="829"/>
      <c r="T71" s="829"/>
      <c r="U71" s="829"/>
      <c r="V71" s="829">
        <v>13</v>
      </c>
      <c r="W71" s="829"/>
      <c r="X71" s="829"/>
      <c r="Y71" s="829"/>
      <c r="Z71" s="829"/>
      <c r="AA71" s="829">
        <v>1</v>
      </c>
      <c r="AB71" s="829"/>
      <c r="AC71" s="829"/>
      <c r="AD71" s="829"/>
      <c r="AE71" s="829"/>
      <c r="AF71" s="829">
        <v>1</v>
      </c>
      <c r="AG71" s="829"/>
      <c r="AH71" s="829"/>
      <c r="AI71" s="829"/>
      <c r="AJ71" s="829"/>
      <c r="AK71" s="829" t="s">
        <v>561</v>
      </c>
      <c r="AL71" s="829"/>
      <c r="AM71" s="829"/>
      <c r="AN71" s="829"/>
      <c r="AO71" s="829"/>
      <c r="AP71" s="829" t="s">
        <v>561</v>
      </c>
      <c r="AQ71" s="829"/>
      <c r="AR71" s="829"/>
      <c r="AS71" s="829"/>
      <c r="AT71" s="829"/>
      <c r="AU71" s="829" t="s">
        <v>561</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559</v>
      </c>
      <c r="C72" s="873"/>
      <c r="D72" s="873"/>
      <c r="E72" s="873"/>
      <c r="F72" s="873"/>
      <c r="G72" s="873"/>
      <c r="H72" s="873"/>
      <c r="I72" s="873"/>
      <c r="J72" s="873"/>
      <c r="K72" s="873"/>
      <c r="L72" s="873"/>
      <c r="M72" s="873"/>
      <c r="N72" s="873"/>
      <c r="O72" s="873"/>
      <c r="P72" s="874"/>
      <c r="Q72" s="875">
        <v>1440</v>
      </c>
      <c r="R72" s="829"/>
      <c r="S72" s="829"/>
      <c r="T72" s="829"/>
      <c r="U72" s="829"/>
      <c r="V72" s="829">
        <v>1433</v>
      </c>
      <c r="W72" s="829"/>
      <c r="X72" s="829"/>
      <c r="Y72" s="829"/>
      <c r="Z72" s="829"/>
      <c r="AA72" s="829">
        <v>7</v>
      </c>
      <c r="AB72" s="829"/>
      <c r="AC72" s="829"/>
      <c r="AD72" s="829"/>
      <c r="AE72" s="829"/>
      <c r="AF72" s="829">
        <v>7</v>
      </c>
      <c r="AG72" s="829"/>
      <c r="AH72" s="829"/>
      <c r="AI72" s="829"/>
      <c r="AJ72" s="829"/>
      <c r="AK72" s="829" t="s">
        <v>561</v>
      </c>
      <c r="AL72" s="829"/>
      <c r="AM72" s="829"/>
      <c r="AN72" s="829"/>
      <c r="AO72" s="829"/>
      <c r="AP72" s="829" t="s">
        <v>561</v>
      </c>
      <c r="AQ72" s="829"/>
      <c r="AR72" s="829"/>
      <c r="AS72" s="829"/>
      <c r="AT72" s="829"/>
      <c r="AU72" s="829" t="s">
        <v>561</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560</v>
      </c>
      <c r="C73" s="873"/>
      <c r="D73" s="873"/>
      <c r="E73" s="873"/>
      <c r="F73" s="873"/>
      <c r="G73" s="873"/>
      <c r="H73" s="873"/>
      <c r="I73" s="873"/>
      <c r="J73" s="873"/>
      <c r="K73" s="873"/>
      <c r="L73" s="873"/>
      <c r="M73" s="873"/>
      <c r="N73" s="873"/>
      <c r="O73" s="873"/>
      <c r="P73" s="874"/>
      <c r="Q73" s="875">
        <v>388762</v>
      </c>
      <c r="R73" s="829"/>
      <c r="S73" s="829"/>
      <c r="T73" s="829"/>
      <c r="U73" s="829"/>
      <c r="V73" s="829">
        <v>379528</v>
      </c>
      <c r="W73" s="829"/>
      <c r="X73" s="829"/>
      <c r="Y73" s="829"/>
      <c r="Z73" s="829"/>
      <c r="AA73" s="829">
        <v>9234</v>
      </c>
      <c r="AB73" s="829"/>
      <c r="AC73" s="829"/>
      <c r="AD73" s="829"/>
      <c r="AE73" s="829"/>
      <c r="AF73" s="829">
        <v>8886</v>
      </c>
      <c r="AG73" s="829"/>
      <c r="AH73" s="829"/>
      <c r="AI73" s="829"/>
      <c r="AJ73" s="829"/>
      <c r="AK73" s="829">
        <v>3256</v>
      </c>
      <c r="AL73" s="829"/>
      <c r="AM73" s="829"/>
      <c r="AN73" s="829"/>
      <c r="AO73" s="829"/>
      <c r="AP73" s="829" t="s">
        <v>561</v>
      </c>
      <c r="AQ73" s="829"/>
      <c r="AR73" s="829"/>
      <c r="AS73" s="829"/>
      <c r="AT73" s="829"/>
      <c r="AU73" s="829" t="s">
        <v>561</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9135</v>
      </c>
      <c r="AG88" s="843"/>
      <c r="AH88" s="843"/>
      <c r="AI88" s="843"/>
      <c r="AJ88" s="843"/>
      <c r="AK88" s="840"/>
      <c r="AL88" s="840"/>
      <c r="AM88" s="840"/>
      <c r="AN88" s="840"/>
      <c r="AO88" s="840"/>
      <c r="AP88" s="843">
        <v>0</v>
      </c>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494</v>
      </c>
      <c r="CS102" s="851"/>
      <c r="CT102" s="851"/>
      <c r="CU102" s="851"/>
      <c r="CV102" s="890"/>
      <c r="CW102" s="889">
        <v>95</v>
      </c>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402</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403</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407</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408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409</v>
      </c>
      <c r="AB109" s="892"/>
      <c r="AC109" s="892"/>
      <c r="AD109" s="892"/>
      <c r="AE109" s="893"/>
      <c r="AF109" s="891" t="s">
        <v>410</v>
      </c>
      <c r="AG109" s="892"/>
      <c r="AH109" s="892"/>
      <c r="AI109" s="892"/>
      <c r="AJ109" s="893"/>
      <c r="AK109" s="891" t="s">
        <v>294</v>
      </c>
      <c r="AL109" s="892"/>
      <c r="AM109" s="892"/>
      <c r="AN109" s="892"/>
      <c r="AO109" s="893"/>
      <c r="AP109" s="891" t="s">
        <v>411</v>
      </c>
      <c r="AQ109" s="892"/>
      <c r="AR109" s="892"/>
      <c r="AS109" s="892"/>
      <c r="AT109" s="894"/>
      <c r="AU109" s="911" t="s">
        <v>408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409</v>
      </c>
      <c r="BR109" s="892"/>
      <c r="BS109" s="892"/>
      <c r="BT109" s="892"/>
      <c r="BU109" s="893"/>
      <c r="BV109" s="891" t="s">
        <v>410</v>
      </c>
      <c r="BW109" s="892"/>
      <c r="BX109" s="892"/>
      <c r="BY109" s="892"/>
      <c r="BZ109" s="893"/>
      <c r="CA109" s="891" t="s">
        <v>294</v>
      </c>
      <c r="CB109" s="892"/>
      <c r="CC109" s="892"/>
      <c r="CD109" s="892"/>
      <c r="CE109" s="893"/>
      <c r="CF109" s="912" t="s">
        <v>411</v>
      </c>
      <c r="CG109" s="912"/>
      <c r="CH109" s="912"/>
      <c r="CI109" s="912"/>
      <c r="CJ109" s="912"/>
      <c r="CK109" s="891" t="s">
        <v>412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409</v>
      </c>
      <c r="DH109" s="892"/>
      <c r="DI109" s="892"/>
      <c r="DJ109" s="892"/>
      <c r="DK109" s="893"/>
      <c r="DL109" s="891" t="s">
        <v>410</v>
      </c>
      <c r="DM109" s="892"/>
      <c r="DN109" s="892"/>
      <c r="DO109" s="892"/>
      <c r="DP109" s="893"/>
      <c r="DQ109" s="891" t="s">
        <v>294</v>
      </c>
      <c r="DR109" s="892"/>
      <c r="DS109" s="892"/>
      <c r="DT109" s="892"/>
      <c r="DU109" s="893"/>
      <c r="DV109" s="891" t="s">
        <v>411</v>
      </c>
      <c r="DW109" s="892"/>
      <c r="DX109" s="892"/>
      <c r="DY109" s="892"/>
      <c r="DZ109" s="894"/>
    </row>
    <row r="110" spans="1:131" s="230" customFormat="1" ht="26.25" customHeight="1" x14ac:dyDescent="0.15">
      <c r="A110" s="895" t="s">
        <v>413</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6727672</v>
      </c>
      <c r="AB110" s="899"/>
      <c r="AC110" s="899"/>
      <c r="AD110" s="899"/>
      <c r="AE110" s="900"/>
      <c r="AF110" s="901">
        <v>6345205</v>
      </c>
      <c r="AG110" s="899"/>
      <c r="AH110" s="899"/>
      <c r="AI110" s="899"/>
      <c r="AJ110" s="900"/>
      <c r="AK110" s="901">
        <v>6327972</v>
      </c>
      <c r="AL110" s="899"/>
      <c r="AM110" s="899"/>
      <c r="AN110" s="899"/>
      <c r="AO110" s="900"/>
      <c r="AP110" s="902">
        <v>11.6</v>
      </c>
      <c r="AQ110" s="903"/>
      <c r="AR110" s="903"/>
      <c r="AS110" s="903"/>
      <c r="AT110" s="904"/>
      <c r="AU110" s="905" t="s">
        <v>69</v>
      </c>
      <c r="AV110" s="906"/>
      <c r="AW110" s="906"/>
      <c r="AX110" s="906"/>
      <c r="AY110" s="906"/>
      <c r="AZ110" s="928" t="s">
        <v>414</v>
      </c>
      <c r="BA110" s="896"/>
      <c r="BB110" s="896"/>
      <c r="BC110" s="896"/>
      <c r="BD110" s="896"/>
      <c r="BE110" s="896"/>
      <c r="BF110" s="896"/>
      <c r="BG110" s="896"/>
      <c r="BH110" s="896"/>
      <c r="BI110" s="896"/>
      <c r="BJ110" s="896"/>
      <c r="BK110" s="896"/>
      <c r="BL110" s="896"/>
      <c r="BM110" s="896"/>
      <c r="BN110" s="896"/>
      <c r="BO110" s="896"/>
      <c r="BP110" s="897"/>
      <c r="BQ110" s="929">
        <v>54004608</v>
      </c>
      <c r="BR110" s="930"/>
      <c r="BS110" s="930"/>
      <c r="BT110" s="930"/>
      <c r="BU110" s="930"/>
      <c r="BV110" s="930">
        <v>56231914</v>
      </c>
      <c r="BW110" s="930"/>
      <c r="BX110" s="930"/>
      <c r="BY110" s="930"/>
      <c r="BZ110" s="930"/>
      <c r="CA110" s="930">
        <v>61920438</v>
      </c>
      <c r="CB110" s="930"/>
      <c r="CC110" s="930"/>
      <c r="CD110" s="930"/>
      <c r="CE110" s="930"/>
      <c r="CF110" s="943">
        <v>114</v>
      </c>
      <c r="CG110" s="944"/>
      <c r="CH110" s="944"/>
      <c r="CI110" s="944"/>
      <c r="CJ110" s="944"/>
      <c r="CK110" s="945" t="s">
        <v>415</v>
      </c>
      <c r="CL110" s="946"/>
      <c r="CM110" s="928" t="s">
        <v>416</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417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418</v>
      </c>
      <c r="BA111" s="922"/>
      <c r="BB111" s="922"/>
      <c r="BC111" s="922"/>
      <c r="BD111" s="922"/>
      <c r="BE111" s="922"/>
      <c r="BF111" s="922"/>
      <c r="BG111" s="922"/>
      <c r="BH111" s="922"/>
      <c r="BI111" s="922"/>
      <c r="BJ111" s="922"/>
      <c r="BK111" s="922"/>
      <c r="BL111" s="922"/>
      <c r="BM111" s="922"/>
      <c r="BN111" s="922"/>
      <c r="BO111" s="922"/>
      <c r="BP111" s="923"/>
      <c r="BQ111" s="924">
        <v>5304569</v>
      </c>
      <c r="BR111" s="925"/>
      <c r="BS111" s="925"/>
      <c r="BT111" s="925"/>
      <c r="BU111" s="925"/>
      <c r="BV111" s="925">
        <v>4587767</v>
      </c>
      <c r="BW111" s="925"/>
      <c r="BX111" s="925"/>
      <c r="BY111" s="925"/>
      <c r="BZ111" s="925"/>
      <c r="CA111" s="925">
        <v>4769586</v>
      </c>
      <c r="CB111" s="925"/>
      <c r="CC111" s="925"/>
      <c r="CD111" s="925"/>
      <c r="CE111" s="925"/>
      <c r="CF111" s="919">
        <v>8.8000000000000007</v>
      </c>
      <c r="CG111" s="920"/>
      <c r="CH111" s="920"/>
      <c r="CI111" s="920"/>
      <c r="CJ111" s="920"/>
      <c r="CK111" s="947"/>
      <c r="CL111" s="948"/>
      <c r="CM111" s="921" t="s">
        <v>419</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v>659543</v>
      </c>
      <c r="DH111" s="925"/>
      <c r="DI111" s="925"/>
      <c r="DJ111" s="925"/>
      <c r="DK111" s="925"/>
      <c r="DL111" s="925">
        <v>464817</v>
      </c>
      <c r="DM111" s="925"/>
      <c r="DN111" s="925"/>
      <c r="DO111" s="925"/>
      <c r="DP111" s="925"/>
      <c r="DQ111" s="925">
        <v>261894</v>
      </c>
      <c r="DR111" s="925"/>
      <c r="DS111" s="925"/>
      <c r="DT111" s="925"/>
      <c r="DU111" s="925"/>
      <c r="DV111" s="926">
        <v>0.5</v>
      </c>
      <c r="DW111" s="926"/>
      <c r="DX111" s="926"/>
      <c r="DY111" s="926"/>
      <c r="DZ111" s="927"/>
    </row>
    <row r="112" spans="1:131" s="230" customFormat="1" ht="26.25" customHeight="1" x14ac:dyDescent="0.15">
      <c r="A112" s="951" t="s">
        <v>420</v>
      </c>
      <c r="B112" s="952"/>
      <c r="C112" s="922" t="s">
        <v>421</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422</v>
      </c>
      <c r="BA112" s="922"/>
      <c r="BB112" s="922"/>
      <c r="BC112" s="922"/>
      <c r="BD112" s="922"/>
      <c r="BE112" s="922"/>
      <c r="BF112" s="922"/>
      <c r="BG112" s="922"/>
      <c r="BH112" s="922"/>
      <c r="BI112" s="922"/>
      <c r="BJ112" s="922"/>
      <c r="BK112" s="922"/>
      <c r="BL112" s="922"/>
      <c r="BM112" s="922"/>
      <c r="BN112" s="922"/>
      <c r="BO112" s="922"/>
      <c r="BP112" s="923"/>
      <c r="BQ112" s="924">
        <v>16688647</v>
      </c>
      <c r="BR112" s="925"/>
      <c r="BS112" s="925"/>
      <c r="BT112" s="925"/>
      <c r="BU112" s="925"/>
      <c r="BV112" s="925">
        <v>15059775</v>
      </c>
      <c r="BW112" s="925"/>
      <c r="BX112" s="925"/>
      <c r="BY112" s="925"/>
      <c r="BZ112" s="925"/>
      <c r="CA112" s="925">
        <v>18157474</v>
      </c>
      <c r="CB112" s="925"/>
      <c r="CC112" s="925"/>
      <c r="CD112" s="925"/>
      <c r="CE112" s="925"/>
      <c r="CF112" s="919">
        <v>33.4</v>
      </c>
      <c r="CG112" s="920"/>
      <c r="CH112" s="920"/>
      <c r="CI112" s="920"/>
      <c r="CJ112" s="920"/>
      <c r="CK112" s="947"/>
      <c r="CL112" s="948"/>
      <c r="CM112" s="921" t="s">
        <v>423</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325756</v>
      </c>
      <c r="DH112" s="925"/>
      <c r="DI112" s="925"/>
      <c r="DJ112" s="925"/>
      <c r="DK112" s="925"/>
      <c r="DL112" s="925">
        <v>249515</v>
      </c>
      <c r="DM112" s="925"/>
      <c r="DN112" s="925"/>
      <c r="DO112" s="925"/>
      <c r="DP112" s="925"/>
      <c r="DQ112" s="925">
        <v>173274</v>
      </c>
      <c r="DR112" s="925"/>
      <c r="DS112" s="925"/>
      <c r="DT112" s="925"/>
      <c r="DU112" s="925"/>
      <c r="DV112" s="926">
        <v>0.3</v>
      </c>
      <c r="DW112" s="926"/>
      <c r="DX112" s="926"/>
      <c r="DY112" s="926"/>
      <c r="DZ112" s="927"/>
    </row>
    <row r="113" spans="1:130" s="230" customFormat="1" ht="26.25" customHeight="1" x14ac:dyDescent="0.15">
      <c r="A113" s="953"/>
      <c r="B113" s="954"/>
      <c r="C113" s="922" t="s">
        <v>424</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1362443</v>
      </c>
      <c r="AB113" s="937"/>
      <c r="AC113" s="937"/>
      <c r="AD113" s="937"/>
      <c r="AE113" s="938"/>
      <c r="AF113" s="939">
        <v>1332329</v>
      </c>
      <c r="AG113" s="937"/>
      <c r="AH113" s="937"/>
      <c r="AI113" s="937"/>
      <c r="AJ113" s="938"/>
      <c r="AK113" s="939">
        <v>1351844</v>
      </c>
      <c r="AL113" s="937"/>
      <c r="AM113" s="937"/>
      <c r="AN113" s="937"/>
      <c r="AO113" s="938"/>
      <c r="AP113" s="940">
        <v>2.5</v>
      </c>
      <c r="AQ113" s="941"/>
      <c r="AR113" s="941"/>
      <c r="AS113" s="941"/>
      <c r="AT113" s="942"/>
      <c r="AU113" s="907"/>
      <c r="AV113" s="908"/>
      <c r="AW113" s="908"/>
      <c r="AX113" s="908"/>
      <c r="AY113" s="908"/>
      <c r="AZ113" s="921" t="s">
        <v>425</v>
      </c>
      <c r="BA113" s="922"/>
      <c r="BB113" s="922"/>
      <c r="BC113" s="922"/>
      <c r="BD113" s="922"/>
      <c r="BE113" s="922"/>
      <c r="BF113" s="922"/>
      <c r="BG113" s="922"/>
      <c r="BH113" s="922"/>
      <c r="BI113" s="922"/>
      <c r="BJ113" s="922"/>
      <c r="BK113" s="922"/>
      <c r="BL113" s="922"/>
      <c r="BM113" s="922"/>
      <c r="BN113" s="922"/>
      <c r="BO113" s="922"/>
      <c r="BP113" s="923"/>
      <c r="BQ113" s="924" t="s">
        <v>122</v>
      </c>
      <c r="BR113" s="925"/>
      <c r="BS113" s="925"/>
      <c r="BT113" s="925"/>
      <c r="BU113" s="925"/>
      <c r="BV113" s="925" t="s">
        <v>122</v>
      </c>
      <c r="BW113" s="925"/>
      <c r="BX113" s="925"/>
      <c r="BY113" s="925"/>
      <c r="BZ113" s="925"/>
      <c r="CA113" s="925" t="s">
        <v>122</v>
      </c>
      <c r="CB113" s="925"/>
      <c r="CC113" s="925"/>
      <c r="CD113" s="925"/>
      <c r="CE113" s="925"/>
      <c r="CF113" s="919" t="s">
        <v>122</v>
      </c>
      <c r="CG113" s="920"/>
      <c r="CH113" s="920"/>
      <c r="CI113" s="920"/>
      <c r="CJ113" s="920"/>
      <c r="CK113" s="947"/>
      <c r="CL113" s="948"/>
      <c r="CM113" s="921" t="s">
        <v>426</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427</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t="s">
        <v>122</v>
      </c>
      <c r="AB114" s="958"/>
      <c r="AC114" s="958"/>
      <c r="AD114" s="958"/>
      <c r="AE114" s="959"/>
      <c r="AF114" s="960" t="s">
        <v>122</v>
      </c>
      <c r="AG114" s="958"/>
      <c r="AH114" s="958"/>
      <c r="AI114" s="958"/>
      <c r="AJ114" s="959"/>
      <c r="AK114" s="960" t="s">
        <v>122</v>
      </c>
      <c r="AL114" s="958"/>
      <c r="AM114" s="958"/>
      <c r="AN114" s="958"/>
      <c r="AO114" s="959"/>
      <c r="AP114" s="961" t="s">
        <v>122</v>
      </c>
      <c r="AQ114" s="962"/>
      <c r="AR114" s="962"/>
      <c r="AS114" s="962"/>
      <c r="AT114" s="963"/>
      <c r="AU114" s="907"/>
      <c r="AV114" s="908"/>
      <c r="AW114" s="908"/>
      <c r="AX114" s="908"/>
      <c r="AY114" s="908"/>
      <c r="AZ114" s="921" t="s">
        <v>428</v>
      </c>
      <c r="BA114" s="922"/>
      <c r="BB114" s="922"/>
      <c r="BC114" s="922"/>
      <c r="BD114" s="922"/>
      <c r="BE114" s="922"/>
      <c r="BF114" s="922"/>
      <c r="BG114" s="922"/>
      <c r="BH114" s="922"/>
      <c r="BI114" s="922"/>
      <c r="BJ114" s="922"/>
      <c r="BK114" s="922"/>
      <c r="BL114" s="922"/>
      <c r="BM114" s="922"/>
      <c r="BN114" s="922"/>
      <c r="BO114" s="922"/>
      <c r="BP114" s="923"/>
      <c r="BQ114" s="924">
        <v>3309688</v>
      </c>
      <c r="BR114" s="925"/>
      <c r="BS114" s="925"/>
      <c r="BT114" s="925"/>
      <c r="BU114" s="925"/>
      <c r="BV114" s="925">
        <v>3142552</v>
      </c>
      <c r="BW114" s="925"/>
      <c r="BX114" s="925"/>
      <c r="BY114" s="925"/>
      <c r="BZ114" s="925"/>
      <c r="CA114" s="925">
        <v>2145734</v>
      </c>
      <c r="CB114" s="925"/>
      <c r="CC114" s="925"/>
      <c r="CD114" s="925"/>
      <c r="CE114" s="925"/>
      <c r="CF114" s="919">
        <v>4</v>
      </c>
      <c r="CG114" s="920"/>
      <c r="CH114" s="920"/>
      <c r="CI114" s="920"/>
      <c r="CJ114" s="920"/>
      <c r="CK114" s="947"/>
      <c r="CL114" s="948"/>
      <c r="CM114" s="921" t="s">
        <v>429</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430</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889288</v>
      </c>
      <c r="AB115" s="937"/>
      <c r="AC115" s="937"/>
      <c r="AD115" s="937"/>
      <c r="AE115" s="938"/>
      <c r="AF115" s="939">
        <v>940453</v>
      </c>
      <c r="AG115" s="937"/>
      <c r="AH115" s="937"/>
      <c r="AI115" s="937"/>
      <c r="AJ115" s="938"/>
      <c r="AK115" s="939">
        <v>934148</v>
      </c>
      <c r="AL115" s="937"/>
      <c r="AM115" s="937"/>
      <c r="AN115" s="937"/>
      <c r="AO115" s="938"/>
      <c r="AP115" s="940">
        <v>1.7</v>
      </c>
      <c r="AQ115" s="941"/>
      <c r="AR115" s="941"/>
      <c r="AS115" s="941"/>
      <c r="AT115" s="942"/>
      <c r="AU115" s="907"/>
      <c r="AV115" s="908"/>
      <c r="AW115" s="908"/>
      <c r="AX115" s="908"/>
      <c r="AY115" s="908"/>
      <c r="AZ115" s="921" t="s">
        <v>431</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432</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433</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434</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435</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436</v>
      </c>
      <c r="Z117" s="893"/>
      <c r="AA117" s="977">
        <v>8979403</v>
      </c>
      <c r="AB117" s="978"/>
      <c r="AC117" s="978"/>
      <c r="AD117" s="978"/>
      <c r="AE117" s="979"/>
      <c r="AF117" s="980">
        <v>8617987</v>
      </c>
      <c r="AG117" s="978"/>
      <c r="AH117" s="978"/>
      <c r="AI117" s="978"/>
      <c r="AJ117" s="979"/>
      <c r="AK117" s="980">
        <v>8613964</v>
      </c>
      <c r="AL117" s="978"/>
      <c r="AM117" s="978"/>
      <c r="AN117" s="978"/>
      <c r="AO117" s="979"/>
      <c r="AP117" s="981"/>
      <c r="AQ117" s="982"/>
      <c r="AR117" s="982"/>
      <c r="AS117" s="982"/>
      <c r="AT117" s="983"/>
      <c r="AU117" s="907"/>
      <c r="AV117" s="908"/>
      <c r="AW117" s="908"/>
      <c r="AX117" s="908"/>
      <c r="AY117" s="908"/>
      <c r="AZ117" s="973" t="s">
        <v>437</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409</v>
      </c>
      <c r="AB118" s="892"/>
      <c r="AC118" s="892"/>
      <c r="AD118" s="892"/>
      <c r="AE118" s="893"/>
      <c r="AF118" s="891" t="s">
        <v>410</v>
      </c>
      <c r="AG118" s="892"/>
      <c r="AH118" s="892"/>
      <c r="AI118" s="892"/>
      <c r="AJ118" s="893"/>
      <c r="AK118" s="891" t="s">
        <v>294</v>
      </c>
      <c r="AL118" s="892"/>
      <c r="AM118" s="892"/>
      <c r="AN118" s="892"/>
      <c r="AO118" s="893"/>
      <c r="AP118" s="969" t="s">
        <v>411</v>
      </c>
      <c r="AQ118" s="970"/>
      <c r="AR118" s="970"/>
      <c r="AS118" s="970"/>
      <c r="AT118" s="971"/>
      <c r="AU118" s="907"/>
      <c r="AV118" s="908"/>
      <c r="AW118" s="908"/>
      <c r="AX118" s="908"/>
      <c r="AY118" s="908"/>
      <c r="AZ118" s="972" t="s">
        <v>439</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440</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415</v>
      </c>
      <c r="B119" s="946"/>
      <c r="C119" s="928" t="s">
        <v>416</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441</v>
      </c>
      <c r="BP119" s="1004"/>
      <c r="BQ119" s="998">
        <v>79307512</v>
      </c>
      <c r="BR119" s="999"/>
      <c r="BS119" s="999"/>
      <c r="BT119" s="999"/>
      <c r="BU119" s="999"/>
      <c r="BV119" s="999">
        <v>79022008</v>
      </c>
      <c r="BW119" s="999"/>
      <c r="BX119" s="999"/>
      <c r="BY119" s="999"/>
      <c r="BZ119" s="999"/>
      <c r="CA119" s="999">
        <v>86993232</v>
      </c>
      <c r="CB119" s="999"/>
      <c r="CC119" s="999"/>
      <c r="CD119" s="999"/>
      <c r="CE119" s="999"/>
      <c r="CF119" s="1000"/>
      <c r="CG119" s="1001"/>
      <c r="CH119" s="1001"/>
      <c r="CI119" s="1001"/>
      <c r="CJ119" s="1002"/>
      <c r="CK119" s="949"/>
      <c r="CL119" s="950"/>
      <c r="CM119" s="972" t="s">
        <v>442</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4319270</v>
      </c>
      <c r="DH119" s="985"/>
      <c r="DI119" s="985"/>
      <c r="DJ119" s="985"/>
      <c r="DK119" s="986"/>
      <c r="DL119" s="984">
        <v>3873435</v>
      </c>
      <c r="DM119" s="985"/>
      <c r="DN119" s="985"/>
      <c r="DO119" s="985"/>
      <c r="DP119" s="986"/>
      <c r="DQ119" s="984">
        <v>4334418</v>
      </c>
      <c r="DR119" s="985"/>
      <c r="DS119" s="985"/>
      <c r="DT119" s="985"/>
      <c r="DU119" s="986"/>
      <c r="DV119" s="987">
        <v>8</v>
      </c>
      <c r="DW119" s="988"/>
      <c r="DX119" s="988"/>
      <c r="DY119" s="988"/>
      <c r="DZ119" s="989"/>
    </row>
    <row r="120" spans="1:130" s="230" customFormat="1" ht="26.25" customHeight="1" x14ac:dyDescent="0.15">
      <c r="A120" s="1056"/>
      <c r="B120" s="948"/>
      <c r="C120" s="921" t="s">
        <v>419</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v>218948</v>
      </c>
      <c r="AB120" s="958"/>
      <c r="AC120" s="958"/>
      <c r="AD120" s="958"/>
      <c r="AE120" s="959"/>
      <c r="AF120" s="960">
        <v>219051</v>
      </c>
      <c r="AG120" s="958"/>
      <c r="AH120" s="958"/>
      <c r="AI120" s="958"/>
      <c r="AJ120" s="959"/>
      <c r="AK120" s="960">
        <v>219157</v>
      </c>
      <c r="AL120" s="958"/>
      <c r="AM120" s="958"/>
      <c r="AN120" s="958"/>
      <c r="AO120" s="959"/>
      <c r="AP120" s="961">
        <v>0.4</v>
      </c>
      <c r="AQ120" s="962"/>
      <c r="AR120" s="962"/>
      <c r="AS120" s="962"/>
      <c r="AT120" s="963"/>
      <c r="AU120" s="990" t="s">
        <v>443</v>
      </c>
      <c r="AV120" s="991"/>
      <c r="AW120" s="991"/>
      <c r="AX120" s="991"/>
      <c r="AY120" s="992"/>
      <c r="AZ120" s="928" t="s">
        <v>444</v>
      </c>
      <c r="BA120" s="896"/>
      <c r="BB120" s="896"/>
      <c r="BC120" s="896"/>
      <c r="BD120" s="896"/>
      <c r="BE120" s="896"/>
      <c r="BF120" s="896"/>
      <c r="BG120" s="896"/>
      <c r="BH120" s="896"/>
      <c r="BI120" s="896"/>
      <c r="BJ120" s="896"/>
      <c r="BK120" s="896"/>
      <c r="BL120" s="896"/>
      <c r="BM120" s="896"/>
      <c r="BN120" s="896"/>
      <c r="BO120" s="896"/>
      <c r="BP120" s="897"/>
      <c r="BQ120" s="929">
        <v>11938535</v>
      </c>
      <c r="BR120" s="930"/>
      <c r="BS120" s="930"/>
      <c r="BT120" s="930"/>
      <c r="BU120" s="930"/>
      <c r="BV120" s="930">
        <v>22259631</v>
      </c>
      <c r="BW120" s="930"/>
      <c r="BX120" s="930"/>
      <c r="BY120" s="930"/>
      <c r="BZ120" s="930"/>
      <c r="CA120" s="930">
        <v>19051147</v>
      </c>
      <c r="CB120" s="930"/>
      <c r="CC120" s="930"/>
      <c r="CD120" s="930"/>
      <c r="CE120" s="930"/>
      <c r="CF120" s="943">
        <v>35.1</v>
      </c>
      <c r="CG120" s="944"/>
      <c r="CH120" s="944"/>
      <c r="CI120" s="944"/>
      <c r="CJ120" s="944"/>
      <c r="CK120" s="1005" t="s">
        <v>445</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16494262</v>
      </c>
      <c r="DH120" s="930"/>
      <c r="DI120" s="930"/>
      <c r="DJ120" s="930"/>
      <c r="DK120" s="930"/>
      <c r="DL120" s="930">
        <v>14856869</v>
      </c>
      <c r="DM120" s="930"/>
      <c r="DN120" s="930"/>
      <c r="DO120" s="930"/>
      <c r="DP120" s="930"/>
      <c r="DQ120" s="930">
        <v>18036638</v>
      </c>
      <c r="DR120" s="930"/>
      <c r="DS120" s="930"/>
      <c r="DT120" s="930"/>
      <c r="DU120" s="930"/>
      <c r="DV120" s="931">
        <v>33.200000000000003</v>
      </c>
      <c r="DW120" s="931"/>
      <c r="DX120" s="931"/>
      <c r="DY120" s="931"/>
      <c r="DZ120" s="932"/>
    </row>
    <row r="121" spans="1:130" s="230" customFormat="1" ht="26.25" customHeight="1" x14ac:dyDescent="0.15">
      <c r="A121" s="1056"/>
      <c r="B121" s="948"/>
      <c r="C121" s="973" t="s">
        <v>446</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v>76241</v>
      </c>
      <c r="AB121" s="958"/>
      <c r="AC121" s="958"/>
      <c r="AD121" s="958"/>
      <c r="AE121" s="959"/>
      <c r="AF121" s="960">
        <v>76241</v>
      </c>
      <c r="AG121" s="958"/>
      <c r="AH121" s="958"/>
      <c r="AI121" s="958"/>
      <c r="AJ121" s="959"/>
      <c r="AK121" s="960">
        <v>76241</v>
      </c>
      <c r="AL121" s="958"/>
      <c r="AM121" s="958"/>
      <c r="AN121" s="958"/>
      <c r="AO121" s="959"/>
      <c r="AP121" s="961">
        <v>0.1</v>
      </c>
      <c r="AQ121" s="962"/>
      <c r="AR121" s="962"/>
      <c r="AS121" s="962"/>
      <c r="AT121" s="963"/>
      <c r="AU121" s="993"/>
      <c r="AV121" s="994"/>
      <c r="AW121" s="994"/>
      <c r="AX121" s="994"/>
      <c r="AY121" s="995"/>
      <c r="AZ121" s="921" t="s">
        <v>447</v>
      </c>
      <c r="BA121" s="922"/>
      <c r="BB121" s="922"/>
      <c r="BC121" s="922"/>
      <c r="BD121" s="922"/>
      <c r="BE121" s="922"/>
      <c r="BF121" s="922"/>
      <c r="BG121" s="922"/>
      <c r="BH121" s="922"/>
      <c r="BI121" s="922"/>
      <c r="BJ121" s="922"/>
      <c r="BK121" s="922"/>
      <c r="BL121" s="922"/>
      <c r="BM121" s="922"/>
      <c r="BN121" s="922"/>
      <c r="BO121" s="922"/>
      <c r="BP121" s="923"/>
      <c r="BQ121" s="924">
        <v>14115513</v>
      </c>
      <c r="BR121" s="925"/>
      <c r="BS121" s="925"/>
      <c r="BT121" s="925"/>
      <c r="BU121" s="925"/>
      <c r="BV121" s="925">
        <v>15173842</v>
      </c>
      <c r="BW121" s="925"/>
      <c r="BX121" s="925"/>
      <c r="BY121" s="925"/>
      <c r="BZ121" s="925"/>
      <c r="CA121" s="925">
        <v>15632920</v>
      </c>
      <c r="CB121" s="925"/>
      <c r="CC121" s="925"/>
      <c r="CD121" s="925"/>
      <c r="CE121" s="925"/>
      <c r="CF121" s="919">
        <v>28.8</v>
      </c>
      <c r="CG121" s="920"/>
      <c r="CH121" s="920"/>
      <c r="CI121" s="920"/>
      <c r="CJ121" s="920"/>
      <c r="CK121" s="1008"/>
      <c r="CL121" s="1009"/>
      <c r="CM121" s="1009"/>
      <c r="CN121" s="1009"/>
      <c r="CO121" s="1010"/>
      <c r="CP121" s="1018" t="s">
        <v>392</v>
      </c>
      <c r="CQ121" s="1019"/>
      <c r="CR121" s="1019"/>
      <c r="CS121" s="1019"/>
      <c r="CT121" s="1019"/>
      <c r="CU121" s="1019"/>
      <c r="CV121" s="1019"/>
      <c r="CW121" s="1019"/>
      <c r="CX121" s="1019"/>
      <c r="CY121" s="1019"/>
      <c r="CZ121" s="1019"/>
      <c r="DA121" s="1019"/>
      <c r="DB121" s="1019"/>
      <c r="DC121" s="1019"/>
      <c r="DD121" s="1019"/>
      <c r="DE121" s="1019"/>
      <c r="DF121" s="1020"/>
      <c r="DG121" s="924">
        <v>194385</v>
      </c>
      <c r="DH121" s="925"/>
      <c r="DI121" s="925"/>
      <c r="DJ121" s="925"/>
      <c r="DK121" s="925"/>
      <c r="DL121" s="925">
        <v>202906</v>
      </c>
      <c r="DM121" s="925"/>
      <c r="DN121" s="925"/>
      <c r="DO121" s="925"/>
      <c r="DP121" s="925"/>
      <c r="DQ121" s="925">
        <v>120836</v>
      </c>
      <c r="DR121" s="925"/>
      <c r="DS121" s="925"/>
      <c r="DT121" s="925"/>
      <c r="DU121" s="925"/>
      <c r="DV121" s="926">
        <v>0.2</v>
      </c>
      <c r="DW121" s="926"/>
      <c r="DX121" s="926"/>
      <c r="DY121" s="926"/>
      <c r="DZ121" s="927"/>
    </row>
    <row r="122" spans="1:130" s="230" customFormat="1" ht="26.25" customHeight="1" x14ac:dyDescent="0.15">
      <c r="A122" s="1056"/>
      <c r="B122" s="948"/>
      <c r="C122" s="921" t="s">
        <v>429</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448</v>
      </c>
      <c r="BA122" s="964"/>
      <c r="BB122" s="964"/>
      <c r="BC122" s="964"/>
      <c r="BD122" s="964"/>
      <c r="BE122" s="964"/>
      <c r="BF122" s="964"/>
      <c r="BG122" s="964"/>
      <c r="BH122" s="964"/>
      <c r="BI122" s="964"/>
      <c r="BJ122" s="964"/>
      <c r="BK122" s="964"/>
      <c r="BL122" s="964"/>
      <c r="BM122" s="964"/>
      <c r="BN122" s="964"/>
      <c r="BO122" s="964"/>
      <c r="BP122" s="965"/>
      <c r="BQ122" s="998">
        <v>38546121</v>
      </c>
      <c r="BR122" s="999"/>
      <c r="BS122" s="999"/>
      <c r="BT122" s="999"/>
      <c r="BU122" s="999"/>
      <c r="BV122" s="999">
        <v>37780139</v>
      </c>
      <c r="BW122" s="999"/>
      <c r="BX122" s="999"/>
      <c r="BY122" s="999"/>
      <c r="BZ122" s="999"/>
      <c r="CA122" s="999">
        <v>36767883</v>
      </c>
      <c r="CB122" s="999"/>
      <c r="CC122" s="999"/>
      <c r="CD122" s="999"/>
      <c r="CE122" s="999"/>
      <c r="CF122" s="1016">
        <v>67.7</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15">
      <c r="A123" s="1056"/>
      <c r="B123" s="948"/>
      <c r="C123" s="921" t="s">
        <v>435</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449</v>
      </c>
      <c r="BP123" s="1004"/>
      <c r="BQ123" s="1062">
        <v>64600169</v>
      </c>
      <c r="BR123" s="1063"/>
      <c r="BS123" s="1063"/>
      <c r="BT123" s="1063"/>
      <c r="BU123" s="1063"/>
      <c r="BV123" s="1063">
        <v>75213612</v>
      </c>
      <c r="BW123" s="1063"/>
      <c r="BX123" s="1063"/>
      <c r="BY123" s="1063"/>
      <c r="BZ123" s="1063"/>
      <c r="CA123" s="1063">
        <v>71451950</v>
      </c>
      <c r="CB123" s="1063"/>
      <c r="CC123" s="1063"/>
      <c r="CD123" s="1063"/>
      <c r="CE123" s="1063"/>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6"/>
      <c r="B124" s="948"/>
      <c r="C124" s="921" t="s">
        <v>438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450</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31.1</v>
      </c>
      <c r="BR124" s="1026"/>
      <c r="BS124" s="1026"/>
      <c r="BT124" s="1026"/>
      <c r="BU124" s="1026"/>
      <c r="BV124" s="1026">
        <v>7.4</v>
      </c>
      <c r="BW124" s="1026"/>
      <c r="BX124" s="1026"/>
      <c r="BY124" s="1026"/>
      <c r="BZ124" s="1026"/>
      <c r="CA124" s="1026">
        <v>28.6</v>
      </c>
      <c r="CB124" s="1026"/>
      <c r="CC124" s="1026"/>
      <c r="CD124" s="1026"/>
      <c r="CE124" s="1026"/>
      <c r="CF124" s="1027"/>
      <c r="CG124" s="1028"/>
      <c r="CH124" s="1028"/>
      <c r="CI124" s="1028"/>
      <c r="CJ124" s="1029"/>
      <c r="CK124" s="1011"/>
      <c r="CL124" s="1011"/>
      <c r="CM124" s="1011"/>
      <c r="CN124" s="1011"/>
      <c r="CO124" s="1012"/>
      <c r="CP124" s="1018" t="s">
        <v>451</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6"/>
      <c r="B125" s="948"/>
      <c r="C125" s="921" t="s">
        <v>440</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452</v>
      </c>
      <c r="CL125" s="1006"/>
      <c r="CM125" s="1006"/>
      <c r="CN125" s="1006"/>
      <c r="CO125" s="1007"/>
      <c r="CP125" s="928" t="s">
        <v>453</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442</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575834</v>
      </c>
      <c r="AB126" s="958"/>
      <c r="AC126" s="958"/>
      <c r="AD126" s="958"/>
      <c r="AE126" s="959"/>
      <c r="AF126" s="960">
        <v>630070</v>
      </c>
      <c r="AG126" s="958"/>
      <c r="AH126" s="958"/>
      <c r="AI126" s="958"/>
      <c r="AJ126" s="959"/>
      <c r="AK126" s="960">
        <v>621984</v>
      </c>
      <c r="AL126" s="958"/>
      <c r="AM126" s="958"/>
      <c r="AN126" s="958"/>
      <c r="AO126" s="959"/>
      <c r="AP126" s="961">
        <v>1.1000000000000001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454</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7"/>
      <c r="B127" s="950"/>
      <c r="C127" s="972" t="s">
        <v>455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18265</v>
      </c>
      <c r="AB127" s="958"/>
      <c r="AC127" s="958"/>
      <c r="AD127" s="958"/>
      <c r="AE127" s="959"/>
      <c r="AF127" s="960">
        <v>15091</v>
      </c>
      <c r="AG127" s="958"/>
      <c r="AH127" s="958"/>
      <c r="AI127" s="958"/>
      <c r="AJ127" s="959"/>
      <c r="AK127" s="960">
        <v>16766</v>
      </c>
      <c r="AL127" s="958"/>
      <c r="AM127" s="958"/>
      <c r="AN127" s="958"/>
      <c r="AO127" s="959"/>
      <c r="AP127" s="961">
        <v>0</v>
      </c>
      <c r="AQ127" s="962"/>
      <c r="AR127" s="962"/>
      <c r="AS127" s="962"/>
      <c r="AT127" s="963"/>
      <c r="AU127" s="232"/>
      <c r="AV127" s="232"/>
      <c r="AW127" s="232"/>
      <c r="AX127" s="1030" t="s">
        <v>456</v>
      </c>
      <c r="AY127" s="1031"/>
      <c r="AZ127" s="1031"/>
      <c r="BA127" s="1031"/>
      <c r="BB127" s="1031"/>
      <c r="BC127" s="1031"/>
      <c r="BD127" s="1031"/>
      <c r="BE127" s="1032"/>
      <c r="BF127" s="1033" t="s">
        <v>457</v>
      </c>
      <c r="BG127" s="1031"/>
      <c r="BH127" s="1031"/>
      <c r="BI127" s="1031"/>
      <c r="BJ127" s="1031"/>
      <c r="BK127" s="1031"/>
      <c r="BL127" s="1032"/>
      <c r="BM127" s="1033" t="s">
        <v>458</v>
      </c>
      <c r="BN127" s="1031"/>
      <c r="BO127" s="1031"/>
      <c r="BP127" s="1031"/>
      <c r="BQ127" s="1031"/>
      <c r="BR127" s="1031"/>
      <c r="BS127" s="1032"/>
      <c r="BT127" s="1033" t="s">
        <v>459</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460</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461</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462</v>
      </c>
      <c r="X128" s="1042"/>
      <c r="Y128" s="1042"/>
      <c r="Z128" s="1043"/>
      <c r="AA128" s="1044">
        <v>1715384</v>
      </c>
      <c r="AB128" s="1045"/>
      <c r="AC128" s="1045"/>
      <c r="AD128" s="1045"/>
      <c r="AE128" s="1046"/>
      <c r="AF128" s="1047">
        <v>1426264</v>
      </c>
      <c r="AG128" s="1045"/>
      <c r="AH128" s="1045"/>
      <c r="AI128" s="1045"/>
      <c r="AJ128" s="1046"/>
      <c r="AK128" s="1047">
        <v>1476720</v>
      </c>
      <c r="AL128" s="1045"/>
      <c r="AM128" s="1045"/>
      <c r="AN128" s="1045"/>
      <c r="AO128" s="1046"/>
      <c r="AP128" s="1048"/>
      <c r="AQ128" s="1049"/>
      <c r="AR128" s="1049"/>
      <c r="AS128" s="1049"/>
      <c r="AT128" s="1050"/>
      <c r="AU128" s="232"/>
      <c r="AV128" s="232"/>
      <c r="AW128" s="232"/>
      <c r="AX128" s="895" t="s">
        <v>463</v>
      </c>
      <c r="AY128" s="896"/>
      <c r="AZ128" s="896"/>
      <c r="BA128" s="896"/>
      <c r="BB128" s="896"/>
      <c r="BC128" s="896"/>
      <c r="BD128" s="896"/>
      <c r="BE128" s="897"/>
      <c r="BF128" s="1051" t="s">
        <v>122</v>
      </c>
      <c r="BG128" s="1052"/>
      <c r="BH128" s="1052"/>
      <c r="BI128" s="1052"/>
      <c r="BJ128" s="1052"/>
      <c r="BK128" s="1052"/>
      <c r="BL128" s="1053"/>
      <c r="BM128" s="1051">
        <v>11.25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464</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15">
      <c r="A129" s="933" t="s">
        <v>103</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465</v>
      </c>
      <c r="X129" s="1070"/>
      <c r="Y129" s="1070"/>
      <c r="Z129" s="1071"/>
      <c r="AA129" s="957">
        <v>51472087</v>
      </c>
      <c r="AB129" s="958"/>
      <c r="AC129" s="958"/>
      <c r="AD129" s="958"/>
      <c r="AE129" s="959"/>
      <c r="AF129" s="960">
        <v>55360348</v>
      </c>
      <c r="AG129" s="958"/>
      <c r="AH129" s="958"/>
      <c r="AI129" s="958"/>
      <c r="AJ129" s="959"/>
      <c r="AK129" s="960">
        <v>58059036</v>
      </c>
      <c r="AL129" s="958"/>
      <c r="AM129" s="958"/>
      <c r="AN129" s="958"/>
      <c r="AO129" s="959"/>
      <c r="AP129" s="1072"/>
      <c r="AQ129" s="1073"/>
      <c r="AR129" s="1073"/>
      <c r="AS129" s="1073"/>
      <c r="AT129" s="1074"/>
      <c r="AU129" s="233"/>
      <c r="AV129" s="233"/>
      <c r="AW129" s="233"/>
      <c r="AX129" s="1064" t="s">
        <v>466</v>
      </c>
      <c r="AY129" s="922"/>
      <c r="AZ129" s="922"/>
      <c r="BA129" s="922"/>
      <c r="BB129" s="922"/>
      <c r="BC129" s="922"/>
      <c r="BD129" s="922"/>
      <c r="BE129" s="923"/>
      <c r="BF129" s="1065" t="s">
        <v>122</v>
      </c>
      <c r="BG129" s="1066"/>
      <c r="BH129" s="1066"/>
      <c r="BI129" s="1066"/>
      <c r="BJ129" s="1066"/>
      <c r="BK129" s="1066"/>
      <c r="BL129" s="1067"/>
      <c r="BM129" s="1065">
        <v>16.25</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468</v>
      </c>
      <c r="X130" s="1070"/>
      <c r="Y130" s="1070"/>
      <c r="Z130" s="1071"/>
      <c r="AA130" s="957">
        <v>4184092</v>
      </c>
      <c r="AB130" s="958"/>
      <c r="AC130" s="958"/>
      <c r="AD130" s="958"/>
      <c r="AE130" s="959"/>
      <c r="AF130" s="960">
        <v>4004119</v>
      </c>
      <c r="AG130" s="958"/>
      <c r="AH130" s="958"/>
      <c r="AI130" s="958"/>
      <c r="AJ130" s="959"/>
      <c r="AK130" s="960">
        <v>3736680</v>
      </c>
      <c r="AL130" s="958"/>
      <c r="AM130" s="958"/>
      <c r="AN130" s="958"/>
      <c r="AO130" s="959"/>
      <c r="AP130" s="1072"/>
      <c r="AQ130" s="1073"/>
      <c r="AR130" s="1073"/>
      <c r="AS130" s="1073"/>
      <c r="AT130" s="1074"/>
      <c r="AU130" s="233"/>
      <c r="AV130" s="233"/>
      <c r="AW130" s="233"/>
      <c r="AX130" s="1064" t="s">
        <v>469</v>
      </c>
      <c r="AY130" s="922"/>
      <c r="AZ130" s="922"/>
      <c r="BA130" s="922"/>
      <c r="BB130" s="922"/>
      <c r="BC130" s="922"/>
      <c r="BD130" s="922"/>
      <c r="BE130" s="923"/>
      <c r="BF130" s="1100">
        <v>6.3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470</v>
      </c>
      <c r="X131" s="1107"/>
      <c r="Y131" s="1107"/>
      <c r="Z131" s="1108"/>
      <c r="AA131" s="1003">
        <v>47287995</v>
      </c>
      <c r="AB131" s="985"/>
      <c r="AC131" s="985"/>
      <c r="AD131" s="985"/>
      <c r="AE131" s="986"/>
      <c r="AF131" s="984">
        <v>51356229</v>
      </c>
      <c r="AG131" s="985"/>
      <c r="AH131" s="985"/>
      <c r="AI131" s="985"/>
      <c r="AJ131" s="986"/>
      <c r="AK131" s="984">
        <v>54322356</v>
      </c>
      <c r="AL131" s="985"/>
      <c r="AM131" s="985"/>
      <c r="AN131" s="985"/>
      <c r="AO131" s="986"/>
      <c r="AP131" s="1109"/>
      <c r="AQ131" s="1110"/>
      <c r="AR131" s="1110"/>
      <c r="AS131" s="1110"/>
      <c r="AT131" s="1111"/>
      <c r="AU131" s="233"/>
      <c r="AV131" s="233"/>
      <c r="AW131" s="233"/>
      <c r="AX131" s="1082" t="s">
        <v>471</v>
      </c>
      <c r="AY131" s="726"/>
      <c r="AZ131" s="726"/>
      <c r="BA131" s="726"/>
      <c r="BB131" s="726"/>
      <c r="BC131" s="726"/>
      <c r="BD131" s="726"/>
      <c r="BE131" s="1035"/>
      <c r="BF131" s="1083">
        <v>28.6</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472</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473</v>
      </c>
      <c r="W132" s="1093"/>
      <c r="X132" s="1093"/>
      <c r="Y132" s="1093"/>
      <c r="Z132" s="1094"/>
      <c r="AA132" s="1095">
        <v>6.5131262899999998</v>
      </c>
      <c r="AB132" s="1096"/>
      <c r="AC132" s="1096"/>
      <c r="AD132" s="1096"/>
      <c r="AE132" s="1097"/>
      <c r="AF132" s="1098">
        <v>6.2068504750000004</v>
      </c>
      <c r="AG132" s="1096"/>
      <c r="AH132" s="1096"/>
      <c r="AI132" s="1096"/>
      <c r="AJ132" s="1097"/>
      <c r="AK132" s="1098">
        <v>6.2599720689999998</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474</v>
      </c>
      <c r="W133" s="1076"/>
      <c r="X133" s="1076"/>
      <c r="Y133" s="1076"/>
      <c r="Z133" s="1077"/>
      <c r="AA133" s="1078">
        <v>5.3</v>
      </c>
      <c r="AB133" s="1079"/>
      <c r="AC133" s="1079"/>
      <c r="AD133" s="1079"/>
      <c r="AE133" s="1080"/>
      <c r="AF133" s="1078">
        <v>5.5</v>
      </c>
      <c r="AG133" s="1079"/>
      <c r="AH133" s="1079"/>
      <c r="AI133" s="1079"/>
      <c r="AJ133" s="1080"/>
      <c r="AK133" s="1078">
        <v>6.3</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Zpu8JARnk+rtToUr9bJar3xUB9fWjuP+q4lTu4WFRj050sDrL71scnralsCWh61/T7RF+UIoNPHe40vGM/K4Q==" saltValue="n878JAcUoltSBc5YXzzA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jHzLZU/DcjAtD8eU4b1VnZ0Aj6yLY76YFyYaBcpbAmRFxBVwoXkvX4pF+EUYFy6nknkg1WbOi3xhy3z0Jky0g==" saltValue="n+e6Kcihtb+7JUnKZbPr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cn1FrhzcpLdY4PsnSKGVENPV/X9pSsEeUBcQ8hPX96a3XJ9w5BDLieufeyI5SQKGo7aSj2hzq7nE0/mMON/A==" saltValue="FOP36W4U6bXZei5ym+gU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483</v>
      </c>
      <c r="AL9" s="1116"/>
      <c r="AM9" s="1116"/>
      <c r="AN9" s="1117"/>
      <c r="AO9" s="281">
        <v>19420158</v>
      </c>
      <c r="AP9" s="281">
        <v>76085</v>
      </c>
      <c r="AQ9" s="282">
        <v>64047</v>
      </c>
      <c r="AR9" s="283">
        <v>18.8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484</v>
      </c>
      <c r="AL10" s="1116"/>
      <c r="AM10" s="1116"/>
      <c r="AN10" s="1117"/>
      <c r="AO10" s="284">
        <v>7947</v>
      </c>
      <c r="AP10" s="284">
        <v>31</v>
      </c>
      <c r="AQ10" s="285">
        <v>2298</v>
      </c>
      <c r="AR10" s="286">
        <v>-98.7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485</v>
      </c>
      <c r="AL11" s="1116"/>
      <c r="AM11" s="1116"/>
      <c r="AN11" s="1117"/>
      <c r="AO11" s="284" t="s">
        <v>486</v>
      </c>
      <c r="AP11" s="284" t="s">
        <v>486</v>
      </c>
      <c r="AQ11" s="285">
        <v>1764</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487</v>
      </c>
      <c r="AL12" s="1116"/>
      <c r="AM12" s="1116"/>
      <c r="AN12" s="1117"/>
      <c r="AO12" s="284" t="s">
        <v>486</v>
      </c>
      <c r="AP12" s="284" t="s">
        <v>486</v>
      </c>
      <c r="AQ12" s="285">
        <v>30</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488</v>
      </c>
      <c r="AL13" s="1116"/>
      <c r="AM13" s="1116"/>
      <c r="AN13" s="1117"/>
      <c r="AO13" s="284">
        <v>289691</v>
      </c>
      <c r="AP13" s="284">
        <v>1135</v>
      </c>
      <c r="AQ13" s="285">
        <v>1643</v>
      </c>
      <c r="AR13" s="286">
        <v>-30.9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489</v>
      </c>
      <c r="AL14" s="1116"/>
      <c r="AM14" s="1116"/>
      <c r="AN14" s="1117"/>
      <c r="AO14" s="284">
        <v>250754</v>
      </c>
      <c r="AP14" s="284">
        <v>982</v>
      </c>
      <c r="AQ14" s="285">
        <v>1378</v>
      </c>
      <c r="AR14" s="286">
        <v>-28.7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490</v>
      </c>
      <c r="AL15" s="1119"/>
      <c r="AM15" s="1119"/>
      <c r="AN15" s="1120"/>
      <c r="AO15" s="284">
        <v>-973337</v>
      </c>
      <c r="AP15" s="284">
        <v>-3813</v>
      </c>
      <c r="AQ15" s="285">
        <v>-2215</v>
      </c>
      <c r="AR15" s="286">
        <v>72.099999999999994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18995213</v>
      </c>
      <c r="AP16" s="284">
        <v>74420</v>
      </c>
      <c r="AQ16" s="285">
        <v>68944</v>
      </c>
      <c r="AR16" s="286">
        <v>7.9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495</v>
      </c>
      <c r="AL21" s="1122"/>
      <c r="AM21" s="1122"/>
      <c r="AN21" s="1123"/>
      <c r="AO21" s="297">
        <v>7.51</v>
      </c>
      <c r="AP21" s="298">
        <v>6.5</v>
      </c>
      <c r="AQ21" s="299">
        <v>1.01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496</v>
      </c>
      <c r="AL22" s="1122"/>
      <c r="AM22" s="1122"/>
      <c r="AN22" s="1123"/>
      <c r="AO22" s="302">
        <v>97.7</v>
      </c>
      <c r="AP22" s="303">
        <v>99.5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500</v>
      </c>
      <c r="AL32" s="1130"/>
      <c r="AM32" s="1130"/>
      <c r="AN32" s="1131"/>
      <c r="AO32" s="312">
        <v>6327972</v>
      </c>
      <c r="AP32" s="312">
        <v>24792</v>
      </c>
      <c r="AQ32" s="313">
        <v>30222</v>
      </c>
      <c r="AR32" s="314">
        <v>-18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501</v>
      </c>
      <c r="AL33" s="1130"/>
      <c r="AM33" s="1130"/>
      <c r="AN33" s="1131"/>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502</v>
      </c>
      <c r="AL34" s="1130"/>
      <c r="AM34" s="1130"/>
      <c r="AN34" s="1131"/>
      <c r="AO34" s="312" t="s">
        <v>486</v>
      </c>
      <c r="AP34" s="312" t="s">
        <v>486</v>
      </c>
      <c r="AQ34" s="313">
        <v>22</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503</v>
      </c>
      <c r="AL35" s="1130"/>
      <c r="AM35" s="1130"/>
      <c r="AN35" s="1131"/>
      <c r="AO35" s="312">
        <v>1351844</v>
      </c>
      <c r="AP35" s="312">
        <v>5296</v>
      </c>
      <c r="AQ35" s="313">
        <v>7968</v>
      </c>
      <c r="AR35" s="314">
        <v>-33.5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504</v>
      </c>
      <c r="AL36" s="1130"/>
      <c r="AM36" s="1130"/>
      <c r="AN36" s="1131"/>
      <c r="AO36" s="312" t="s">
        <v>486</v>
      </c>
      <c r="AP36" s="312" t="s">
        <v>486</v>
      </c>
      <c r="AQ36" s="313">
        <v>535</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505</v>
      </c>
      <c r="AL37" s="1130"/>
      <c r="AM37" s="1130"/>
      <c r="AN37" s="1131"/>
      <c r="AO37" s="312">
        <v>934148</v>
      </c>
      <c r="AP37" s="312">
        <v>3660</v>
      </c>
      <c r="AQ37" s="313">
        <v>897</v>
      </c>
      <c r="AR37" s="314">
        <v>308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506</v>
      </c>
      <c r="AL38" s="1133"/>
      <c r="AM38" s="1133"/>
      <c r="AN38" s="1134"/>
      <c r="AO38" s="315" t="s">
        <v>486</v>
      </c>
      <c r="AP38" s="315" t="s">
        <v>486</v>
      </c>
      <c r="AQ38" s="316">
        <v>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507</v>
      </c>
      <c r="AL39" s="1133"/>
      <c r="AM39" s="1133"/>
      <c r="AN39" s="1134"/>
      <c r="AO39" s="312">
        <v>-1476720</v>
      </c>
      <c r="AP39" s="312">
        <v>-5786</v>
      </c>
      <c r="AQ39" s="313">
        <v>-7440</v>
      </c>
      <c r="AR39" s="314">
        <v>-22.2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508</v>
      </c>
      <c r="AL40" s="1130"/>
      <c r="AM40" s="1130"/>
      <c r="AN40" s="1131"/>
      <c r="AO40" s="312">
        <v>-3736680</v>
      </c>
      <c r="AP40" s="312">
        <v>-14640</v>
      </c>
      <c r="AQ40" s="313">
        <v>-23690</v>
      </c>
      <c r="AR40" s="314">
        <v>-38.200000000000003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3400564</v>
      </c>
      <c r="AP41" s="312">
        <v>13323</v>
      </c>
      <c r="AQ41" s="313">
        <v>8515</v>
      </c>
      <c r="AR41" s="314">
        <v>56.5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478</v>
      </c>
      <c r="AN49" s="1126" t="s">
        <v>511</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14773661</v>
      </c>
      <c r="AN51" s="334">
        <v>62165</v>
      </c>
      <c r="AO51" s="335">
        <v>-5</v>
      </c>
      <c r="AP51" s="336">
        <v>46035</v>
      </c>
      <c r="AQ51" s="337">
        <v>2.2999999999999998</v>
      </c>
      <c r="AR51" s="338">
        <v>-7.3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7493459</v>
      </c>
      <c r="AN52" s="342">
        <v>31531</v>
      </c>
      <c r="AO52" s="343">
        <v>32.200000000000003</v>
      </c>
      <c r="AP52" s="344">
        <v>25158</v>
      </c>
      <c r="AQ52" s="345">
        <v>-0.4</v>
      </c>
      <c r="AR52" s="346">
        <v>32.6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12599718</v>
      </c>
      <c r="AN53" s="334">
        <v>52106</v>
      </c>
      <c r="AO53" s="335">
        <v>-16.2</v>
      </c>
      <c r="AP53" s="336">
        <v>43261</v>
      </c>
      <c r="AQ53" s="337">
        <v>-6</v>
      </c>
      <c r="AR53" s="338">
        <v>-10.199999999999999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6565091</v>
      </c>
      <c r="AN54" s="342">
        <v>27150</v>
      </c>
      <c r="AO54" s="343">
        <v>-13.9</v>
      </c>
      <c r="AP54" s="344">
        <v>24721</v>
      </c>
      <c r="AQ54" s="345">
        <v>-1.7</v>
      </c>
      <c r="AR54" s="346">
        <v>-12.2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10229862</v>
      </c>
      <c r="AN55" s="334">
        <v>41494</v>
      </c>
      <c r="AO55" s="335">
        <v>-20.399999999999999</v>
      </c>
      <c r="AP55" s="336">
        <v>40626</v>
      </c>
      <c r="AQ55" s="337">
        <v>-6.1</v>
      </c>
      <c r="AR55" s="338">
        <v>-14.3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6530932</v>
      </c>
      <c r="AN56" s="342">
        <v>26490</v>
      </c>
      <c r="AO56" s="343">
        <v>-2.4</v>
      </c>
      <c r="AP56" s="344">
        <v>24279</v>
      </c>
      <c r="AQ56" s="345">
        <v>-1.8</v>
      </c>
      <c r="AR56" s="346">
        <v>-0.6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17775848</v>
      </c>
      <c r="AN57" s="334">
        <v>70483</v>
      </c>
      <c r="AO57" s="335">
        <v>69.900000000000006</v>
      </c>
      <c r="AP57" s="336">
        <v>46133</v>
      </c>
      <c r="AQ57" s="337">
        <v>13.6</v>
      </c>
      <c r="AR57" s="338">
        <v>56.3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8598703</v>
      </c>
      <c r="AN58" s="342">
        <v>34095</v>
      </c>
      <c r="AO58" s="343">
        <v>28.7</v>
      </c>
      <c r="AP58" s="344">
        <v>27280</v>
      </c>
      <c r="AQ58" s="345">
        <v>12.4</v>
      </c>
      <c r="AR58" s="346">
        <v>16.3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23751096</v>
      </c>
      <c r="AN59" s="334">
        <v>93053</v>
      </c>
      <c r="AO59" s="335">
        <v>32</v>
      </c>
      <c r="AP59" s="336">
        <v>49174</v>
      </c>
      <c r="AQ59" s="337">
        <v>6.6</v>
      </c>
      <c r="AR59" s="338">
        <v>25.4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12728889</v>
      </c>
      <c r="AN60" s="342">
        <v>49869</v>
      </c>
      <c r="AO60" s="343">
        <v>46.3</v>
      </c>
      <c r="AP60" s="344">
        <v>29896</v>
      </c>
      <c r="AQ60" s="345">
        <v>9.6</v>
      </c>
      <c r="AR60" s="346">
        <v>36.700000000000003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15826037</v>
      </c>
      <c r="AN61" s="349">
        <v>63860</v>
      </c>
      <c r="AO61" s="350">
        <v>12.1</v>
      </c>
      <c r="AP61" s="351">
        <v>45046</v>
      </c>
      <c r="AQ61" s="352">
        <v>2.1</v>
      </c>
      <c r="AR61" s="338">
        <v>10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8383415</v>
      </c>
      <c r="AN62" s="342">
        <v>33827</v>
      </c>
      <c r="AO62" s="343">
        <v>18.2</v>
      </c>
      <c r="AP62" s="344">
        <v>26267</v>
      </c>
      <c r="AQ62" s="345">
        <v>3.6</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SnVqSYTnPqMnpr0hAj7XX8OJbIdApxssiH1vuCmavZT4wQOJyVdEtGLBhDnmi3Lwl3kQYg7B3KKRImyotq3BA==" saltValue="Gwy1GQtSokP1nQiGCY4j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E459SCFV/zEeXtNH3adpe/0rqJkjA7uf+Cq/KWfnRxRoCrzH2sfhN6HDyX12dovl7S1AmfaTEJiPP9u5rw7wWg==" saltValue="mH95TfGp9u20v6CKmU9b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yl4NnI3oJe9kddloehitlMyTnG8EgJnI6aqGcDf48D/2obFiupWczJH/2sZniIooAXC7JE9xxKQl8d4iJk4u8A==" saltValue="4FgkE6Ghys25G8E8u+/C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8" t="s">
        <v>3</v>
      </c>
      <c r="D47" s="1138"/>
      <c r="E47" s="1139"/>
      <c r="F47" s="11">
        <v>9.1999999999999993</v>
      </c>
      <c r="G47" s="12">
        <v>4.2300000000000004</v>
      </c>
      <c r="H47" s="12">
        <v>8.2100000000000009</v>
      </c>
      <c r="I47" s="12">
        <v>20.46</v>
      </c>
      <c r="J47" s="13">
        <v>15.82</v>
      </c>
    </row>
    <row r="48" spans="2:10" ht="57.75" customHeight="1" x14ac:dyDescent="0.15">
      <c r="B48" s="14"/>
      <c r="C48" s="1140" t="s">
        <v>4</v>
      </c>
      <c r="D48" s="1140"/>
      <c r="E48" s="1141"/>
      <c r="F48" s="15">
        <v>7.37</v>
      </c>
      <c r="G48" s="16">
        <v>8.35</v>
      </c>
      <c r="H48" s="16">
        <v>12.17</v>
      </c>
      <c r="I48" s="16">
        <v>7.8</v>
      </c>
      <c r="J48" s="17">
        <v>7.04</v>
      </c>
    </row>
    <row r="49" spans="2:10" ht="57.75" customHeight="1" thickBot="1" x14ac:dyDescent="0.2">
      <c r="B49" s="18"/>
      <c r="C49" s="1142" t="s">
        <v>5</v>
      </c>
      <c r="D49" s="1142"/>
      <c r="E49" s="1143"/>
      <c r="F49" s="19">
        <v>2.54</v>
      </c>
      <c r="G49" s="20" t="s">
        <v>530</v>
      </c>
      <c r="H49" s="20">
        <v>7.59</v>
      </c>
      <c r="I49" s="20">
        <v>9.31</v>
      </c>
      <c r="J49" s="21" t="s">
        <v>531</v>
      </c>
    </row>
    <row r="50" spans="2:10" x14ac:dyDescent="0.15"/>
  </sheetData>
  <sheetProtection algorithmName="SHA-512" hashValue="BeD/hnWO+jBGEbipMXpdrB4jlo7cIHCVfQPzF8YrfftHbeZtQ9j4N9NqBfeFBjGbNXwrVi+kIMYwH56Dw7AHRg==" saltValue="Su5uMd8MhuafU4jd850U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0" t="s">
        <v>532</v>
      </c>
      <c r="D34" s="1150"/>
      <c r="E34" s="1151"/>
      <c r="F34" s="32">
        <v>7.36</v>
      </c>
      <c r="G34" s="33">
        <v>8.34</v>
      </c>
      <c r="H34" s="33">
        <v>12.16</v>
      </c>
      <c r="I34" s="33">
        <v>7.79</v>
      </c>
      <c r="J34" s="34">
        <v>7.03</v>
      </c>
      <c r="K34" s="22"/>
      <c r="L34" s="22"/>
      <c r="M34" s="22"/>
      <c r="N34" s="22"/>
      <c r="O34" s="22"/>
      <c r="P34" s="22"/>
    </row>
    <row r="35" spans="1:16" ht="39" customHeight="1" x14ac:dyDescent="0.15">
      <c r="A35" s="22"/>
      <c r="B35" s="35"/>
      <c r="C35" s="1144" t="s">
        <v>533</v>
      </c>
      <c r="D35" s="1145"/>
      <c r="E35" s="1146"/>
      <c r="F35" s="36">
        <v>3.22</v>
      </c>
      <c r="G35" s="37">
        <v>3.02</v>
      </c>
      <c r="H35" s="37">
        <v>3.06</v>
      </c>
      <c r="I35" s="37">
        <v>3.87</v>
      </c>
      <c r="J35" s="38">
        <v>4.91</v>
      </c>
      <c r="K35" s="22"/>
      <c r="L35" s="22"/>
      <c r="M35" s="22"/>
      <c r="N35" s="22"/>
      <c r="O35" s="22"/>
      <c r="P35" s="22"/>
    </row>
    <row r="36" spans="1:16" ht="39" customHeight="1" x14ac:dyDescent="0.15">
      <c r="A36" s="22"/>
      <c r="B36" s="35"/>
      <c r="C36" s="1144" t="s">
        <v>534</v>
      </c>
      <c r="D36" s="1145"/>
      <c r="E36" s="1146"/>
      <c r="F36" s="36" t="s">
        <v>486</v>
      </c>
      <c r="G36" s="37">
        <v>0</v>
      </c>
      <c r="H36" s="37">
        <v>2.4500000000000002</v>
      </c>
      <c r="I36" s="37">
        <v>3.58</v>
      </c>
      <c r="J36" s="38">
        <v>4.66</v>
      </c>
      <c r="K36" s="22"/>
      <c r="L36" s="22"/>
      <c r="M36" s="22"/>
      <c r="N36" s="22"/>
      <c r="O36" s="22"/>
      <c r="P36" s="22"/>
    </row>
    <row r="37" spans="1:16" ht="39" customHeight="1" x14ac:dyDescent="0.15">
      <c r="A37" s="22"/>
      <c r="B37" s="35"/>
      <c r="C37" s="1144" t="s">
        <v>535</v>
      </c>
      <c r="D37" s="1145"/>
      <c r="E37" s="1146"/>
      <c r="F37" s="36">
        <v>0.61</v>
      </c>
      <c r="G37" s="37">
        <v>0.71</v>
      </c>
      <c r="H37" s="37">
        <v>1.06</v>
      </c>
      <c r="I37" s="37">
        <v>1.03</v>
      </c>
      <c r="J37" s="38">
        <v>0.83</v>
      </c>
      <c r="K37" s="22"/>
      <c r="L37" s="22"/>
      <c r="M37" s="22"/>
      <c r="N37" s="22"/>
      <c r="O37" s="22"/>
      <c r="P37" s="22"/>
    </row>
    <row r="38" spans="1:16" ht="39" customHeight="1" x14ac:dyDescent="0.15">
      <c r="A38" s="22"/>
      <c r="B38" s="35"/>
      <c r="C38" s="1144" t="s">
        <v>536</v>
      </c>
      <c r="D38" s="1145"/>
      <c r="E38" s="1146"/>
      <c r="F38" s="36">
        <v>0.56000000000000005</v>
      </c>
      <c r="G38" s="37">
        <v>1.3</v>
      </c>
      <c r="H38" s="37">
        <v>1.54</v>
      </c>
      <c r="I38" s="37">
        <v>0.76</v>
      </c>
      <c r="J38" s="38">
        <v>0.3</v>
      </c>
      <c r="K38" s="22"/>
      <c r="L38" s="22"/>
      <c r="M38" s="22"/>
      <c r="N38" s="22"/>
      <c r="O38" s="22"/>
      <c r="P38" s="22"/>
    </row>
    <row r="39" spans="1:16" ht="39" customHeight="1" x14ac:dyDescent="0.15">
      <c r="A39" s="22"/>
      <c r="B39" s="35"/>
      <c r="C39" s="1144" t="s">
        <v>537</v>
      </c>
      <c r="D39" s="1145"/>
      <c r="E39" s="1146"/>
      <c r="F39" s="36">
        <v>0.01</v>
      </c>
      <c r="G39" s="37">
        <v>0</v>
      </c>
      <c r="H39" s="37">
        <v>0.01</v>
      </c>
      <c r="I39" s="37">
        <v>0.08</v>
      </c>
      <c r="J39" s="38">
        <v>0</v>
      </c>
      <c r="K39" s="22"/>
      <c r="L39" s="22"/>
      <c r="M39" s="22"/>
      <c r="N39" s="22"/>
      <c r="O39" s="22"/>
      <c r="P39" s="22"/>
    </row>
    <row r="40" spans="1:16" ht="39" customHeight="1" x14ac:dyDescent="0.15">
      <c r="A40" s="22"/>
      <c r="B40" s="35"/>
      <c r="C40" s="1144" t="s">
        <v>538</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539</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540</v>
      </c>
      <c r="D43" s="1148"/>
      <c r="E43" s="1149"/>
      <c r="F43" s="41">
        <v>2.0099999999999998</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D7J5UIuvW9qCyoiwkj6g+kuRN4d1nw/nroIitey0fY8L9JSg7oWBLwofYKNBXKPxxx5lDuo4J6kFBlgCR86lQ==" saltValue="9ccC7gmzSmpRdPMi/CWZ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6225</v>
      </c>
      <c r="L45" s="60">
        <v>6454</v>
      </c>
      <c r="M45" s="60">
        <v>6728</v>
      </c>
      <c r="N45" s="60">
        <v>6345</v>
      </c>
      <c r="O45" s="61">
        <v>6328</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x14ac:dyDescent="0.15">
      <c r="A48" s="48"/>
      <c r="B48" s="1154"/>
      <c r="C48" s="1155"/>
      <c r="D48" s="62"/>
      <c r="E48" s="1160" t="s">
        <v>13</v>
      </c>
      <c r="F48" s="1160"/>
      <c r="G48" s="1160"/>
      <c r="H48" s="1160"/>
      <c r="I48" s="1160"/>
      <c r="J48" s="1161"/>
      <c r="K48" s="63">
        <v>2264</v>
      </c>
      <c r="L48" s="64">
        <v>908</v>
      </c>
      <c r="M48" s="64">
        <v>1362</v>
      </c>
      <c r="N48" s="64">
        <v>1332</v>
      </c>
      <c r="O48" s="65">
        <v>1352</v>
      </c>
      <c r="P48" s="48"/>
      <c r="Q48" s="48"/>
      <c r="R48" s="48"/>
      <c r="S48" s="48"/>
      <c r="T48" s="48"/>
      <c r="U48" s="48"/>
    </row>
    <row r="49" spans="1:21" ht="30.75" customHeight="1" x14ac:dyDescent="0.15">
      <c r="A49" s="48"/>
      <c r="B49" s="1154"/>
      <c r="C49" s="1155"/>
      <c r="D49" s="62"/>
      <c r="E49" s="1160" t="s">
        <v>14</v>
      </c>
      <c r="F49" s="1160"/>
      <c r="G49" s="1160"/>
      <c r="H49" s="1160"/>
      <c r="I49" s="1160"/>
      <c r="J49" s="1161"/>
      <c r="K49" s="63" t="s">
        <v>486</v>
      </c>
      <c r="L49" s="64" t="s">
        <v>486</v>
      </c>
      <c r="M49" s="64" t="s">
        <v>486</v>
      </c>
      <c r="N49" s="64" t="s">
        <v>486</v>
      </c>
      <c r="O49" s="65" t="s">
        <v>486</v>
      </c>
      <c r="P49" s="48"/>
      <c r="Q49" s="48"/>
      <c r="R49" s="48"/>
      <c r="S49" s="48"/>
      <c r="T49" s="48"/>
      <c r="U49" s="48"/>
    </row>
    <row r="50" spans="1:21" ht="30.75" customHeight="1" x14ac:dyDescent="0.15">
      <c r="A50" s="48"/>
      <c r="B50" s="1154"/>
      <c r="C50" s="1155"/>
      <c r="D50" s="62"/>
      <c r="E50" s="1160" t="s">
        <v>15</v>
      </c>
      <c r="F50" s="1160"/>
      <c r="G50" s="1160"/>
      <c r="H50" s="1160"/>
      <c r="I50" s="1160"/>
      <c r="J50" s="1161"/>
      <c r="K50" s="63">
        <v>747</v>
      </c>
      <c r="L50" s="64">
        <v>905</v>
      </c>
      <c r="M50" s="64">
        <v>889</v>
      </c>
      <c r="N50" s="64">
        <v>940</v>
      </c>
      <c r="O50" s="65">
        <v>934</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486</v>
      </c>
      <c r="L51" s="64" t="s">
        <v>486</v>
      </c>
      <c r="M51" s="64" t="s">
        <v>486</v>
      </c>
      <c r="N51" s="64" t="s">
        <v>486</v>
      </c>
      <c r="O51" s="65" t="s">
        <v>486</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6627</v>
      </c>
      <c r="L52" s="64">
        <v>6444</v>
      </c>
      <c r="M52" s="64">
        <v>5899</v>
      </c>
      <c r="N52" s="64">
        <v>5430</v>
      </c>
      <c r="O52" s="65">
        <v>5214</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2609</v>
      </c>
      <c r="L53" s="69">
        <v>1823</v>
      </c>
      <c r="M53" s="69">
        <v>3080</v>
      </c>
      <c r="N53" s="69">
        <v>3187</v>
      </c>
      <c r="O53" s="70">
        <v>3400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8" t="s">
        <v>24</v>
      </c>
      <c r="C58" s="1169"/>
      <c r="D58" s="1174" t="s">
        <v>25</v>
      </c>
      <c r="E58" s="1175"/>
      <c r="F58" s="1175"/>
      <c r="G58" s="1175"/>
      <c r="H58" s="1175"/>
      <c r="I58" s="1175"/>
      <c r="J58" s="1176"/>
      <c r="K58" s="83" t="s">
        <v>562</v>
      </c>
      <c r="L58" s="84" t="s">
        <v>562</v>
      </c>
      <c r="M58" s="84" t="s">
        <v>562</v>
      </c>
      <c r="N58" s="84" t="s">
        <v>562</v>
      </c>
      <c r="O58" s="85" t="s">
        <v>562</v>
      </c>
    </row>
    <row r="59" spans="1:21" ht="31.5" customHeight="1" x14ac:dyDescent="0.15">
      <c r="B59" s="1170"/>
      <c r="C59" s="1171"/>
      <c r="D59" s="1177" t="s">
        <v>26</v>
      </c>
      <c r="E59" s="1178"/>
      <c r="F59" s="1178"/>
      <c r="G59" s="1178"/>
      <c r="H59" s="1178"/>
      <c r="I59" s="1178"/>
      <c r="J59" s="1179"/>
      <c r="K59" s="86" t="s">
        <v>562</v>
      </c>
      <c r="L59" s="87" t="s">
        <v>562</v>
      </c>
      <c r="M59" s="87" t="s">
        <v>562</v>
      </c>
      <c r="N59" s="87" t="s">
        <v>562</v>
      </c>
      <c r="O59" s="88" t="s">
        <v>562</v>
      </c>
    </row>
    <row r="60" spans="1:21" ht="31.5" customHeight="1" thickBot="1" x14ac:dyDescent="0.2">
      <c r="B60" s="1172"/>
      <c r="C60" s="1173"/>
      <c r="D60" s="1180" t="s">
        <v>27</v>
      </c>
      <c r="E60" s="1181"/>
      <c r="F60" s="1181"/>
      <c r="G60" s="1181"/>
      <c r="H60" s="1181"/>
      <c r="I60" s="1181"/>
      <c r="J60" s="1182"/>
      <c r="K60" s="89" t="s">
        <v>562</v>
      </c>
      <c r="L60" s="90" t="s">
        <v>562</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Vf4RItKIZfXtLj1UlYR4CBY1wEldqBLIlgilDUr9lHKFO6/a6JgaOr8KIK7J3U5YSzcAGI/yqlZpWqqyc2syw==" saltValue="n+8DG9QKQ+pLZEVUqBVh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3" t="s">
        <v>30</v>
      </c>
      <c r="C41" s="1184"/>
      <c r="D41" s="105"/>
      <c r="E41" s="1189" t="s">
        <v>31</v>
      </c>
      <c r="F41" s="1189"/>
      <c r="G41" s="1189"/>
      <c r="H41" s="1190"/>
      <c r="I41" s="355">
        <v>53970</v>
      </c>
      <c r="J41" s="356">
        <v>54818</v>
      </c>
      <c r="K41" s="356">
        <v>54005</v>
      </c>
      <c r="L41" s="356">
        <v>56232</v>
      </c>
      <c r="M41" s="357">
        <v>61920</v>
      </c>
    </row>
    <row r="42" spans="2:13" ht="27.75" customHeight="1" x14ac:dyDescent="0.15">
      <c r="B42" s="1185"/>
      <c r="C42" s="1186"/>
      <c r="D42" s="106"/>
      <c r="E42" s="1191" t="s">
        <v>32</v>
      </c>
      <c r="F42" s="1191"/>
      <c r="G42" s="1191"/>
      <c r="H42" s="1192"/>
      <c r="I42" s="358">
        <v>12995</v>
      </c>
      <c r="J42" s="359">
        <v>13023</v>
      </c>
      <c r="K42" s="359">
        <v>5305</v>
      </c>
      <c r="L42" s="359">
        <v>4588</v>
      </c>
      <c r="M42" s="360">
        <v>4770</v>
      </c>
    </row>
    <row r="43" spans="2:13" ht="27.75" customHeight="1" x14ac:dyDescent="0.15">
      <c r="B43" s="1185"/>
      <c r="C43" s="1186"/>
      <c r="D43" s="106"/>
      <c r="E43" s="1191" t="s">
        <v>33</v>
      </c>
      <c r="F43" s="1191"/>
      <c r="G43" s="1191"/>
      <c r="H43" s="1192"/>
      <c r="I43" s="358">
        <v>24984</v>
      </c>
      <c r="J43" s="359">
        <v>18723</v>
      </c>
      <c r="K43" s="359">
        <v>16689</v>
      </c>
      <c r="L43" s="359">
        <v>15060</v>
      </c>
      <c r="M43" s="360">
        <v>18157</v>
      </c>
    </row>
    <row r="44" spans="2:13" ht="27.75" customHeight="1" x14ac:dyDescent="0.15">
      <c r="B44" s="1185"/>
      <c r="C44" s="1186"/>
      <c r="D44" s="106"/>
      <c r="E44" s="1191" t="s">
        <v>34</v>
      </c>
      <c r="F44" s="1191"/>
      <c r="G44" s="1191"/>
      <c r="H44" s="1192"/>
      <c r="I44" s="358" t="s">
        <v>486</v>
      </c>
      <c r="J44" s="359" t="s">
        <v>486</v>
      </c>
      <c r="K44" s="359" t="s">
        <v>486</v>
      </c>
      <c r="L44" s="359" t="s">
        <v>486</v>
      </c>
      <c r="M44" s="360" t="s">
        <v>486</v>
      </c>
    </row>
    <row r="45" spans="2:13" ht="27.75" customHeight="1" x14ac:dyDescent="0.15">
      <c r="B45" s="1185"/>
      <c r="C45" s="1186"/>
      <c r="D45" s="106"/>
      <c r="E45" s="1191" t="s">
        <v>35</v>
      </c>
      <c r="F45" s="1191"/>
      <c r="G45" s="1191"/>
      <c r="H45" s="1192"/>
      <c r="I45" s="358">
        <v>3401</v>
      </c>
      <c r="J45" s="359">
        <v>3368</v>
      </c>
      <c r="K45" s="359">
        <v>3310</v>
      </c>
      <c r="L45" s="359">
        <v>3143</v>
      </c>
      <c r="M45" s="360">
        <v>2146</v>
      </c>
    </row>
    <row r="46" spans="2:13" ht="27.75" customHeight="1" x14ac:dyDescent="0.15">
      <c r="B46" s="1185"/>
      <c r="C46" s="1186"/>
      <c r="D46" s="107"/>
      <c r="E46" s="1191" t="s">
        <v>36</v>
      </c>
      <c r="F46" s="1191"/>
      <c r="G46" s="1191"/>
      <c r="H46" s="1192"/>
      <c r="I46" s="358" t="s">
        <v>486</v>
      </c>
      <c r="J46" s="359" t="s">
        <v>486</v>
      </c>
      <c r="K46" s="359" t="s">
        <v>486</v>
      </c>
      <c r="L46" s="359" t="s">
        <v>486</v>
      </c>
      <c r="M46" s="360" t="s">
        <v>486</v>
      </c>
    </row>
    <row r="47" spans="2:13" ht="27.75" customHeight="1" x14ac:dyDescent="0.15">
      <c r="B47" s="1185"/>
      <c r="C47" s="1186"/>
      <c r="D47" s="108"/>
      <c r="E47" s="1193" t="s">
        <v>37</v>
      </c>
      <c r="F47" s="1194"/>
      <c r="G47" s="1194"/>
      <c r="H47" s="1195"/>
      <c r="I47" s="358" t="s">
        <v>486</v>
      </c>
      <c r="J47" s="359" t="s">
        <v>486</v>
      </c>
      <c r="K47" s="359" t="s">
        <v>486</v>
      </c>
      <c r="L47" s="359" t="s">
        <v>486</v>
      </c>
      <c r="M47" s="360" t="s">
        <v>486</v>
      </c>
    </row>
    <row r="48" spans="2:13" ht="27.75" customHeight="1" x14ac:dyDescent="0.15">
      <c r="B48" s="1185"/>
      <c r="C48" s="1186"/>
      <c r="D48" s="106"/>
      <c r="E48" s="1191" t="s">
        <v>38</v>
      </c>
      <c r="F48" s="1191"/>
      <c r="G48" s="1191"/>
      <c r="H48" s="1192"/>
      <c r="I48" s="358" t="s">
        <v>486</v>
      </c>
      <c r="J48" s="359" t="s">
        <v>486</v>
      </c>
      <c r="K48" s="359" t="s">
        <v>486</v>
      </c>
      <c r="L48" s="359" t="s">
        <v>486</v>
      </c>
      <c r="M48" s="360" t="s">
        <v>486</v>
      </c>
    </row>
    <row r="49" spans="2:13" ht="27.75" customHeight="1" x14ac:dyDescent="0.15">
      <c r="B49" s="1187"/>
      <c r="C49" s="1188"/>
      <c r="D49" s="106"/>
      <c r="E49" s="1191" t="s">
        <v>39</v>
      </c>
      <c r="F49" s="1191"/>
      <c r="G49" s="1191"/>
      <c r="H49" s="1192"/>
      <c r="I49" s="358" t="s">
        <v>486</v>
      </c>
      <c r="J49" s="359" t="s">
        <v>486</v>
      </c>
      <c r="K49" s="359" t="s">
        <v>486</v>
      </c>
      <c r="L49" s="359" t="s">
        <v>486</v>
      </c>
      <c r="M49" s="360" t="s">
        <v>486</v>
      </c>
    </row>
    <row r="50" spans="2:13" ht="27.75" customHeight="1" x14ac:dyDescent="0.15">
      <c r="B50" s="1196" t="s">
        <v>40</v>
      </c>
      <c r="C50" s="1197"/>
      <c r="D50" s="109"/>
      <c r="E50" s="1191" t="s">
        <v>41</v>
      </c>
      <c r="F50" s="1191"/>
      <c r="G50" s="1191"/>
      <c r="H50" s="1192"/>
      <c r="I50" s="358">
        <v>11852</v>
      </c>
      <c r="J50" s="359">
        <v>8919</v>
      </c>
      <c r="K50" s="359">
        <v>11939</v>
      </c>
      <c r="L50" s="359">
        <v>22260</v>
      </c>
      <c r="M50" s="360">
        <v>19051</v>
      </c>
    </row>
    <row r="51" spans="2:13" ht="27.75" customHeight="1" x14ac:dyDescent="0.15">
      <c r="B51" s="1185"/>
      <c r="C51" s="1186"/>
      <c r="D51" s="106"/>
      <c r="E51" s="1191" t="s">
        <v>42</v>
      </c>
      <c r="F51" s="1191"/>
      <c r="G51" s="1191"/>
      <c r="H51" s="1192"/>
      <c r="I51" s="358">
        <v>13475</v>
      </c>
      <c r="J51" s="359">
        <v>16779</v>
      </c>
      <c r="K51" s="359">
        <v>14116</v>
      </c>
      <c r="L51" s="359">
        <v>15174</v>
      </c>
      <c r="M51" s="360">
        <v>15633</v>
      </c>
    </row>
    <row r="52" spans="2:13" ht="27.75" customHeight="1" x14ac:dyDescent="0.15">
      <c r="B52" s="1187"/>
      <c r="C52" s="1188"/>
      <c r="D52" s="106"/>
      <c r="E52" s="1191" t="s">
        <v>43</v>
      </c>
      <c r="F52" s="1191"/>
      <c r="G52" s="1191"/>
      <c r="H52" s="1192"/>
      <c r="I52" s="358">
        <v>43583</v>
      </c>
      <c r="J52" s="359">
        <v>40792</v>
      </c>
      <c r="K52" s="359">
        <v>38546</v>
      </c>
      <c r="L52" s="359">
        <v>37780</v>
      </c>
      <c r="M52" s="360">
        <v>36768</v>
      </c>
    </row>
    <row r="53" spans="2:13" ht="27.75" customHeight="1" thickBot="1" x14ac:dyDescent="0.2">
      <c r="B53" s="1198" t="s">
        <v>19</v>
      </c>
      <c r="C53" s="1199"/>
      <c r="D53" s="110"/>
      <c r="E53" s="1200" t="s">
        <v>44</v>
      </c>
      <c r="F53" s="1200"/>
      <c r="G53" s="1200"/>
      <c r="H53" s="1201"/>
      <c r="I53" s="361">
        <v>26441</v>
      </c>
      <c r="J53" s="362">
        <v>23442</v>
      </c>
      <c r="K53" s="362">
        <v>14707</v>
      </c>
      <c r="L53" s="362">
        <v>3808</v>
      </c>
      <c r="M53" s="363">
        <v>15541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Gv5DPACBFkn2qLIn5hRILUCJhOfBtbbd9Zj7TCFOJvqIueNEudc3iZyqJ718oOJeVfdRCP1c6DzOSyTA7JLSQ==" saltValue="uhf06cVwKi3e4ZIVG6vY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0" t="s">
        <v>46</v>
      </c>
      <c r="D55" s="1210"/>
      <c r="E55" s="1211"/>
      <c r="F55" s="122">
        <v>4224</v>
      </c>
      <c r="G55" s="122">
        <v>11325</v>
      </c>
      <c r="H55" s="123">
        <v>9187</v>
      </c>
    </row>
    <row r="56" spans="2:8" ht="52.5" customHeight="1" x14ac:dyDescent="0.15">
      <c r="B56" s="124"/>
      <c r="C56" s="1212" t="s">
        <v>47</v>
      </c>
      <c r="D56" s="1212"/>
      <c r="E56" s="1213"/>
      <c r="F56" s="125">
        <v>378</v>
      </c>
      <c r="G56" s="125">
        <v>378</v>
      </c>
      <c r="H56" s="126">
        <v>378</v>
      </c>
    </row>
    <row r="57" spans="2:8" ht="53.25" customHeight="1" x14ac:dyDescent="0.15">
      <c r="B57" s="124"/>
      <c r="C57" s="1214" t="s">
        <v>48</v>
      </c>
      <c r="D57" s="1214"/>
      <c r="E57" s="1215"/>
      <c r="F57" s="127">
        <v>4698</v>
      </c>
      <c r="G57" s="127">
        <v>7027</v>
      </c>
      <c r="H57" s="128">
        <v>6168</v>
      </c>
    </row>
    <row r="58" spans="2:8" ht="45.75" customHeight="1" x14ac:dyDescent="0.15">
      <c r="B58" s="129"/>
      <c r="C58" s="1202" t="s">
        <v>550</v>
      </c>
      <c r="D58" s="1203"/>
      <c r="E58" s="1204"/>
      <c r="F58" s="130">
        <v>2566</v>
      </c>
      <c r="G58" s="130">
        <v>4888</v>
      </c>
      <c r="H58" s="131">
        <v>3195</v>
      </c>
    </row>
    <row r="59" spans="2:8" ht="45.75" customHeight="1" x14ac:dyDescent="0.15">
      <c r="B59" s="129"/>
      <c r="C59" s="1202" t="s">
        <v>551</v>
      </c>
      <c r="D59" s="1203"/>
      <c r="E59" s="1204"/>
      <c r="F59" s="130">
        <v>1337</v>
      </c>
      <c r="G59" s="130">
        <v>1337</v>
      </c>
      <c r="H59" s="131">
        <v>2137</v>
      </c>
    </row>
    <row r="60" spans="2:8" ht="45.75" customHeight="1" x14ac:dyDescent="0.15">
      <c r="B60" s="129"/>
      <c r="C60" s="1202" t="s">
        <v>552</v>
      </c>
      <c r="D60" s="1203"/>
      <c r="E60" s="1204"/>
      <c r="F60" s="130">
        <v>283</v>
      </c>
      <c r="G60" s="130">
        <v>283</v>
      </c>
      <c r="H60" s="131">
        <v>283</v>
      </c>
    </row>
    <row r="61" spans="2:8" ht="45.75" customHeight="1" x14ac:dyDescent="0.15">
      <c r="B61" s="129"/>
      <c r="C61" s="1202" t="s">
        <v>553</v>
      </c>
      <c r="D61" s="1203"/>
      <c r="E61" s="1204"/>
      <c r="F61" s="130">
        <v>128</v>
      </c>
      <c r="G61" s="130">
        <v>128</v>
      </c>
      <c r="H61" s="131">
        <v>128</v>
      </c>
    </row>
    <row r="62" spans="2:8" ht="45.75" customHeight="1" thickBot="1" x14ac:dyDescent="0.2">
      <c r="B62" s="132"/>
      <c r="C62" s="1205" t="s">
        <v>554</v>
      </c>
      <c r="D62" s="1206"/>
      <c r="E62" s="1207"/>
      <c r="F62" s="133">
        <v>151</v>
      </c>
      <c r="G62" s="133">
        <v>116</v>
      </c>
      <c r="H62" s="134">
        <v>126</v>
      </c>
    </row>
    <row r="63" spans="2:8" ht="52.5" customHeight="1" thickBot="1" x14ac:dyDescent="0.2">
      <c r="B63" s="135"/>
      <c r="C63" s="1208" t="s">
        <v>49</v>
      </c>
      <c r="D63" s="1208"/>
      <c r="E63" s="1209"/>
      <c r="F63" s="136">
        <v>9301</v>
      </c>
      <c r="G63" s="136">
        <v>18731</v>
      </c>
      <c r="H63" s="137">
        <v>15733</v>
      </c>
    </row>
    <row r="64" spans="2:8" x14ac:dyDescent="0.15"/>
  </sheetData>
  <sheetProtection algorithmName="SHA-512" hashValue="fPlA/tgFa9PjaATfWRkw9gtV/ZpiVz4nQ8aNUBfEY52H2wWf6VvO2CdaRAJqdiekr5x67d9TaG/JO+aVuK/ASQ==" saltValue="0U9ZtlShm5kpvHlix1yU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62165</v>
      </c>
      <c r="E3" s="156"/>
      <c r="F3" s="157">
        <v>46035</v>
      </c>
      <c r="G3" s="158"/>
      <c r="H3" s="159"/>
    </row>
    <row r="4" spans="1:8" x14ac:dyDescent="0.15">
      <c r="A4" s="160"/>
      <c r="B4" s="161"/>
      <c r="C4" s="162"/>
      <c r="D4" s="163">
        <v>31531</v>
      </c>
      <c r="E4" s="164"/>
      <c r="F4" s="165">
        <v>25158</v>
      </c>
      <c r="G4" s="166"/>
      <c r="H4" s="167"/>
    </row>
    <row r="5" spans="1:8" x14ac:dyDescent="0.15">
      <c r="A5" s="148" t="s">
        <v>519</v>
      </c>
      <c r="B5" s="153"/>
      <c r="C5" s="154"/>
      <c r="D5" s="155">
        <v>52106</v>
      </c>
      <c r="E5" s="156"/>
      <c r="F5" s="157">
        <v>43261</v>
      </c>
      <c r="G5" s="158"/>
      <c r="H5" s="159"/>
    </row>
    <row r="6" spans="1:8" x14ac:dyDescent="0.15">
      <c r="A6" s="160"/>
      <c r="B6" s="161"/>
      <c r="C6" s="162"/>
      <c r="D6" s="163">
        <v>27150</v>
      </c>
      <c r="E6" s="164"/>
      <c r="F6" s="165">
        <v>24721</v>
      </c>
      <c r="G6" s="166"/>
      <c r="H6" s="167"/>
    </row>
    <row r="7" spans="1:8" x14ac:dyDescent="0.15">
      <c r="A7" s="148" t="s">
        <v>520</v>
      </c>
      <c r="B7" s="153"/>
      <c r="C7" s="154"/>
      <c r="D7" s="155">
        <v>41494</v>
      </c>
      <c r="E7" s="156"/>
      <c r="F7" s="157">
        <v>40626</v>
      </c>
      <c r="G7" s="158"/>
      <c r="H7" s="159"/>
    </row>
    <row r="8" spans="1:8" x14ac:dyDescent="0.15">
      <c r="A8" s="160"/>
      <c r="B8" s="161"/>
      <c r="C8" s="162"/>
      <c r="D8" s="163">
        <v>26490</v>
      </c>
      <c r="E8" s="164"/>
      <c r="F8" s="165">
        <v>24279</v>
      </c>
      <c r="G8" s="166"/>
      <c r="H8" s="167"/>
    </row>
    <row r="9" spans="1:8" x14ac:dyDescent="0.15">
      <c r="A9" s="148" t="s">
        <v>521</v>
      </c>
      <c r="B9" s="153"/>
      <c r="C9" s="154"/>
      <c r="D9" s="155">
        <v>70483</v>
      </c>
      <c r="E9" s="156"/>
      <c r="F9" s="157">
        <v>46133</v>
      </c>
      <c r="G9" s="158"/>
      <c r="H9" s="159"/>
    </row>
    <row r="10" spans="1:8" x14ac:dyDescent="0.15">
      <c r="A10" s="160"/>
      <c r="B10" s="161"/>
      <c r="C10" s="162"/>
      <c r="D10" s="163">
        <v>34095</v>
      </c>
      <c r="E10" s="164"/>
      <c r="F10" s="165">
        <v>27280</v>
      </c>
      <c r="G10" s="166"/>
      <c r="H10" s="167"/>
    </row>
    <row r="11" spans="1:8" x14ac:dyDescent="0.15">
      <c r="A11" s="148" t="s">
        <v>522</v>
      </c>
      <c r="B11" s="153"/>
      <c r="C11" s="154"/>
      <c r="D11" s="155">
        <v>93053</v>
      </c>
      <c r="E11" s="156"/>
      <c r="F11" s="157">
        <v>49174</v>
      </c>
      <c r="G11" s="158"/>
      <c r="H11" s="159"/>
    </row>
    <row r="12" spans="1:8" x14ac:dyDescent="0.15">
      <c r="A12" s="160"/>
      <c r="B12" s="161"/>
      <c r="C12" s="168"/>
      <c r="D12" s="163">
        <v>49869</v>
      </c>
      <c r="E12" s="164"/>
      <c r="F12" s="165">
        <v>29896</v>
      </c>
      <c r="G12" s="166"/>
      <c r="H12" s="167"/>
    </row>
    <row r="13" spans="1:8" x14ac:dyDescent="0.15">
      <c r="A13" s="148"/>
      <c r="B13" s="153"/>
      <c r="C13" s="169"/>
      <c r="D13" s="170">
        <v>63860</v>
      </c>
      <c r="E13" s="171"/>
      <c r="F13" s="172">
        <v>45046</v>
      </c>
      <c r="G13" s="173"/>
      <c r="H13" s="159"/>
    </row>
    <row r="14" spans="1:8" x14ac:dyDescent="0.15">
      <c r="A14" s="160"/>
      <c r="B14" s="161"/>
      <c r="C14" s="162"/>
      <c r="D14" s="163">
        <v>33827</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7.37</v>
      </c>
      <c r="C19" s="174">
        <f>ROUND(VALUE(SUBSTITUTE(実質収支比率等に係る経年分析!G$48,"▲","-")),2)</f>
        <v>8.35</v>
      </c>
      <c r="D19" s="174">
        <f>ROUND(VALUE(SUBSTITUTE(実質収支比率等に係る経年分析!H$48,"▲","-")),2)</f>
        <v>12.17</v>
      </c>
      <c r="E19" s="174">
        <f>ROUND(VALUE(SUBSTITUTE(実質収支比率等に係る経年分析!I$48,"▲","-")),2)</f>
        <v>7.8</v>
      </c>
      <c r="F19" s="174">
        <f>ROUND(VALUE(SUBSTITUTE(実質収支比率等に係る経年分析!J$48,"▲","-")),2)</f>
        <v>7.04</v>
      </c>
    </row>
    <row r="20" spans="1:11" x14ac:dyDescent="0.15">
      <c r="A20" s="174" t="s">
        <v>53</v>
      </c>
      <c r="B20" s="174">
        <f>ROUND(VALUE(SUBSTITUTE(実質収支比率等に係る経年分析!F$47,"▲","-")),2)</f>
        <v>9.1999999999999993</v>
      </c>
      <c r="C20" s="174">
        <f>ROUND(VALUE(SUBSTITUTE(実質収支比率等に係る経年分析!G$47,"▲","-")),2)</f>
        <v>4.2300000000000004</v>
      </c>
      <c r="D20" s="174">
        <f>ROUND(VALUE(SUBSTITUTE(実質収支比率等に係る経年分析!H$47,"▲","-")),2)</f>
        <v>8.2100000000000009</v>
      </c>
      <c r="E20" s="174">
        <f>ROUND(VALUE(SUBSTITUTE(実質収支比率等に係る経年分析!I$47,"▲","-")),2)</f>
        <v>20.46</v>
      </c>
      <c r="F20" s="174">
        <f>ROUND(VALUE(SUBSTITUTE(実質収支比率等に係る経年分析!J$47,"▲","-")),2)</f>
        <v>15.82</v>
      </c>
    </row>
    <row r="21" spans="1:11" x14ac:dyDescent="0.15">
      <c r="A21" s="174" t="s">
        <v>54</v>
      </c>
      <c r="B21" s="174">
        <f>IF(ISNUMBER(VALUE(SUBSTITUTE(実質収支比率等に係る経年分析!F$49,"▲","-"))),ROUND(VALUE(SUBSTITUTE(実質収支比率等に係る経年分析!F$49,"▲","-")),2),NA())</f>
        <v>2.54</v>
      </c>
      <c r="C21" s="174">
        <f>IF(ISNUMBER(VALUE(SUBSTITUTE(実質収支比率等に係る経年分析!G$49,"▲","-"))),ROUND(VALUE(SUBSTITUTE(実質収支比率等に係る経年分析!G$49,"▲","-")),2),NA())</f>
        <v>-3.35</v>
      </c>
      <c r="D21" s="174">
        <f>IF(ISNUMBER(VALUE(SUBSTITUTE(実質収支比率等に係る経年分析!H$49,"▲","-"))),ROUND(VALUE(SUBSTITUTE(実質収支比率等に係る経年分析!H$49,"▲","-")),2),NA())</f>
        <v>7.59</v>
      </c>
      <c r="E21" s="174">
        <f>IF(ISNUMBER(VALUE(SUBSTITUTE(実質収支比率等に係る経年分析!I$49,"▲","-"))),ROUND(VALUE(SUBSTITUTE(実質収支比率等に係る経年分析!I$49,"▲","-")),2),NA())</f>
        <v>9.31</v>
      </c>
      <c r="F21" s="174">
        <f>IF(ISNUMBER(VALUE(SUBSTITUTE(実質収支比率等に係る経年分析!J$49,"▲","-"))),ROUND(VALUE(SUBSTITUTE(実質収支比率等に係る経年分析!J$49,"▲","-")),2),NA())</f>
        <v>-4.08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2.0099999999999998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つくば市等公平委員会特別会計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つくば市後期高齢者医療特別会計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つくば市国民健康保険特別会計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つくば市介護保険事業特別会計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15">
      <c r="A34" s="175" t="str">
        <f>IF(連結実質赤字比率に係る赤字・黒字の構成分析!C$36="",NA(),連結実質赤字比率に係る赤字・黒字の構成分析!C$36)</f>
        <v>つくば市下水道事業会計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2.4500000000000002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4.66</v>
      </c>
    </row>
    <row r="35" spans="1:16" x14ac:dyDescent="0.15">
      <c r="A35" s="175" t="str">
        <f>IF(連結実質赤字比率に係る赤字・黒字の構成分析!C$35="",NA(),連結実質赤字比率に係る赤字・黒字の構成分析!C$35)</f>
        <v>つくば市水道事業会計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6627</v>
      </c>
      <c r="E42" s="176"/>
      <c r="F42" s="176"/>
      <c r="G42" s="176">
        <f>'実質公債費比率（分子）の構造'!L$52</f>
        <v>6444</v>
      </c>
      <c r="H42" s="176"/>
      <c r="I42" s="176"/>
      <c r="J42" s="176">
        <f>'実質公債費比率（分子）の構造'!M$52</f>
        <v>5899</v>
      </c>
      <c r="K42" s="176"/>
      <c r="L42" s="176"/>
      <c r="M42" s="176">
        <f>'実質公債費比率（分子）の構造'!N$52</f>
        <v>5430</v>
      </c>
      <c r="N42" s="176"/>
      <c r="O42" s="176"/>
      <c r="P42" s="176">
        <f>'実質公債費比率（分子）の構造'!O$52</f>
        <v>5214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747</v>
      </c>
      <c r="C44" s="176"/>
      <c r="D44" s="176"/>
      <c r="E44" s="176">
        <f>'実質公債費比率（分子）の構造'!L$50</f>
        <v>905</v>
      </c>
      <c r="F44" s="176"/>
      <c r="G44" s="176"/>
      <c r="H44" s="176">
        <f>'実質公債費比率（分子）の構造'!M$50</f>
        <v>889</v>
      </c>
      <c r="I44" s="176"/>
      <c r="J44" s="176"/>
      <c r="K44" s="176">
        <f>'実質公債費比率（分子）の構造'!N$50</f>
        <v>940</v>
      </c>
      <c r="L44" s="176"/>
      <c r="M44" s="176"/>
      <c r="N44" s="176">
        <f>'実質公債費比率（分子）の構造'!O$50</f>
        <v>934</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2264</v>
      </c>
      <c r="C46" s="176"/>
      <c r="D46" s="176"/>
      <c r="E46" s="176">
        <f>'実質公債費比率（分子）の構造'!L$48</f>
        <v>908</v>
      </c>
      <c r="F46" s="176"/>
      <c r="G46" s="176"/>
      <c r="H46" s="176">
        <f>'実質公債費比率（分子）の構造'!M$48</f>
        <v>1362</v>
      </c>
      <c r="I46" s="176"/>
      <c r="J46" s="176"/>
      <c r="K46" s="176">
        <f>'実質公債費比率（分子）の構造'!N$48</f>
        <v>1332</v>
      </c>
      <c r="L46" s="176"/>
      <c r="M46" s="176"/>
      <c r="N46" s="176">
        <f>'実質公債費比率（分子）の構造'!O$48</f>
        <v>1352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6225</v>
      </c>
      <c r="C49" s="176"/>
      <c r="D49" s="176"/>
      <c r="E49" s="176">
        <f>'実質公債費比率（分子）の構造'!L$45</f>
        <v>6454</v>
      </c>
      <c r="F49" s="176"/>
      <c r="G49" s="176"/>
      <c r="H49" s="176">
        <f>'実質公債費比率（分子）の構造'!M$45</f>
        <v>6728</v>
      </c>
      <c r="I49" s="176"/>
      <c r="J49" s="176"/>
      <c r="K49" s="176">
        <f>'実質公債費比率（分子）の構造'!N$45</f>
        <v>6345</v>
      </c>
      <c r="L49" s="176"/>
      <c r="M49" s="176"/>
      <c r="N49" s="176">
        <f>'実質公債費比率（分子）の構造'!O$45</f>
        <v>6328</v>
      </c>
      <c r="O49" s="176"/>
      <c r="P49" s="176"/>
    </row>
    <row r="50" spans="1:16" x14ac:dyDescent="0.15">
      <c r="A50" s="176" t="s">
        <v>67</v>
      </c>
      <c r="B50" s="176" t="e">
        <f>NA()</f>
        <v>#N/A</v>
      </c>
      <c r="C50" s="176">
        <f>IF(ISNUMBER('実質公債費比率（分子）の構造'!K$53),'実質公債費比率（分子）の構造'!K$53,NA())</f>
        <v>2609</v>
      </c>
      <c r="D50" s="176" t="e">
        <f>NA()</f>
        <v>#N/A</v>
      </c>
      <c r="E50" s="176" t="e">
        <f>NA()</f>
        <v>#N/A</v>
      </c>
      <c r="F50" s="176">
        <f>IF(ISNUMBER('実質公債費比率（分子）の構造'!L$53),'実質公債費比率（分子）の構造'!L$53,NA())</f>
        <v>1823</v>
      </c>
      <c r="G50" s="176" t="e">
        <f>NA()</f>
        <v>#N/A</v>
      </c>
      <c r="H50" s="176" t="e">
        <f>NA()</f>
        <v>#N/A</v>
      </c>
      <c r="I50" s="176">
        <f>IF(ISNUMBER('実質公債費比率（分子）の構造'!M$53),'実質公債費比率（分子）の構造'!M$53,NA())</f>
        <v>3080</v>
      </c>
      <c r="J50" s="176" t="e">
        <f>NA()</f>
        <v>#N/A</v>
      </c>
      <c r="K50" s="176" t="e">
        <f>NA()</f>
        <v>#N/A</v>
      </c>
      <c r="L50" s="176">
        <f>IF(ISNUMBER('実質公債費比率（分子）の構造'!N$53),'実質公債費比率（分子）の構造'!N$53,NA())</f>
        <v>3187</v>
      </c>
      <c r="M50" s="176" t="e">
        <f>NA()</f>
        <v>#N/A</v>
      </c>
      <c r="N50" s="176" t="e">
        <f>NA()</f>
        <v>#N/A</v>
      </c>
      <c r="O50" s="176">
        <f>IF(ISNUMBER('実質公債費比率（分子）の構造'!O$53),'実質公債費比率（分子）の構造'!O$53,NA())</f>
        <v>3400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43583</v>
      </c>
      <c r="E56" s="175"/>
      <c r="F56" s="175"/>
      <c r="G56" s="175">
        <f>'将来負担比率（分子）の構造'!J$52</f>
        <v>40792</v>
      </c>
      <c r="H56" s="175"/>
      <c r="I56" s="175"/>
      <c r="J56" s="175">
        <f>'将来負担比率（分子）の構造'!K$52</f>
        <v>38546</v>
      </c>
      <c r="K56" s="175"/>
      <c r="L56" s="175"/>
      <c r="M56" s="175">
        <f>'将来負担比率（分子）の構造'!L$52</f>
        <v>37780</v>
      </c>
      <c r="N56" s="175"/>
      <c r="O56" s="175"/>
      <c r="P56" s="175">
        <f>'将来負担比率（分子）の構造'!M$52</f>
        <v>36768</v>
      </c>
    </row>
    <row r="57" spans="1:16" x14ac:dyDescent="0.15">
      <c r="A57" s="175" t="s">
        <v>42</v>
      </c>
      <c r="B57" s="175"/>
      <c r="C57" s="175"/>
      <c r="D57" s="175">
        <f>'将来負担比率（分子）の構造'!I$51</f>
        <v>13475</v>
      </c>
      <c r="E57" s="175"/>
      <c r="F57" s="175"/>
      <c r="G57" s="175">
        <f>'将来負担比率（分子）の構造'!J$51</f>
        <v>16779</v>
      </c>
      <c r="H57" s="175"/>
      <c r="I57" s="175"/>
      <c r="J57" s="175">
        <f>'将来負担比率（分子）の構造'!K$51</f>
        <v>14116</v>
      </c>
      <c r="K57" s="175"/>
      <c r="L57" s="175"/>
      <c r="M57" s="175">
        <f>'将来負担比率（分子）の構造'!L$51</f>
        <v>15174</v>
      </c>
      <c r="N57" s="175"/>
      <c r="O57" s="175"/>
      <c r="P57" s="175">
        <f>'将来負担比率（分子）の構造'!M$51</f>
        <v>15633</v>
      </c>
    </row>
    <row r="58" spans="1:16" x14ac:dyDescent="0.15">
      <c r="A58" s="175" t="s">
        <v>41</v>
      </c>
      <c r="B58" s="175"/>
      <c r="C58" s="175"/>
      <c r="D58" s="175">
        <f>'将来負担比率（分子）の構造'!I$50</f>
        <v>11852</v>
      </c>
      <c r="E58" s="175"/>
      <c r="F58" s="175"/>
      <c r="G58" s="175">
        <f>'将来負担比率（分子）の構造'!J$50</f>
        <v>8919</v>
      </c>
      <c r="H58" s="175"/>
      <c r="I58" s="175"/>
      <c r="J58" s="175">
        <f>'将来負担比率（分子）の構造'!K$50</f>
        <v>11939</v>
      </c>
      <c r="K58" s="175"/>
      <c r="L58" s="175"/>
      <c r="M58" s="175">
        <f>'将来負担比率（分子）の構造'!L$50</f>
        <v>22260</v>
      </c>
      <c r="N58" s="175"/>
      <c r="O58" s="175"/>
      <c r="P58" s="175">
        <f>'将来負担比率（分子）の構造'!M$50</f>
        <v>19051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3401</v>
      </c>
      <c r="C62" s="175"/>
      <c r="D62" s="175"/>
      <c r="E62" s="175">
        <f>'将来負担比率（分子）の構造'!J$45</f>
        <v>3368</v>
      </c>
      <c r="F62" s="175"/>
      <c r="G62" s="175"/>
      <c r="H62" s="175">
        <f>'将来負担比率（分子）の構造'!K$45</f>
        <v>3310</v>
      </c>
      <c r="I62" s="175"/>
      <c r="J62" s="175"/>
      <c r="K62" s="175">
        <f>'将来負担比率（分子）の構造'!L$45</f>
        <v>3143</v>
      </c>
      <c r="L62" s="175"/>
      <c r="M62" s="175"/>
      <c r="N62" s="175">
        <f>'将来負担比率（分子）の構造'!M$45</f>
        <v>2146</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24984</v>
      </c>
      <c r="C64" s="175"/>
      <c r="D64" s="175"/>
      <c r="E64" s="175">
        <f>'将来負担比率（分子）の構造'!J$43</f>
        <v>18723</v>
      </c>
      <c r="F64" s="175"/>
      <c r="G64" s="175"/>
      <c r="H64" s="175">
        <f>'将来負担比率（分子）の構造'!K$43</f>
        <v>16689</v>
      </c>
      <c r="I64" s="175"/>
      <c r="J64" s="175"/>
      <c r="K64" s="175">
        <f>'将来負担比率（分子）の構造'!L$43</f>
        <v>15060</v>
      </c>
      <c r="L64" s="175"/>
      <c r="M64" s="175"/>
      <c r="N64" s="175">
        <f>'将来負担比率（分子）の構造'!M$43</f>
        <v>18157</v>
      </c>
      <c r="O64" s="175"/>
      <c r="P64" s="175"/>
    </row>
    <row r="65" spans="1:16" x14ac:dyDescent="0.15">
      <c r="A65" s="175" t="s">
        <v>32</v>
      </c>
      <c r="B65" s="175">
        <f>'将来負担比率（分子）の構造'!I$42</f>
        <v>12995</v>
      </c>
      <c r="C65" s="175"/>
      <c r="D65" s="175"/>
      <c r="E65" s="175">
        <f>'将来負担比率（分子）の構造'!J$42</f>
        <v>13023</v>
      </c>
      <c r="F65" s="175"/>
      <c r="G65" s="175"/>
      <c r="H65" s="175">
        <f>'将来負担比率（分子）の構造'!K$42</f>
        <v>5305</v>
      </c>
      <c r="I65" s="175"/>
      <c r="J65" s="175"/>
      <c r="K65" s="175">
        <f>'将来負担比率（分子）の構造'!L$42</f>
        <v>4588</v>
      </c>
      <c r="L65" s="175"/>
      <c r="M65" s="175"/>
      <c r="N65" s="175">
        <f>'将来負担比率（分子）の構造'!M$42</f>
        <v>4770</v>
      </c>
      <c r="O65" s="175"/>
      <c r="P65" s="175"/>
    </row>
    <row r="66" spans="1:16" x14ac:dyDescent="0.15">
      <c r="A66" s="175" t="s">
        <v>31</v>
      </c>
      <c r="B66" s="175">
        <f>'将来負担比率（分子）の構造'!I$41</f>
        <v>53970</v>
      </c>
      <c r="C66" s="175"/>
      <c r="D66" s="175"/>
      <c r="E66" s="175">
        <f>'将来負担比率（分子）の構造'!J$41</f>
        <v>54818</v>
      </c>
      <c r="F66" s="175"/>
      <c r="G66" s="175"/>
      <c r="H66" s="175">
        <f>'将来負担比率（分子）の構造'!K$41</f>
        <v>54005</v>
      </c>
      <c r="I66" s="175"/>
      <c r="J66" s="175"/>
      <c r="K66" s="175">
        <f>'将来負担比率（分子）の構造'!L$41</f>
        <v>56232</v>
      </c>
      <c r="L66" s="175"/>
      <c r="M66" s="175"/>
      <c r="N66" s="175">
        <f>'将来負担比率（分子）の構造'!M$41</f>
        <v>61920</v>
      </c>
      <c r="O66" s="175"/>
      <c r="P66" s="175"/>
    </row>
    <row r="67" spans="1:16" x14ac:dyDescent="0.15">
      <c r="A67" s="175" t="s">
        <v>71</v>
      </c>
      <c r="B67" s="175" t="e">
        <f>NA()</f>
        <v>#N/A</v>
      </c>
      <c r="C67" s="175">
        <f>IF(ISNUMBER('将来負担比率（分子）の構造'!I$53), IF('将来負担比率（分子）の構造'!I$53 &lt; 0, 0, '将来負担比率（分子）の構造'!I$53), NA())</f>
        <v>26441</v>
      </c>
      <c r="D67" s="175" t="e">
        <f>NA()</f>
        <v>#N/A</v>
      </c>
      <c r="E67" s="175" t="e">
        <f>NA()</f>
        <v>#N/A</v>
      </c>
      <c r="F67" s="175">
        <f>IF(ISNUMBER('将来負担比率（分子）の構造'!J$53), IF('将来負担比率（分子）の構造'!J$53 &lt; 0, 0, '将来負担比率（分子）の構造'!J$53), NA())</f>
        <v>23442</v>
      </c>
      <c r="G67" s="175" t="e">
        <f>NA()</f>
        <v>#N/A</v>
      </c>
      <c r="H67" s="175" t="e">
        <f>NA()</f>
        <v>#N/A</v>
      </c>
      <c r="I67" s="175">
        <f>IF(ISNUMBER('将来負担比率（分子）の構造'!K$53), IF('将来負担比率（分子）の構造'!K$53 &lt; 0, 0, '将来負担比率（分子）の構造'!K$53), NA())</f>
        <v>14707</v>
      </c>
      <c r="J67" s="175" t="e">
        <f>NA()</f>
        <v>#N/A</v>
      </c>
      <c r="K67" s="175" t="e">
        <f>NA()</f>
        <v>#N/A</v>
      </c>
      <c r="L67" s="175">
        <f>IF(ISNUMBER('将来負担比率（分子）の構造'!L$53), IF('将来負担比率（分子）の構造'!L$53 &lt; 0, 0, '将来負担比率（分子）の構造'!L$53), NA())</f>
        <v>3808</v>
      </c>
      <c r="M67" s="175" t="e">
        <f>NA()</f>
        <v>#N/A</v>
      </c>
      <c r="N67" s="175" t="e">
        <f>NA()</f>
        <v>#N/A</v>
      </c>
      <c r="O67" s="175">
        <f>IF(ISNUMBER('将来負担比率（分子）の構造'!M$53), IF('将来負担比率（分子）の構造'!M$53 &lt; 0, 0, '将来負担比率（分子）の構造'!M$53), NA())</f>
        <v>15541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4224</v>
      </c>
      <c r="C72" s="179">
        <f>基金残高に係る経年分析!G55</f>
        <v>11325</v>
      </c>
      <c r="D72" s="179">
        <f>基金残高に係る経年分析!H55</f>
        <v>9187</v>
      </c>
    </row>
    <row r="73" spans="1:16" x14ac:dyDescent="0.15">
      <c r="A73" s="178" t="s">
        <v>74</v>
      </c>
      <c r="B73" s="179">
        <f>基金残高に係る経年分析!F56</f>
        <v>378</v>
      </c>
      <c r="C73" s="179">
        <f>基金残高に係る経年分析!G56</f>
        <v>378</v>
      </c>
      <c r="D73" s="179">
        <f>基金残高に係る経年分析!H56</f>
        <v>378</v>
      </c>
    </row>
    <row r="74" spans="1:16" x14ac:dyDescent="0.15">
      <c r="A74" s="178" t="s">
        <v>75</v>
      </c>
      <c r="B74" s="179">
        <f>基金残高に係る経年分析!F57</f>
        <v>4698</v>
      </c>
      <c r="C74" s="179">
        <f>基金残高に係る経年分析!G57</f>
        <v>7027</v>
      </c>
      <c r="D74" s="179">
        <f>基金残高に係る経年分析!H57</f>
        <v>6168</v>
      </c>
    </row>
  </sheetData>
  <sheetProtection algorithmName="SHA-512" hashValue="3sEFID4KYrDhWDCUljo10R+vLWQH2JvhMANSSMTV7pSP+leSCY8QcloHYTQ0tH2vx/4zieLeBM9VXJrJnKZ5NQ==" saltValue="hsh/eI6xQYqMhEvVk3Nx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2025-03-07T06:02:06Z</cp:lastPrinted>
  <dcterms:created xsi:type="dcterms:W3CDTF">2025-02-19T01:08:18Z</dcterms:created>
  <dcterms:modified xsi:type="dcterms:W3CDTF">2025-03-27T04:44:40Z</dcterms:modified>
  <cp:category/>
</cp:coreProperties>
</file>