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2310" yWindow="660" windowWidth="19065" windowHeight="11415" tabRatio="89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9" i="10" l="1"/>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U37" i="10"/>
  <c r="C37" i="10"/>
  <c r="CO36" i="10"/>
  <c r="AM36" i="10"/>
  <c r="C35" i="10"/>
  <c r="C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 r="BE37" i="10" s="1"/>
  <c r="BE38" i="10" s="1"/>
  <c r="BE39" i="10" s="1"/>
  <c r="BW34" i="10" l="1"/>
  <c r="BW35" i="10" l="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<sst xmlns="http://schemas.openxmlformats.org/spreadsheetml/2006/main" count="1058" uniqueCount="606">
  <si>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</si>
  <si>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</si>
  <si>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</si>
  <si>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</si>
  <si>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</si>
  <si>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</si>
  <si>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</si>
  <si>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</si>
  <si>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</si>
  <si>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</si>
  <si>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</si>
  <si>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</si>
  <si>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</si>
  <si>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</si>
  <si>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</si>
  <si>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</si>
  <si>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</si>
  <si>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</si>
  <si>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</si>
  <si>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</si>
  <si>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</si>
  <si>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</si>
  <si>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</si>
  <si>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</si>
  <si>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</si>
  <si>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</si>
  <si>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</si>
  <si>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</si>
  <si>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</si>
  <si>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</si>
  <si>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</si>
  <si>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</si>
  <si>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</si>
  <si>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</si>
  <si>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</si>
  <si>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</si>
  <si>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</si>
  <si>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</si>
  <si>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</si>
  <si>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</si>
  <si>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</si>
  <si>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</si>
  <si>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</si>
  <si>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</si>
  <si>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</si>
  <si>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</si>
  <si>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</si>
  <si>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</si>
  <si>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</si>
  <si>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</si>
  <si>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</si>
  <si>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</si>
  <si>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</si>
  <si>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</si>
  <si>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</si>
  <si>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</si>
  <si>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</si>
  <si>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</si>
  <si>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</si>
  <si>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</si>
  <si>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</si>
  <si>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</si>
  <si>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</si>
  <si>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</si>
  <si>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</si>
  <si>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</si>
  <si>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</si>
  <si>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</si>
  <si>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</si>
  <si>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</si>
  <si>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</si>
  <si>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</si>
  <si>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</si>
  <si>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</si>
  <si>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</si>
  <si>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</si>
  <si>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</si>
  <si>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</si>
  <si>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</si>
  <si>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</si>
  <si>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</si>
  <si>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</si>
  <si>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</si>
  <si>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</si>
  <si>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</si>
  <si>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</si>
  <si>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</si>
  <si>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</si>
  <si>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</si>
  <si>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</si>
  <si>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</si>
  <si>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</si>
  <si>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</si>
  <si>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</si>
  <si>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</si>
  <si>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</si>
  <si>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</si>
  <si>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</si>
  <si>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</si>
  <si>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</si>
  <si>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</si>
  <si>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</si>
  <si>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</si>
  <si>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</si>
  <si>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</si>
  <si>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</si>
  <si>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</si>
  <si>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</si>
  <si>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</si>
  <si>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</si>
  <si>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</si>
  <si>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</si>
  <si>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</si>
  <si>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</si>
  <si>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</si>
  <si>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</si>
  <si>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</si>
  <si>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</si>
  <si>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</si>
  <si>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</si>
  <si>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</si>
  <si>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</si>
  <si>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</si>
  <si>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</si>
  <si>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</si>
  <si>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</si>
  <si>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</si>
  <si>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</si>
  <si>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</si>
  <si>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</si>
  <si>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</si>
  <si>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</si>
  <si>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</si>
  <si>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</si>
  <si>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</si>
  <si>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</si>
  <si>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</si>
  <si>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</si>
  <si>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</si>
  <si>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</si>
  <si>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</si>
  <si>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</si>
  <si>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</si>
  <si>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</si>
  <si>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</si>
  <si>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</si>
  <si>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</si>
  <si>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</si>
  <si>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</si>
  <si>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</si>
  <si>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</si>
  <si>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</si>
  <si>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</si>
  <si>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</si>
  <si>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</si>
  <si>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</si>
  <si>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</si>
  <si>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</si>
  <si>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</si>
  <si>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</si>
  <si>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</si>
  <si>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</si>
  <si>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</si>
  <si>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</si>
  <si>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</si>
  <si>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</si>
  <si>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</si>
  <si>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</si>
  <si>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</si>
  <si>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</si>
  <si>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</si>
  <si>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</si>
  <si>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</si>
  <si>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</si>
  <si>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</si>
  <si>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</si>
  <si>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</si>
  <si>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</si>
  <si>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</si>
  <si>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</si>
  <si>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</si>
  <si>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</si>
  <si>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</si>
  <si>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</si>
  <si>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</si>
  <si>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</si>
  <si>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</si>
  <si>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</si>
  <si>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</si>
  <si>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</si>
  <si>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</si>
  <si>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</si>
  <si>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</si>
  <si>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</si>
  <si>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</si>
  <si>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</si>
  <si>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</si>
  <si>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</si>
  <si>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</si>
  <si>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</si>
  <si>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</si>
  <si>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</si>
  <si>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</si>
  <si>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</si>
  <si>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</si>
  <si>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</si>
  <si>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</si>
  <si>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</si>
  <si>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</si>
  <si>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</si>
  <si>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</si>
  <si>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</si>
  <si>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</si>
  <si>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</si>
  <si>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</si>
  <si>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</si>
  <si>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</si>
  <si>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</si>
  <si>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茨城県ひたちなか市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</si>
  <si>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</si>
  <si>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</si>
  <si>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</si>
  <si>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</si>
  <si>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</si>
  <si>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</si>
  <si>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</si>
  <si>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</si>
  <si>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</si>
  <si>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</si>
  <si>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</si>
  <si>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</si>
  <si>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</si>
  <si>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</si>
  <si>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</si>
  <si>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</si>
  <si>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</si>
  <si>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</si>
  <si>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</si>
  <si>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</si>
  <si>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</si>
  <si>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</si>
  <si>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</si>
  <si>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</si>
  <si>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</si>
  <si>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</si>
  <si>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</si>
  <si>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</si>
  <si>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</si>
  <si>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</si>
  <si>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</si>
  <si>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</si>
  <si>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</si>
  <si>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</si>
  <si>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</si>
  <si>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</si>
  <si>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</si>
  <si>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</si>
  <si>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</si>
  <si>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</si>
  <si>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</si>
  <si>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</si>
  <si>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</si>
  <si>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</si>
  <si>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</si>
  <si>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</si>
  <si>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</si>
  <si>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</si>
  <si>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</si>
  <si>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</si>
  <si>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</si>
  <si>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</si>
  <si>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</si>
  <si>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</si>
  <si>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</si>
  <si>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</si>
  <si>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</si>
  <si>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</si>
  <si>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</si>
  <si>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</si>
  <si>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</si>
  <si>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</si>
  <si>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</si>
  <si>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</si>
  <si>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</si>
  <si>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</si>
  <si>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</si>
  <si>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</si>
  <si>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</si>
  <si>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</si>
  <si>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</si>
  <si>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</si>
  <si>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</si>
  <si>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</si>
  <si>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</si>
  <si>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</si>
  <si>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</si>
  <si>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</si>
  <si>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</si>
  <si>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</si>
  <si>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</si>
  <si>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</si>
  <si>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</si>
  <si>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</si>
  <si>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</si>
  <si>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</si>
  <si>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</si>
  <si>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</si>
  <si>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</si>
  <si>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</si>
  <si>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</si>
  <si>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</si>
  <si>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</si>
  <si>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</si>
  <si>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</si>
  <si>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</si>
  <si>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</si>
  <si>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</si>
  <si>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</si>
  <si>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</si>
  <si>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</si>
  <si>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</si>
  <si>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</si>
  <si>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</si>
  <si>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</si>
  <si>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</si>
  <si>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</si>
  <si>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</si>
  <si>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</si>
  <si>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</si>
  <si>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</si>
  <si>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</si>
  <si>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</si>
  <si>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</si>
  <si>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</si>
  <si>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</si>
  <si>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</si>
  <si>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</si>
  <si>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</si>
  <si>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</si>
  <si>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</si>
  <si>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</si>
  <si>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</si>
  <si>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</si>
  <si>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</si>
  <si>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</si>
  <si>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</si>
  <si>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</si>
  <si>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</si>
  <si>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</si>
  <si>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</si>
  <si>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</si>
  <si>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</si>
  <si>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</si>
  <si>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</si>
  <si>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</si>
  <si>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</si>
  <si>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</si>
  <si>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</si>
  <si>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</si>
  <si>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</si>
  <si>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</si>
  <si>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</si>
  <si>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</si>
  <si>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</si>
  <si>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</si>
  <si>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</si>
  <si>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</si>
  <si>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</si>
  <si>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</si>
  <si>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</si>
  <si>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</si>
  <si>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茨城県ひたちなか市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</si>
  <si>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</si>
  <si>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</si>
  <si>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</si>
  <si>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</si>
  <si>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</si>
  <si>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</si>
  <si>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</si>
  <si>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</si>
  <si>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</si>
  <si>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</si>
  <si>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</si>
  <si>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</si>
  <si>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</si>
  <si>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</si>
  <si>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</si>
  <si>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</si>
  <si>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</si>
  <si>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</si>
  <si>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</si>
  <si>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</si>
  <si>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</si>
  <si>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</si>
  <si>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</si>
  <si>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</si>
  <si>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</si>
  <si>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</si>
  <si>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</si>
  <si>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</si>
  <si>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</si>
  <si>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</si>
  <si>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</si>
  <si>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</si>
  <si>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</si>
  <si>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</si>
  <si>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</si>
  <si>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</si>
  <si>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</si>
  <si>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</si>
  <si>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</si>
  <si>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</si>
  <si>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</si>
  <si>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</si>
  <si>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</si>
  <si>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地方卸売市場事業特別会計</t>
    <phoneticPr fontId="5"/>
  </si>
  <si>
    <t>法非適用企業</t>
    <phoneticPr fontId="5"/>
  </si>
  <si>
    <t>六ッ野土地区画整理事業特別会計</t>
    <phoneticPr fontId="5"/>
  </si>
  <si>
    <t>武田土地区画整理事業特別会計</t>
    <phoneticPr fontId="5"/>
  </si>
  <si>
    <t>東部第１土地区画整理事業特別会計</t>
    <phoneticPr fontId="5"/>
  </si>
  <si>
    <t>東部第２土地区画整理事業外３会計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</si>
  <si>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</si>
  <si>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</si>
  <si>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</si>
  <si>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</si>
  <si>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</si>
  <si>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</si>
  <si>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</si>
  <si>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</si>
  <si>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</si>
  <si>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</si>
  <si>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</si>
  <si>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</si>
  <si>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</si>
  <si>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</si>
  <si>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</si>
  <si>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</si>
  <si>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</si>
  <si>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</si>
  <si>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</si>
  <si>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</si>
  <si>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</si>
  <si>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</si>
  <si>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</si>
  <si>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</si>
  <si>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</si>
  <si>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</si>
  <si>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</si>
  <si>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</si>
  <si>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</si>
  <si>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</si>
  <si>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</si>
  <si>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</si>
  <si>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</si>
  <si>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</si>
  <si>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</si>
  <si>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</si>
  <si>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</si>
  <si>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</si>
  <si>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</si>
  <si>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</si>
  <si>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</si>
  <si>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</si>
  <si>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</si>
  <si>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</si>
  <si>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</si>
  <si>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</si>
  <si>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</si>
  <si>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</si>
  <si>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</si>
  <si>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</si>
  <si>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</si>
  <si>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</si>
  <si>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</si>
  <si>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</si>
  <si>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</si>
  <si>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</si>
  <si>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</si>
  <si>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</si>
  <si>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</si>
  <si>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</si>
  <si>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</si>
  <si>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</si>
  <si>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</si>
  <si>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阿字ヶ浦土地区画整理事業特別会計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</si>
  <si>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</si>
  <si>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</si>
  <si>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</si>
  <si>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</si>
  <si>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</si>
  <si>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</si>
  <si>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</si>
  <si>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</si>
  <si>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</si>
  <si>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</si>
  <si>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</si>
  <si>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</si>
  <si>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</si>
  <si>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</si>
  <si>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</si>
  <si>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</si>
  <si>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</si>
  <si>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</si>
  <si>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</si>
  <si>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</si>
  <si>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</si>
  <si>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</si>
  <si>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</si>
  <si>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</si>
  <si>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</si>
  <si>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</si>
  <si>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</si>
  <si>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</si>
  <si>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</si>
  <si>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</si>
  <si>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</si>
  <si>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</si>
  <si>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</si>
  <si>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</si>
  <si>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</si>
  <si>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</si>
  <si>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</si>
  <si>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</si>
  <si>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</si>
  <si>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</si>
  <si>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</si>
  <si>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</si>
  <si>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</si>
  <si>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</si>
  <si>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</si>
  <si>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</si>
  <si>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</si>
  <si>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</si>
  <si>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</si>
  <si>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</si>
  <si>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</si>
  <si>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</si>
  <si>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</si>
  <si>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</si>
  <si>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</si>
  <si>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</si>
  <si>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</si>
  <si>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</si>
  <si>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</si>
  <si>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</si>
  <si>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</si>
  <si>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</si>
  <si>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</si>
  <si>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</si>
  <si>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</si>
  <si>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</si>
  <si>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</si>
  <si>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</si>
  <si>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</si>
  <si>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</si>
  <si>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</si>
  <si>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</si>
  <si>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</si>
  <si>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</si>
  <si>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</si>
  <si>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</si>
  <si>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</si>
  <si>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</si>
  <si>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</si>
  <si>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</si>
  <si>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</si>
  <si>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</si>
  <si>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</si>
  <si>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5.52</t>
  </si>
  <si>
    <t>▲ 0.16</t>
  </si>
  <si>
    <t>水道事業会計</t>
  </si>
  <si>
    <t>一般会計</t>
  </si>
  <si>
    <t>介護保険事業特別会計</t>
  </si>
  <si>
    <t>下水道事業会計</t>
  </si>
  <si>
    <t>国民健康保険事業特別会計</t>
  </si>
  <si>
    <t>六ッ野土地区画整理事業特別会計</t>
  </si>
  <si>
    <t>武田土地区画整理事業特別会計</t>
  </si>
  <si>
    <t>墓地公園事業特別会計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</si>
  <si>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</si>
  <si>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</si>
  <si>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</si>
  <si>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</si>
  <si>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</si>
  <si>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</si>
  <si>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</si>
  <si>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</si>
  <si>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</si>
  <si>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</si>
  <si>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</si>
  <si>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</si>
  <si>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</si>
  <si>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</si>
  <si>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</si>
  <si>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</si>
  <si>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</si>
  <si>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</si>
  <si>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ひたちなか市生活・文化・スポーツ公社</t>
    <phoneticPr fontId="2"/>
  </si>
  <si>
    <t>ひたちなか海浜鉄道</t>
    <phoneticPr fontId="2"/>
  </si>
  <si>
    <t>-</t>
    <phoneticPr fontId="2"/>
  </si>
  <si>
    <t>公共用地取得基金</t>
    <phoneticPr fontId="5"/>
  </si>
  <si>
    <t>福祉ふれあい基金</t>
    <phoneticPr fontId="2"/>
  </si>
  <si>
    <t>緑のまちづくり基金</t>
    <rPh sb="0" eb="1">
      <t>ミドリ</t>
    </rPh>
    <rPh sb="7" eb="9">
      <t>キキン</t>
    </rPh>
    <phoneticPr fontId="2"/>
  </si>
  <si>
    <t>湊鉄道線振興基金</t>
    <rPh sb="0" eb="3">
      <t>ミナトテツドウ</t>
    </rPh>
    <rPh sb="3" eb="4">
      <t>セン</t>
    </rPh>
    <rPh sb="4" eb="8">
      <t>シンコウキキン</t>
    </rPh>
    <phoneticPr fontId="2"/>
  </si>
  <si>
    <t>国際交流基金</t>
    <rPh sb="0" eb="2">
      <t>コクサイ</t>
    </rPh>
    <rPh sb="2" eb="6">
      <t>コウリュウキキン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</si>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</sst>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38566</c:v>
                </c:pt>
                <c:pt idx="4">
                  <c:v>35156</c:v>
                </c:pt>
              </c:numCache>
            </c:numRef>
          </c:val>
          <c:smooth val="0"/>
          <c:extLst>
            <c:ext xmlns:c16="http://schemas.microsoft.com/office/drawing/2014/chart" uri="{C3380CC4-5D6E-409C-BE32-E72D297353CC}">
              <c16:uniqueId val="{00000000-209A-41D9-A042-4C5B27D9C6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46900</c:v>
                </c:pt>
                <c:pt idx="1">
                  <c:v>64098</c:v>
                </c:pt>
                <c:pt idx="2">
                  <c:v>74387</c:v>
                </c:pt>
                <c:pt idx="3">
                  <c:v>33990</c:v>
                </c:pt>
                <c:pt idx="4">
                  <c:v>38487</c:v>
                </c:pt>
              </c:numCache>
            </c:numRef>
          </c:val>
          <c:smooth val="0"/>
          <c:extLst>
            <c:ext xmlns:c16="http://schemas.microsoft.com/office/drawing/2014/chart" uri="{C3380CC4-5D6E-409C-BE32-E72D297353CC}">
              <c16:uniqueId val="{00000001-209A-41D9-A042-4C5B27D9C6BC}"/>
            </c:ext>
          </c:extLst>
        </c:ser>
        <c:dLbls>
          <c:showLegendKey val="0"/>
          <c:showVal val="0"/>
          <c:showCatName val="0"/>
          <c:showSerName val="0"/>
          <c:showPercent val="0"/>
          <c:showBubbleSize val="0"/>
        </c:dLbls>
        <c:marker val="1"/>
        <c:smooth val="0"/>
        <c:axId val="136961592"/>
        <c:axId val="387507544"/>
      </c:lineChart>
      <c:catAx>
        <c:axId val="136961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507544"/>
        <c:crosses val="autoZero"/>
        <c:auto val="1"/>
        <c:lblAlgn val="ctr"/>
        <c:lblOffset val="100"/>
        <c:tickLblSkip val="1"/>
        <c:tickMarkSkip val="1"/>
        <c:noMultiLvlLbl val="0"/>
      </c:catAx>
      <c:valAx>
        <c:axId val="3875075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61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4.05</c:v>
                </c:pt>
                <c:pt idx="1">
                  <c:v>6.47</c:v>
                </c:pt>
                <c:pt idx="2">
                  <c:v>7.39</c:v>
                </c:pt>
                <c:pt idx="3">
                  <c:v>10.24</c:v>
                </c:pt>
                <c:pt idx="4">
                  <c:v>10.23</c:v>
                </c:pt>
              </c:numCache>
            </c:numRef>
          </c:val>
          <c:extLst>
            <c:ext xmlns:c16="http://schemas.microsoft.com/office/drawing/2014/chart" uri="{C3380CC4-5D6E-409C-BE32-E72D297353CC}">
              <c16:uniqueId val="{00000000-B6B3-4F84-A48E-9111743F8A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17.91</c:v>
                </c:pt>
                <c:pt idx="1">
                  <c:v>15.82</c:v>
                </c:pt>
                <c:pt idx="2">
                  <c:v>15.3</c:v>
                </c:pt>
                <c:pt idx="3">
                  <c:v>12.68</c:v>
                </c:pt>
                <c:pt idx="4">
                  <c:v>12.87</c:v>
                </c:pt>
              </c:numCache>
            </c:numRef>
          </c:val>
          <c:extLst>
            <c:ext xmlns:c16="http://schemas.microsoft.com/office/drawing/2014/chart" uri="{C3380CC4-5D6E-409C-BE32-E72D297353CC}">
              <c16:uniqueId val="{00000001-B6B3-4F84-A48E-9111743F8A6E}"/>
            </c:ext>
          </c:extLst>
        </c:ser>
        <c:dLbls>
          <c:showLegendKey val="0"/>
          <c:showVal val="0"/>
          <c:showCatName val="0"/>
          <c:showSerName val="0"/>
          <c:showPercent val="0"/>
          <c:showBubbleSize val="0"/>
        </c:dLbls>
        <c:gapWidth val="250"/>
        <c:overlap val="100"/>
        <c:axId val="399399312"/>
        <c:axId val="390131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-5.52</c:v>
                </c:pt>
                <c:pt idx="1">
                  <c:v>0.39</c:v>
                </c:pt>
                <c:pt idx="2">
                  <c:v>1.0900000000000001</c:v>
                </c:pt>
                <c:pt idx="3">
                  <c:v>1.1299999999999999</c:v>
                </c:pt>
                <c:pt idx="4">
                  <c:v>-0.16</c:v>
                </c:pt>
              </c:numCache>
            </c:numRef>
          </c:val>
          <c:smooth val="0"/>
          <c:extLst>
            <c:ext xmlns:c16="http://schemas.microsoft.com/office/drawing/2014/chart" uri="{C3380CC4-5D6E-409C-BE32-E72D297353CC}">
              <c16:uniqueId val="{00000002-B6B3-4F84-A48E-9111743F8A6E}"/>
            </c:ext>
          </c:extLst>
        </c:ser>
        <c:dLbls>
          <c:showLegendKey val="0"/>
          <c:showVal val="0"/>
          <c:showCatName val="0"/>
          <c:showSerName val="0"/>
          <c:showPercent val="0"/>
          <c:showBubbleSize val="0"/>
        </c:dLbls>
        <c:marker val="1"/>
        <c:smooth val="0"/>
        <c:axId val="399399312"/>
        <c:axId val="390131560"/>
      </c:lineChart>
      <c:catAx>
        <c:axId val="39939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131560"/>
        <c:crosses val="autoZero"/>
        <c:auto val="1"/>
        <c:lblAlgn val="ctr"/>
        <c:lblOffset val="100"/>
        <c:tickLblSkip val="1"/>
        <c:tickMarkSkip val="1"/>
        <c:noMultiLvlLbl val="0"/>
      </c:catAx>
      <c:valAx>
        <c:axId val="39013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39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0.46</c:v>
                </c:pt>
                <c:pt idx="2">
                  <c:v>#N/A</c:v>
                </c:pt>
                <c:pt idx="3">
                  <c:v>0.98</c:v>
                </c:pt>
                <c:pt idx="4">
                  <c:v>#N/A</c:v>
                </c:pt>
                <c:pt idx="5">
                  <c:v>0.18</c:v>
                </c:pt>
                <c:pt idx="6">
                  <c:v>#N/A</c:v>
                </c:pt>
                <c:pt idx="7">
                  <c:v>0.23</c:v>
                </c:pt>
                <c:pt idx="8">
                  <c:v>#N/A</c:v>
                </c:pt>
                <c:pt idx="9">
                  <c:v>0.32</c:v>
                </c:pt>
              </c:numCache>
            </c:numRef>
          </c:val>
          <c:extLst>
            <c:ext xmlns:c16="http://schemas.microsoft.com/office/drawing/2014/chart" uri="{C3380CC4-5D6E-409C-BE32-E72D297353CC}">
              <c16:uniqueId val="{00000000-6C22-4634-A6EE-09552E8556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22-4634-A6EE-09552E85560D}"/>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0.44</c:v>
                </c:pt>
                <c:pt idx="2">
                  <c:v>#N/A</c:v>
                </c:pt>
                <c:pt idx="3">
                  <c:v>0.39</c:v>
                </c:pt>
                <c:pt idx="4">
                  <c:v>#N/A</c:v>
                </c:pt>
                <c:pt idx="5">
                  <c:v>0.3</c:v>
                </c:pt>
                <c:pt idx="6">
                  <c:v>#N/A</c:v>
                </c:pt>
                <c:pt idx="7">
                  <c:v>0.24</c:v>
                </c:pt>
                <c:pt idx="8">
                  <c:v>#N/A</c:v>
                </c:pt>
                <c:pt idx="9">
                  <c:v>0.19</c:v>
                </c:pt>
              </c:numCache>
            </c:numRef>
          </c:val>
          <c:extLst>
            <c:ext xmlns:c16="http://schemas.microsoft.com/office/drawing/2014/chart" uri="{C3380CC4-5D6E-409C-BE32-E72D297353CC}">
              <c16:uniqueId val="{00000002-6C22-4634-A6EE-09552E85560D}"/>
            </c:ext>
          </c:extLst>
        </c:ser>
        <c:ser>
          <c:idx val="3"/>
          <c:order val="3"/>
          <c:tx>
            <c:strRef>
              <c:f>データシート!$A$30</c:f>
              <c:strCache>
                <c:ptCount val="1"/>
                <c:pt idx="0">
                  <c:v>武田土地区画整理事業特別会計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0.03</c:v>
                </c:pt>
                <c:pt idx="4">
                  <c:v>#N/A</c:v>
                </c:pt>
                <c:pt idx="5">
                  <c:v>0.05</c:v>
                </c:pt>
                <c:pt idx="6">
                  <c:v>#N/A</c:v>
                </c:pt>
                <c:pt idx="7">
                  <c:v>0.06</c:v>
                </c:pt>
                <c:pt idx="8">
                  <c:v>#N/A</c:v>
                </c:pt>
                <c:pt idx="9">
                  <c:v>0.25</c:v>
                </c:pt>
              </c:numCache>
            </c:numRef>
          </c:val>
          <c:extLst>
            <c:ext xmlns:c16="http://schemas.microsoft.com/office/drawing/2014/chart" uri="{C3380CC4-5D6E-409C-BE32-E72D297353CC}">
              <c16:uniqueId val="{00000003-6C22-4634-A6EE-09552E85560D}"/>
            </c:ext>
          </c:extLst>
        </c:ser>
        <c:ser>
          <c:idx val="4"/>
          <c:order val="4"/>
          <c:tx>
            <c:strRef>
              <c:f>データシート!$A$31</c:f>
              <c:strCache>
                <c:ptCount val="1"/>
                <c:pt idx="0">
                  <c:v>六ッ野土地区画整理事業特別会計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0.22</c:v>
                </c:pt>
                <c:pt idx="4">
                  <c:v>#N/A</c:v>
                </c:pt>
                <c:pt idx="5">
                  <c:v>0.2</c:v>
                </c:pt>
                <c:pt idx="6">
                  <c:v>#N/A</c:v>
                </c:pt>
                <c:pt idx="7">
                  <c:v>0.27</c:v>
                </c:pt>
                <c:pt idx="8">
                  <c:v>#N/A</c:v>
                </c:pt>
                <c:pt idx="9">
                  <c:v>0.36</c:v>
                </c:pt>
              </c:numCache>
            </c:numRef>
          </c:val>
          <c:extLst>
            <c:ext xmlns:c16="http://schemas.microsoft.com/office/drawing/2014/chart" uri="{C3380CC4-5D6E-409C-BE32-E72D297353CC}">
              <c16:uniqueId val="{00000004-6C22-4634-A6EE-09552E85560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0.54</c:v>
                </c:pt>
                <c:pt idx="4">
                  <c:v>#N/A</c:v>
                </c:pt>
                <c:pt idx="5">
                  <c:v>0.34</c:v>
                </c:pt>
                <c:pt idx="6">
                  <c:v>#N/A</c:v>
                </c:pt>
                <c:pt idx="7">
                  <c:v>0.84</c:v>
                </c:pt>
                <c:pt idx="8">
                  <c:v>#N/A</c:v>
                </c:pt>
                <c:pt idx="9">
                  <c:v>0.44</c:v>
                </c:pt>
              </c:numCache>
            </c:numRef>
          </c:val>
          <c:extLst>
            <c:ext xmlns:c16="http://schemas.microsoft.com/office/drawing/2014/chart" uri="{C3380CC4-5D6E-409C-BE32-E72D297353CC}">
              <c16:uniqueId val="{00000005-6C22-4634-A6EE-09552E85560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1.21</c:v>
                </c:pt>
                <c:pt idx="6">
                  <c:v>#N/A</c:v>
                </c:pt>
                <c:pt idx="7">
                  <c:v>1.46</c:v>
                </c:pt>
                <c:pt idx="8">
                  <c:v>#N/A</c:v>
                </c:pt>
                <c:pt idx="9">
                  <c:v>1.57</c:v>
                </c:pt>
              </c:numCache>
            </c:numRef>
          </c:val>
          <c:extLst>
            <c:ext xmlns:c16="http://schemas.microsoft.com/office/drawing/2014/chart" uri="{C3380CC4-5D6E-409C-BE32-E72D297353CC}">
              <c16:uniqueId val="{00000006-6C22-4634-A6EE-09552E85560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0.57999999999999996</c:v>
                </c:pt>
                <c:pt idx="2">
                  <c:v>#N/A</c:v>
                </c:pt>
                <c:pt idx="3">
                  <c:v>1.41</c:v>
                </c:pt>
                <c:pt idx="4">
                  <c:v>#N/A</c:v>
                </c:pt>
                <c:pt idx="5">
                  <c:v>1.85</c:v>
                </c:pt>
                <c:pt idx="6">
                  <c:v>#N/A</c:v>
                </c:pt>
                <c:pt idx="7">
                  <c:v>2.2400000000000002</c:v>
                </c:pt>
                <c:pt idx="8">
                  <c:v>#N/A</c:v>
                </c:pt>
                <c:pt idx="9">
                  <c:v>2.25</c:v>
                </c:pt>
              </c:numCache>
            </c:numRef>
          </c:val>
          <c:extLst>
            <c:ext xmlns:c16="http://schemas.microsoft.com/office/drawing/2014/chart" uri="{C3380CC4-5D6E-409C-BE32-E72D297353CC}">
              <c16:uniqueId val="{00000007-6C22-4634-A6EE-09552E8556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3.57</c:v>
                </c:pt>
                <c:pt idx="2">
                  <c:v>#N/A</c:v>
                </c:pt>
                <c:pt idx="3">
                  <c:v>6.01</c:v>
                </c:pt>
                <c:pt idx="4">
                  <c:v>#N/A</c:v>
                </c:pt>
                <c:pt idx="5">
                  <c:v>7</c:v>
                </c:pt>
                <c:pt idx="6">
                  <c:v>#N/A</c:v>
                </c:pt>
                <c:pt idx="7">
                  <c:v>9.93</c:v>
                </c:pt>
                <c:pt idx="8">
                  <c:v>#N/A</c:v>
                </c:pt>
                <c:pt idx="9">
                  <c:v>9.94</c:v>
                </c:pt>
              </c:numCache>
            </c:numRef>
          </c:val>
          <c:extLst>
            <c:ext xmlns:c16="http://schemas.microsoft.com/office/drawing/2014/chart" uri="{C3380CC4-5D6E-409C-BE32-E72D297353CC}">
              <c16:uniqueId val="{00000008-6C22-4634-A6EE-09552E8556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12.57</c:v>
                </c:pt>
                <c:pt idx="2">
                  <c:v>#N/A</c:v>
                </c:pt>
                <c:pt idx="3">
                  <c:v>15.02</c:v>
                </c:pt>
                <c:pt idx="4">
                  <c:v>#N/A</c:v>
                </c:pt>
                <c:pt idx="5">
                  <c:v>16.16</c:v>
                </c:pt>
                <c:pt idx="6">
                  <c:v>#N/A</c:v>
                </c:pt>
                <c:pt idx="7">
                  <c:v>14.91</c:v>
                </c:pt>
                <c:pt idx="8">
                  <c:v>#N/A</c:v>
                </c:pt>
                <c:pt idx="9">
                  <c:v>17.21</c:v>
                </c:pt>
              </c:numCache>
            </c:numRef>
          </c:val>
          <c:extLst>
            <c:ext xmlns:c16="http://schemas.microsoft.com/office/drawing/2014/chart" uri="{C3380CC4-5D6E-409C-BE32-E72D297353CC}">
              <c16:uniqueId val="{00000009-6C22-4634-A6EE-09552E85560D}"/>
            </c:ext>
          </c:extLst>
        </c:ser>
        <c:dLbls>
          <c:showLegendKey val="0"/>
          <c:showVal val="0"/>
          <c:showCatName val="0"/>
          <c:showSerName val="0"/>
          <c:showPercent val="0"/>
          <c:showBubbleSize val="0"/>
        </c:dLbls>
        <c:gapWidth val="150"/>
        <c:overlap val="100"/>
        <c:axId val="395349536"/>
        <c:axId val="395349920"/>
      </c:barChart>
      <c:catAx>
        <c:axId val="3953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349920"/>
        <c:crosses val="autoZero"/>
        <c:auto val="1"/>
        <c:lblAlgn val="ctr"/>
        <c:lblOffset val="100"/>
        <c:tickLblSkip val="1"/>
        <c:tickMarkSkip val="1"/>
        <c:noMultiLvlLbl val="0"/>
      </c:catAx>
      <c:valAx>
        <c:axId val="3953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34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5243</c:v>
                </c:pt>
                <c:pt idx="5">
                  <c:v>5266</c:v>
                </c:pt>
                <c:pt idx="8">
                  <c:v>5286</c:v>
                </c:pt>
                <c:pt idx="11">
                  <c:v>5190</c:v>
                </c:pt>
                <c:pt idx="14">
                  <c:v>5227</c:v>
                </c:pt>
              </c:numCache>
            </c:numRef>
          </c:val>
          <c:extLst>
            <c:ext xmlns:c16="http://schemas.microsoft.com/office/drawing/2014/chart" uri="{C3380CC4-5D6E-409C-BE32-E72D297353CC}">
              <c16:uniqueId val="{00000000-8795-43DD-BD41-048FC66E40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1-8795-43DD-BD41-048FC66E40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261</c:v>
                </c:pt>
                <c:pt idx="3">
                  <c:v>219</c:v>
                </c:pt>
                <c:pt idx="6">
                  <c:v>187</c:v>
                </c:pt>
                <c:pt idx="9">
                  <c:v>223</c:v>
                </c:pt>
                <c:pt idx="12">
                  <c:v>422</c:v>
                </c:pt>
              </c:numCache>
            </c:numRef>
          </c:val>
          <c:extLst>
            <c:ext xmlns:c16="http://schemas.microsoft.com/office/drawing/2014/chart" uri="{C3380CC4-5D6E-409C-BE32-E72D297353CC}">
              <c16:uniqueId val="{00000002-8795-43DD-BD41-048FC66E40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81</c:v>
                </c:pt>
                <c:pt idx="3">
                  <c:v>75</c:v>
                </c:pt>
                <c:pt idx="6">
                  <c:v>128</c:v>
                </c:pt>
                <c:pt idx="9">
                  <c:v>128</c:v>
                </c:pt>
                <c:pt idx="12">
                  <c:v>132</c:v>
                </c:pt>
              </c:numCache>
            </c:numRef>
          </c:val>
          <c:extLst>
            <c:ext xmlns:c16="http://schemas.microsoft.com/office/drawing/2014/chart" uri="{C3380CC4-5D6E-409C-BE32-E72D297353CC}">
              <c16:uniqueId val="{00000003-8795-43DD-BD41-048FC66E40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2010</c:v>
                </c:pt>
                <c:pt idx="3">
                  <c:v>2121</c:v>
                </c:pt>
                <c:pt idx="6">
                  <c:v>1907</c:v>
                </c:pt>
                <c:pt idx="9">
                  <c:v>1804</c:v>
                </c:pt>
                <c:pt idx="12">
                  <c:v>1788</c:v>
                </c:pt>
              </c:numCache>
            </c:numRef>
          </c:val>
          <c:extLst>
            <c:ext xmlns:c16="http://schemas.microsoft.com/office/drawing/2014/chart" uri="{C3380CC4-5D6E-409C-BE32-E72D297353CC}">
              <c16:uniqueId val="{00000004-8795-43DD-BD41-048FC66E40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50</c:v>
                </c:pt>
                <c:pt idx="3">
                  <c:v>50</c:v>
                </c:pt>
                <c:pt idx="6">
                  <c:v>50</c:v>
                </c:pt>
                <c:pt idx="9">
                  <c:v>50</c:v>
                </c:pt>
                <c:pt idx="12">
                  <c:v>40</c:v>
                </c:pt>
              </c:numCache>
            </c:numRef>
          </c:val>
          <c:extLst>
            <c:ext xmlns:c16="http://schemas.microsoft.com/office/drawing/2014/chart" uri="{C3380CC4-5D6E-409C-BE32-E72D297353CC}">
              <c16:uniqueId val="{00000005-8795-43DD-BD41-048FC66E40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95-43DD-BD41-048FC66E40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5337</c:v>
                </c:pt>
                <c:pt idx="3">
                  <c:v>5400</c:v>
                </c:pt>
                <c:pt idx="6">
                  <c:v>5517</c:v>
                </c:pt>
                <c:pt idx="9">
                  <c:v>5793</c:v>
                </c:pt>
                <c:pt idx="12">
                  <c:v>6083</c:v>
                </c:pt>
              </c:numCache>
            </c:numRef>
          </c:val>
          <c:extLst>
            <c:ext xmlns:c16="http://schemas.microsoft.com/office/drawing/2014/chart" uri="{C3380CC4-5D6E-409C-BE32-E72D297353CC}">
              <c16:uniqueId val="{00000007-8795-43DD-BD41-048FC66E4064}"/>
            </c:ext>
          </c:extLst>
        </c:ser>
        <c:dLbls>
          <c:showLegendKey val="0"/>
          <c:showVal val="0"/>
          <c:showCatName val="0"/>
          <c:showSerName val="0"/>
          <c:showPercent val="0"/>
          <c:showBubbleSize val="0"/>
        </c:dLbls>
        <c:gapWidth val="100"/>
        <c:overlap val="100"/>
        <c:axId val="391846024"/>
        <c:axId val="39174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2496</c:v>
                </c:pt>
                <c:pt idx="2">
                  <c:v>#N/A</c:v>
                </c:pt>
                <c:pt idx="3">
                  <c:v>#N/A</c:v>
                </c:pt>
                <c:pt idx="4">
                  <c:v>2600</c:v>
                </c:pt>
                <c:pt idx="5">
                  <c:v>#N/A</c:v>
                </c:pt>
                <c:pt idx="6">
                  <c:v>#N/A</c:v>
                </c:pt>
                <c:pt idx="7">
                  <c:v>2503</c:v>
                </c:pt>
                <c:pt idx="8">
                  <c:v>#N/A</c:v>
                </c:pt>
                <c:pt idx="9">
                  <c:v>#N/A</c:v>
                </c:pt>
                <c:pt idx="10">
                  <c:v>2808</c:v>
                </c:pt>
                <c:pt idx="11">
                  <c:v>#N/A</c:v>
                </c:pt>
                <c:pt idx="12">
                  <c:v>#N/A</c:v>
                </c:pt>
                <c:pt idx="13">
                  <c:v>3239</c:v>
                </c:pt>
                <c:pt idx="14">
                  <c:v>#N/A</c:v>
                </c:pt>
              </c:numCache>
            </c:numRef>
          </c:val>
          <c:smooth val="0"/>
          <c:extLst>
            <c:ext xmlns:c16="http://schemas.microsoft.com/office/drawing/2014/chart" uri="{C3380CC4-5D6E-409C-BE32-E72D297353CC}">
              <c16:uniqueId val="{00000008-8795-43DD-BD41-048FC66E4064}"/>
            </c:ext>
          </c:extLst>
        </c:ser>
        <c:dLbls>
          <c:showLegendKey val="0"/>
          <c:showVal val="0"/>
          <c:showCatName val="0"/>
          <c:showSerName val="0"/>
          <c:showPercent val="0"/>
          <c:showBubbleSize val="0"/>
        </c:dLbls>
        <c:marker val="1"/>
        <c:smooth val="0"/>
        <c:axId val="391846024"/>
        <c:axId val="391747264"/>
      </c:lineChart>
      <c:catAx>
        <c:axId val="39184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747264"/>
        <c:crosses val="autoZero"/>
        <c:auto val="1"/>
        <c:lblAlgn val="ctr"/>
        <c:lblOffset val="100"/>
        <c:tickLblSkip val="1"/>
        <c:tickMarkSkip val="1"/>
        <c:noMultiLvlLbl val="0"/>
      </c:catAx>
      <c:valAx>
        <c:axId val="39174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84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48461</c:v>
                </c:pt>
                <c:pt idx="5">
                  <c:v>46945</c:v>
                </c:pt>
                <c:pt idx="8">
                  <c:v>46685</c:v>
                </c:pt>
                <c:pt idx="11">
                  <c:v>45667</c:v>
                </c:pt>
                <c:pt idx="14">
                  <c:v>43899</c:v>
                </c:pt>
              </c:numCache>
            </c:numRef>
          </c:val>
          <c:extLst>
            <c:ext xmlns:c16="http://schemas.microsoft.com/office/drawing/2014/chart" uri="{C3380CC4-5D6E-409C-BE32-E72D297353CC}">
              <c16:uniqueId val="{00000000-317D-4CFA-9D2D-91D3433894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11212</c:v>
                </c:pt>
                <c:pt idx="5">
                  <c:v>9083</c:v>
                </c:pt>
                <c:pt idx="8">
                  <c:v>9023</c:v>
                </c:pt>
                <c:pt idx="11">
                  <c:v>11165</c:v>
                </c:pt>
                <c:pt idx="14">
                  <c:v>11123</c:v>
                </c:pt>
              </c:numCache>
            </c:numRef>
          </c:val>
          <c:extLst>
            <c:ext xmlns:c16="http://schemas.microsoft.com/office/drawing/2014/chart" uri="{C3380CC4-5D6E-409C-BE32-E72D297353CC}">
              <c16:uniqueId val="{00000001-317D-4CFA-9D2D-91D3433894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16563</c:v>
                </c:pt>
                <c:pt idx="5">
                  <c:v>13580</c:v>
                </c:pt>
                <c:pt idx="8">
                  <c:v>12424</c:v>
                </c:pt>
                <c:pt idx="11">
                  <c:v>12682</c:v>
                </c:pt>
                <c:pt idx="14">
                  <c:v>13700</c:v>
                </c:pt>
              </c:numCache>
            </c:numRef>
          </c:val>
          <c:extLst>
            <c:ext xmlns:c16="http://schemas.microsoft.com/office/drawing/2014/chart" uri="{C3380CC4-5D6E-409C-BE32-E72D297353CC}">
              <c16:uniqueId val="{00000002-317D-4CFA-9D2D-91D3433894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7D-4CFA-9D2D-91D3433894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7D-4CFA-9D2D-91D3433894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c:v>
                </c:pt>
                <c:pt idx="3">
                  <c:v>9</c:v>
                </c:pt>
                <c:pt idx="6">
                  <c:v>5</c:v>
                </c:pt>
                <c:pt idx="9">
                  <c:v>0</c:v>
                </c:pt>
                <c:pt idx="12">
                  <c:v>0</c:v>
                </c:pt>
              </c:numCache>
            </c:numRef>
          </c:val>
          <c:extLst>
            <c:ext xmlns:c16="http://schemas.microsoft.com/office/drawing/2014/chart" uri="{C3380CC4-5D6E-409C-BE32-E72D297353CC}">
              <c16:uniqueId val="{00000005-317D-4CFA-9D2D-91D3433894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7431</c:v>
                </c:pt>
                <c:pt idx="3">
                  <c:v>7444</c:v>
                </c:pt>
                <c:pt idx="6">
                  <c:v>7435</c:v>
                </c:pt>
                <c:pt idx="9">
                  <c:v>7395</c:v>
                </c:pt>
                <c:pt idx="12">
                  <c:v>7434</c:v>
                </c:pt>
              </c:numCache>
            </c:numRef>
          </c:val>
          <c:extLst>
            <c:ext xmlns:c16="http://schemas.microsoft.com/office/drawing/2014/chart" uri="{C3380CC4-5D6E-409C-BE32-E72D297353CC}">
              <c16:uniqueId val="{00000006-317D-4CFA-9D2D-91D3433894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809</c:v>
                </c:pt>
                <c:pt idx="3">
                  <c:v>761</c:v>
                </c:pt>
                <c:pt idx="6">
                  <c:v>691</c:v>
                </c:pt>
                <c:pt idx="9">
                  <c:v>653</c:v>
                </c:pt>
                <c:pt idx="12">
                  <c:v>830</c:v>
                </c:pt>
              </c:numCache>
            </c:numRef>
          </c:val>
          <c:extLst>
            <c:ext xmlns:c16="http://schemas.microsoft.com/office/drawing/2014/chart" uri="{C3380CC4-5D6E-409C-BE32-E72D297353CC}">
              <c16:uniqueId val="{00000007-317D-4CFA-9D2D-91D3433894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18943</c:v>
                </c:pt>
                <c:pt idx="3">
                  <c:v>18685</c:v>
                </c:pt>
                <c:pt idx="6">
                  <c:v>18467</c:v>
                </c:pt>
                <c:pt idx="9">
                  <c:v>18126</c:v>
                </c:pt>
                <c:pt idx="12">
                  <c:v>17399</c:v>
                </c:pt>
              </c:numCache>
            </c:numRef>
          </c:val>
          <c:extLst>
            <c:ext xmlns:c16="http://schemas.microsoft.com/office/drawing/2014/chart" uri="{C3380CC4-5D6E-409C-BE32-E72D297353CC}">
              <c16:uniqueId val="{00000008-317D-4CFA-9D2D-91D3433894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1528</c:v>
                </c:pt>
                <c:pt idx="3">
                  <c:v>1379</c:v>
                </c:pt>
                <c:pt idx="6">
                  <c:v>1269</c:v>
                </c:pt>
                <c:pt idx="9">
                  <c:v>1158</c:v>
                </c:pt>
                <c:pt idx="12">
                  <c:v>871</c:v>
                </c:pt>
              </c:numCache>
            </c:numRef>
          </c:val>
          <c:extLst>
            <c:ext xmlns:c16="http://schemas.microsoft.com/office/drawing/2014/chart" uri="{C3380CC4-5D6E-409C-BE32-E72D297353CC}">
              <c16:uniqueId val="{00000009-317D-4CFA-9D2D-91D3433894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60407</c:v>
                </c:pt>
                <c:pt idx="3">
                  <c:v>62313</c:v>
                </c:pt>
                <c:pt idx="6">
                  <c:v>65384</c:v>
                </c:pt>
                <c:pt idx="9">
                  <c:v>64697</c:v>
                </c:pt>
                <c:pt idx="12">
                  <c:v>62433</c:v>
                </c:pt>
              </c:numCache>
            </c:numRef>
          </c:val>
          <c:extLst>
            <c:ext xmlns:c16="http://schemas.microsoft.com/office/drawing/2014/chart" uri="{C3380CC4-5D6E-409C-BE32-E72D297353CC}">
              <c16:uniqueId val="{0000000A-317D-4CFA-9D2D-91D3433894DB}"/>
            </c:ext>
          </c:extLst>
        </c:ser>
        <c:dLbls>
          <c:showLegendKey val="0"/>
          <c:showVal val="0"/>
          <c:showCatName val="0"/>
          <c:showSerName val="0"/>
          <c:showPercent val="0"/>
          <c:showBubbleSize val="0"/>
        </c:dLbls>
        <c:gapWidth val="100"/>
        <c:overlap val="100"/>
        <c:axId val="391746480"/>
        <c:axId val="391747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12892</c:v>
                </c:pt>
                <c:pt idx="2">
                  <c:v>#N/A</c:v>
                </c:pt>
                <c:pt idx="3">
                  <c:v>#N/A</c:v>
                </c:pt>
                <c:pt idx="4">
                  <c:v>20983</c:v>
                </c:pt>
                <c:pt idx="5">
                  <c:v>#N/A</c:v>
                </c:pt>
                <c:pt idx="6">
                  <c:v>#N/A</c:v>
                </c:pt>
                <c:pt idx="7">
                  <c:v>25119</c:v>
                </c:pt>
                <c:pt idx="8">
                  <c:v>#N/A</c:v>
                </c:pt>
                <c:pt idx="9">
                  <c:v>#N/A</c:v>
                </c:pt>
                <c:pt idx="10">
                  <c:v>22514</c:v>
                </c:pt>
                <c:pt idx="11">
                  <c:v>#N/A</c:v>
                </c:pt>
                <c:pt idx="12">
                  <c:v>#N/A</c:v>
                </c:pt>
                <c:pt idx="13">
                  <c:v>20246</c:v>
                </c:pt>
                <c:pt idx="14">
                  <c:v>#N/A</c:v>
                </c:pt>
              </c:numCache>
            </c:numRef>
          </c:val>
          <c:smooth val="0"/>
          <c:extLst>
            <c:ext xmlns:c16="http://schemas.microsoft.com/office/drawing/2014/chart" uri="{C3380CC4-5D6E-409C-BE32-E72D297353CC}">
              <c16:uniqueId val="{0000000B-317D-4CFA-9D2D-91D3433894DB}"/>
            </c:ext>
          </c:extLst>
        </c:ser>
        <c:dLbls>
          <c:showLegendKey val="0"/>
          <c:showVal val="0"/>
          <c:showCatName val="0"/>
          <c:showSerName val="0"/>
          <c:showPercent val="0"/>
          <c:showBubbleSize val="0"/>
        </c:dLbls>
        <c:marker val="1"/>
        <c:smooth val="0"/>
        <c:axId val="391746480"/>
        <c:axId val="391747656"/>
      </c:lineChart>
      <c:catAx>
        <c:axId val="39174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747656"/>
        <c:crosses val="autoZero"/>
        <c:auto val="1"/>
        <c:lblAlgn val="ctr"/>
        <c:lblOffset val="100"/>
        <c:tickLblSkip val="1"/>
        <c:tickMarkSkip val="1"/>
        <c:noMultiLvlLbl val="0"/>
      </c:catAx>
      <c:valAx>
        <c:axId val="391747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74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4678</c:v>
                </c:pt>
                <c:pt idx="1">
                  <c:v>4037</c:v>
                </c:pt>
                <c:pt idx="2">
                  <c:v>4037</c:v>
                </c:pt>
              </c:numCache>
            </c:numRef>
          </c:val>
          <c:extLst>
            <c:ext xmlns:c16="http://schemas.microsoft.com/office/drawing/2014/chart" uri="{C3380CC4-5D6E-409C-BE32-E72D297353CC}">
              <c16:uniqueId val="{00000000-03E4-4373-AD2E-D2CD11E1FB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5172</c:v>
                </c:pt>
                <c:pt idx="1">
                  <c:v>5773</c:v>
                </c:pt>
                <c:pt idx="2">
                  <c:v>5773</c:v>
                </c:pt>
              </c:numCache>
            </c:numRef>
          </c:val>
          <c:extLst>
            <c:ext xmlns:c16="http://schemas.microsoft.com/office/drawing/2014/chart" uri="{C3380CC4-5D6E-409C-BE32-E72D297353CC}">
              <c16:uniqueId val="{00000001-03E4-4373-AD2E-D2CD11E1FB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1825</c:v>
                </c:pt>
                <c:pt idx="1">
                  <c:v>1882</c:v>
                </c:pt>
                <c:pt idx="2">
                  <c:v>2174</c:v>
                </c:pt>
              </c:numCache>
            </c:numRef>
          </c:val>
          <c:extLst>
            <c:ext xmlns:c16="http://schemas.microsoft.com/office/drawing/2014/chart" uri="{C3380CC4-5D6E-409C-BE32-E72D297353CC}">
              <c16:uniqueId val="{00000002-03E4-4373-AD2E-D2CD11E1FB9D}"/>
            </c:ext>
          </c:extLst>
        </c:ser>
        <c:dLbls>
          <c:showLegendKey val="0"/>
          <c:showVal val="0"/>
          <c:showCatName val="0"/>
          <c:showSerName val="0"/>
          <c:showPercent val="0"/>
          <c:showBubbleSize val="0"/>
        </c:dLbls>
        <c:gapWidth val="120"/>
        <c:overlap val="100"/>
        <c:axId val="391746088"/>
        <c:axId val="387223792"/>
      </c:barChart>
      <c:catAx>
        <c:axId val="39174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7223792"/>
        <c:crosses val="autoZero"/>
        <c:auto val="1"/>
        <c:lblAlgn val="ctr"/>
        <c:lblOffset val="100"/>
        <c:tickLblSkip val="1"/>
        <c:tickMarkSkip val="1"/>
        <c:noMultiLvlLbl val="0"/>
      </c:catAx>
      <c:valAx>
        <c:axId val="387223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746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ea"/>
              <a:ea typeface="+mn-ea"/>
              <a:cs typeface="+mn-cs"/>
            </a:rPr>
            <a:t>元利償還金等の全体としては，</a:t>
          </a:r>
          <a:r>
            <a:rPr kumimoji="1" lang="ja-JP" altLang="en-US" sz="1050">
              <a:solidFill>
                <a:sysClr val="windowText" lastClr="000000"/>
              </a:solidFill>
              <a:effectLst/>
              <a:latin typeface="+mn-ea"/>
              <a:ea typeface="+mn-ea"/>
              <a:cs typeface="+mn-cs"/>
            </a:rPr>
            <a:t>元利償還金</a:t>
          </a:r>
          <a:r>
            <a:rPr kumimoji="1" lang="ja-JP" altLang="ja-JP" sz="1050">
              <a:solidFill>
                <a:sysClr val="windowText" lastClr="000000"/>
              </a:solidFill>
              <a:effectLst/>
              <a:latin typeface="+mn-ea"/>
              <a:ea typeface="+mn-ea"/>
              <a:cs typeface="+mn-cs"/>
            </a:rPr>
            <a:t>において，</a:t>
          </a:r>
          <a:r>
            <a:rPr kumimoji="1" lang="ja-JP" altLang="en-US" sz="1050">
              <a:solidFill>
                <a:sysClr val="windowText" lastClr="000000"/>
              </a:solidFill>
              <a:effectLst/>
              <a:latin typeface="+mn-ea"/>
              <a:ea typeface="+mn-ea"/>
              <a:cs typeface="+mn-cs"/>
            </a:rPr>
            <a:t>一般補助施設整備等事業債</a:t>
          </a:r>
          <a:r>
            <a:rPr kumimoji="1" lang="ja-JP" altLang="ja-JP" sz="1100">
              <a:solidFill>
                <a:schemeClr val="dk1"/>
              </a:solidFill>
              <a:effectLst/>
              <a:latin typeface="+mn-lt"/>
              <a:ea typeface="+mn-ea"/>
              <a:cs typeface="+mn-cs"/>
            </a:rPr>
            <a:t>，</a:t>
          </a:r>
          <a:r>
            <a:rPr kumimoji="1" lang="ja-JP" altLang="en-US" sz="1050">
              <a:solidFill>
                <a:sysClr val="windowText" lastClr="000000"/>
              </a:solidFill>
              <a:effectLst/>
              <a:latin typeface="+mn-ea"/>
              <a:ea typeface="+mn-ea"/>
              <a:cs typeface="+mn-cs"/>
            </a:rPr>
            <a:t>学校教育施設等整備事業債に係る</a:t>
          </a:r>
          <a:r>
            <a:rPr kumimoji="1" lang="ja-JP" altLang="ja-JP" sz="1050">
              <a:solidFill>
                <a:sysClr val="windowText" lastClr="000000"/>
              </a:solidFill>
              <a:effectLst/>
              <a:latin typeface="+mn-ea"/>
              <a:ea typeface="+mn-ea"/>
              <a:cs typeface="+mn-cs"/>
            </a:rPr>
            <a:t>元利償還金の額が前年度と比較し</a:t>
          </a:r>
          <a:r>
            <a:rPr kumimoji="1" lang="en-US" altLang="ja-JP" sz="1050">
              <a:solidFill>
                <a:sysClr val="windowText" lastClr="000000"/>
              </a:solidFill>
              <a:effectLst/>
              <a:latin typeface="+mn-ea"/>
              <a:ea typeface="+mn-ea"/>
              <a:cs typeface="+mn-cs"/>
            </a:rPr>
            <a:t>290</a:t>
          </a:r>
          <a:r>
            <a:rPr kumimoji="1" lang="ja-JP" altLang="ja-JP" sz="1050">
              <a:solidFill>
                <a:sysClr val="windowText" lastClr="000000"/>
              </a:solidFill>
              <a:effectLst/>
              <a:latin typeface="+mn-ea"/>
              <a:ea typeface="+mn-ea"/>
              <a:cs typeface="+mn-cs"/>
            </a:rPr>
            <a:t>百万円の増となった</a:t>
          </a:r>
          <a:r>
            <a:rPr kumimoji="1" lang="ja-JP" altLang="en-US" sz="1050">
              <a:solidFill>
                <a:sysClr val="windowText" lastClr="000000"/>
              </a:solidFill>
              <a:effectLst/>
              <a:latin typeface="+mn-ea"/>
              <a:ea typeface="+mn-ea"/>
              <a:cs typeface="+mn-cs"/>
            </a:rPr>
            <a:t>こと</a:t>
          </a:r>
          <a:r>
            <a:rPr kumimoji="1" lang="ja-JP" altLang="ja-JP" sz="1100">
              <a:solidFill>
                <a:schemeClr val="dk1"/>
              </a:solidFill>
              <a:effectLst/>
              <a:latin typeface="+mn-lt"/>
              <a:ea typeface="+mn-ea"/>
              <a:cs typeface="+mn-cs"/>
            </a:rPr>
            <a:t>，</a:t>
          </a:r>
          <a:r>
            <a:rPr kumimoji="1" lang="ja-JP" altLang="en-US" sz="1050">
              <a:solidFill>
                <a:sysClr val="windowText" lastClr="000000"/>
              </a:solidFill>
              <a:effectLst/>
              <a:latin typeface="+mn-ea"/>
              <a:ea typeface="+mn-ea"/>
              <a:cs typeface="+mn-cs"/>
            </a:rPr>
            <a:t>債務負担行為に基づく支出額において</a:t>
          </a:r>
          <a:r>
            <a:rPr kumimoji="1" lang="ja-JP" altLang="ja-JP" sz="1100">
              <a:solidFill>
                <a:schemeClr val="dk1"/>
              </a:solidFill>
              <a:effectLst/>
              <a:latin typeface="+mn-lt"/>
              <a:ea typeface="+mn-ea"/>
              <a:cs typeface="+mn-cs"/>
            </a:rPr>
            <a:t>，</a:t>
          </a:r>
          <a:r>
            <a:rPr kumimoji="1" lang="ja-JP" altLang="en-US" sz="1050">
              <a:solidFill>
                <a:sysClr val="windowText" lastClr="000000"/>
              </a:solidFill>
              <a:effectLst/>
              <a:latin typeface="+mn-ea"/>
              <a:ea typeface="+mn-ea"/>
              <a:cs typeface="+mn-cs"/>
            </a:rPr>
            <a:t>六ツ野土地区画整理組合から承継した債務の元利償還額の増などにより</a:t>
          </a:r>
          <a:r>
            <a:rPr kumimoji="1" lang="ja-JP" altLang="ja-JP" sz="1050">
              <a:solidFill>
                <a:sysClr val="windowText" lastClr="000000"/>
              </a:solidFill>
              <a:effectLst/>
              <a:latin typeface="+mn-ea"/>
              <a:ea typeface="+mn-ea"/>
              <a:cs typeface="+mn-cs"/>
            </a:rPr>
            <a:t>前年度と比較し</a:t>
          </a:r>
          <a:r>
            <a:rPr kumimoji="1" lang="en-US" altLang="ja-JP" sz="1050">
              <a:solidFill>
                <a:sysClr val="windowText" lastClr="000000"/>
              </a:solidFill>
              <a:effectLst/>
              <a:latin typeface="+mn-ea"/>
              <a:ea typeface="+mn-ea"/>
              <a:cs typeface="+mn-cs"/>
            </a:rPr>
            <a:t>199</a:t>
          </a:r>
          <a:r>
            <a:rPr kumimoji="1" lang="ja-JP" altLang="ja-JP" sz="1050">
              <a:solidFill>
                <a:sysClr val="windowText" lastClr="000000"/>
              </a:solidFill>
              <a:effectLst/>
              <a:latin typeface="+mn-ea"/>
              <a:ea typeface="+mn-ea"/>
              <a:cs typeface="+mn-cs"/>
            </a:rPr>
            <a:t>百万円の増</a:t>
          </a:r>
          <a:r>
            <a:rPr kumimoji="1" lang="ja-JP" altLang="en-US" sz="1050">
              <a:solidFill>
                <a:sysClr val="windowText" lastClr="000000"/>
              </a:solidFill>
              <a:effectLst/>
              <a:latin typeface="+mn-ea"/>
              <a:ea typeface="+mn-ea"/>
              <a:cs typeface="+mn-cs"/>
            </a:rPr>
            <a:t>となったことが大きく</a:t>
          </a:r>
          <a:r>
            <a:rPr kumimoji="1" lang="ja-JP" altLang="ja-JP" sz="1050">
              <a:solidFill>
                <a:sysClr val="windowText" lastClr="000000"/>
              </a:solidFill>
              <a:effectLst/>
              <a:latin typeface="+mn-ea"/>
              <a:ea typeface="+mn-ea"/>
              <a:cs typeface="+mn-cs"/>
            </a:rPr>
            <a:t>影響</a:t>
          </a:r>
          <a:r>
            <a:rPr kumimoji="1" lang="ja-JP" altLang="en-US" sz="1050">
              <a:solidFill>
                <a:sysClr val="windowText" lastClr="000000"/>
              </a:solidFill>
              <a:effectLst/>
              <a:latin typeface="+mn-ea"/>
              <a:ea typeface="+mn-ea"/>
              <a:cs typeface="+mn-cs"/>
            </a:rPr>
            <a:t>し</a:t>
          </a:r>
          <a:r>
            <a:rPr kumimoji="1" lang="ja-JP" altLang="ja-JP" sz="1100">
              <a:solidFill>
                <a:schemeClr val="dk1"/>
              </a:solidFill>
              <a:effectLst/>
              <a:latin typeface="+mn-lt"/>
              <a:ea typeface="+mn-ea"/>
              <a:cs typeface="+mn-cs"/>
            </a:rPr>
            <a:t>，</a:t>
          </a:r>
          <a:r>
            <a:rPr kumimoji="1" lang="ja-JP" altLang="ja-JP" sz="1050">
              <a:solidFill>
                <a:sysClr val="windowText" lastClr="000000"/>
              </a:solidFill>
              <a:effectLst/>
              <a:latin typeface="+mn-ea"/>
              <a:ea typeface="+mn-ea"/>
              <a:cs typeface="+mn-cs"/>
            </a:rPr>
            <a:t>実質公債費比率の分子は，</a:t>
          </a:r>
          <a:r>
            <a:rPr kumimoji="1" lang="en-US" altLang="ja-JP" sz="1050">
              <a:solidFill>
                <a:sysClr val="windowText" lastClr="000000"/>
              </a:solidFill>
              <a:effectLst/>
              <a:latin typeface="+mn-ea"/>
              <a:ea typeface="+mn-ea"/>
              <a:cs typeface="+mn-cs"/>
            </a:rPr>
            <a:t>431</a:t>
          </a:r>
          <a:r>
            <a:rPr kumimoji="1" lang="ja-JP" altLang="ja-JP" sz="1050">
              <a:solidFill>
                <a:sysClr val="windowText" lastClr="000000"/>
              </a:solidFill>
              <a:effectLst/>
              <a:latin typeface="+mn-ea"/>
              <a:ea typeface="+mn-ea"/>
              <a:cs typeface="+mn-cs"/>
            </a:rPr>
            <a:t>百万円の増となった。</a:t>
          </a:r>
          <a:endParaRPr lang="ja-JP" altLang="ja-JP" sz="1050">
            <a:solidFill>
              <a:sysClr val="windowText" lastClr="000000"/>
            </a:solidFill>
            <a:effectLst/>
            <a:latin typeface="+mn-ea"/>
            <a:ea typeface="+mn-ea"/>
          </a:endParaRPr>
        </a:p>
        <a:p>
          <a:r>
            <a:rPr kumimoji="1" lang="ja-JP" altLang="ja-JP" sz="1050">
              <a:solidFill>
                <a:sysClr val="windowText" lastClr="000000"/>
              </a:solidFill>
              <a:effectLst/>
              <a:latin typeface="+mn-ea"/>
              <a:ea typeface="+mn-ea"/>
              <a:cs typeface="+mn-cs"/>
            </a:rPr>
            <a:t>今後</a:t>
          </a:r>
          <a:r>
            <a:rPr kumimoji="1" lang="ja-JP" altLang="en-US" sz="1050">
              <a:solidFill>
                <a:sysClr val="windowText" lastClr="000000"/>
              </a:solidFill>
              <a:effectLst/>
              <a:latin typeface="+mn-ea"/>
              <a:ea typeface="+mn-ea"/>
              <a:cs typeface="+mn-cs"/>
            </a:rPr>
            <a:t>も佐和駅周辺整備事業や高場陸橋の４車線化，消防庁舎の建替えなど</a:t>
          </a:r>
          <a:r>
            <a:rPr kumimoji="1" lang="ja-JP" altLang="ja-JP" sz="1050">
              <a:solidFill>
                <a:sysClr val="windowText" lastClr="000000"/>
              </a:solidFill>
              <a:effectLst/>
              <a:latin typeface="+mn-ea"/>
              <a:ea typeface="+mn-ea"/>
              <a:cs typeface="+mn-cs"/>
            </a:rPr>
            <a:t>大型事業</a:t>
          </a:r>
          <a:r>
            <a:rPr kumimoji="1" lang="ja-JP" altLang="en-US" sz="1050">
              <a:solidFill>
                <a:sysClr val="windowText" lastClr="000000"/>
              </a:solidFill>
              <a:effectLst/>
              <a:latin typeface="+mn-ea"/>
              <a:ea typeface="+mn-ea"/>
              <a:cs typeface="+mn-cs"/>
            </a:rPr>
            <a:t>が控えており，</a:t>
          </a:r>
          <a:r>
            <a:rPr kumimoji="1" lang="ja-JP" altLang="ja-JP" sz="1050">
              <a:solidFill>
                <a:sysClr val="windowText" lastClr="000000"/>
              </a:solidFill>
              <a:effectLst/>
              <a:latin typeface="+mn-ea"/>
              <a:ea typeface="+mn-ea"/>
              <a:cs typeface="+mn-cs"/>
            </a:rPr>
            <a:t>借入の増加</a:t>
          </a:r>
          <a:r>
            <a:rPr kumimoji="1" lang="ja-JP" altLang="en-US" sz="1050">
              <a:solidFill>
                <a:sysClr val="windowText" lastClr="000000"/>
              </a:solidFill>
              <a:effectLst/>
              <a:latin typeface="+mn-ea"/>
              <a:ea typeface="+mn-ea"/>
              <a:cs typeface="+mn-cs"/>
            </a:rPr>
            <a:t>が見込まれることから</a:t>
          </a:r>
          <a:r>
            <a:rPr kumimoji="1" lang="ja-JP" altLang="ja-JP" sz="1050">
              <a:solidFill>
                <a:sysClr val="windowText" lastClr="000000"/>
              </a:solidFill>
              <a:effectLst/>
              <a:latin typeface="+mn-ea"/>
              <a:ea typeface="+mn-ea"/>
              <a:cs typeface="+mn-cs"/>
            </a:rPr>
            <a:t>，整備予定の事業に</a:t>
          </a:r>
          <a:r>
            <a:rPr kumimoji="1" lang="ja-JP" altLang="en-US" sz="1050">
              <a:solidFill>
                <a:sysClr val="windowText" lastClr="000000"/>
              </a:solidFill>
              <a:effectLst/>
              <a:latin typeface="+mn-ea"/>
              <a:ea typeface="+mn-ea"/>
              <a:cs typeface="+mn-cs"/>
            </a:rPr>
            <a:t>あたっては</a:t>
          </a:r>
          <a:r>
            <a:rPr kumimoji="1" lang="ja-JP" altLang="ja-JP" sz="1050">
              <a:solidFill>
                <a:sysClr val="windowText" lastClr="000000"/>
              </a:solidFill>
              <a:effectLst/>
              <a:latin typeface="+mn-ea"/>
              <a:ea typeface="+mn-ea"/>
              <a:cs typeface="+mn-cs"/>
            </a:rPr>
            <a:t>，規模の見直しや整備時期の調整等を行い，後年度負担の軽減，平準化に努める。</a:t>
          </a:r>
          <a:endParaRPr lang="ja-JP" altLang="ja-JP" sz="1050">
            <a:solidFill>
              <a:sysClr val="windowText" lastClr="000000"/>
            </a:solidFill>
            <a:effectLst/>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n-ea"/>
              <a:ea typeface="+mn-ea"/>
            </a:rPr>
            <a:t>満期一括償還の財源に限定した基金の積立は行っていない</a:t>
          </a:r>
          <a:r>
            <a:rPr kumimoji="1" lang="ja-JP" altLang="en-US" sz="1200">
              <a:solidFill>
                <a:sysClr val="windowText" lastClr="000000"/>
              </a:solidFill>
              <a:latin typeface="+mn-ea"/>
              <a:ea typeface="+mn-ea"/>
            </a:rPr>
            <a:t>。</a:t>
          </a: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effectLst/>
              <a:latin typeface="+mn-ea"/>
              <a:ea typeface="+mn-ea"/>
              <a:cs typeface="+mn-cs"/>
            </a:rPr>
            <a:t>　将来負担額では</a:t>
          </a:r>
          <a:r>
            <a:rPr kumimoji="1" lang="en-US" altLang="ja-JP"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一般会計等に係る地方債の現在高に</a:t>
          </a:r>
          <a:r>
            <a:rPr kumimoji="1" lang="ja-JP" altLang="en-US" sz="1050">
              <a:solidFill>
                <a:sysClr val="windowText" lastClr="000000"/>
              </a:solidFill>
              <a:effectLst/>
              <a:latin typeface="+mn-ea"/>
              <a:ea typeface="+mn-ea"/>
              <a:cs typeface="+mn-cs"/>
            </a:rPr>
            <a:t>おいて</a:t>
          </a:r>
          <a:r>
            <a:rPr kumimoji="1" lang="ja-JP"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臨時財政対策債の</a:t>
          </a:r>
          <a:r>
            <a:rPr kumimoji="1" lang="ja-JP" altLang="ja-JP" sz="1050">
              <a:solidFill>
                <a:sysClr val="windowText" lastClr="000000"/>
              </a:solidFill>
              <a:effectLst/>
              <a:latin typeface="+mn-ea"/>
              <a:ea typeface="+mn-ea"/>
              <a:cs typeface="+mn-cs"/>
            </a:rPr>
            <a:t>借入額が</a:t>
          </a:r>
          <a:r>
            <a:rPr kumimoji="1" lang="ja-JP" altLang="en-US" sz="1050">
              <a:solidFill>
                <a:sysClr val="windowText" lastClr="000000"/>
              </a:solidFill>
              <a:effectLst/>
              <a:latin typeface="+mn-ea"/>
              <a:ea typeface="+mn-ea"/>
              <a:cs typeface="+mn-cs"/>
            </a:rPr>
            <a:t>大幅に減と</a:t>
          </a:r>
          <a:r>
            <a:rPr kumimoji="1" lang="ja-JP" altLang="ja-JP" sz="1050">
              <a:solidFill>
                <a:sysClr val="windowText" lastClr="000000"/>
              </a:solidFill>
              <a:effectLst/>
              <a:latin typeface="+mn-ea"/>
              <a:ea typeface="+mn-ea"/>
              <a:cs typeface="+mn-cs"/>
            </a:rPr>
            <a:t>なった</a:t>
          </a:r>
          <a:r>
            <a:rPr kumimoji="1" lang="ja-JP" altLang="en-US" sz="1050">
              <a:solidFill>
                <a:sysClr val="windowText" lastClr="000000"/>
              </a:solidFill>
              <a:effectLst/>
              <a:latin typeface="+mn-ea"/>
              <a:ea typeface="+mn-ea"/>
              <a:cs typeface="+mn-cs"/>
            </a:rPr>
            <a:t>ことにより</a:t>
          </a:r>
          <a:r>
            <a:rPr kumimoji="1" lang="en-US" altLang="ja-JP" sz="1050">
              <a:solidFill>
                <a:sysClr val="windowText" lastClr="000000"/>
              </a:solidFill>
              <a:effectLst/>
              <a:latin typeface="+mn-ea"/>
              <a:ea typeface="+mn-ea"/>
              <a:cs typeface="+mn-cs"/>
            </a:rPr>
            <a:t>2,234</a:t>
          </a:r>
          <a:r>
            <a:rPr kumimoji="1" lang="ja-JP" altLang="ja-JP" sz="1050">
              <a:solidFill>
                <a:sysClr val="windowText" lastClr="000000"/>
              </a:solidFill>
              <a:effectLst/>
              <a:latin typeface="+mn-ea"/>
              <a:ea typeface="+mn-ea"/>
              <a:cs typeface="+mn-cs"/>
            </a:rPr>
            <a:t>百万円の減となった</a:t>
          </a:r>
          <a:r>
            <a:rPr kumimoji="1" lang="ja-JP" altLang="en-US" sz="1050">
              <a:solidFill>
                <a:sysClr val="windowText" lastClr="000000"/>
              </a:solidFill>
              <a:effectLst/>
              <a:latin typeface="+mn-ea"/>
              <a:ea typeface="+mn-ea"/>
              <a:cs typeface="+mn-cs"/>
            </a:rPr>
            <a:t>ことに加え</a:t>
          </a:r>
          <a:r>
            <a:rPr kumimoji="1" lang="ja-JP" altLang="ja-JP" sz="1050">
              <a:solidFill>
                <a:sysClr val="windowText" lastClr="000000"/>
              </a:solidFill>
              <a:effectLst/>
              <a:latin typeface="+mn-ea"/>
              <a:ea typeface="+mn-ea"/>
              <a:cs typeface="+mn-cs"/>
            </a:rPr>
            <a:t>，公営企業債等繰入見込額</a:t>
          </a:r>
          <a:r>
            <a:rPr kumimoji="1" lang="ja-JP" altLang="en-US" sz="1050">
              <a:solidFill>
                <a:sysClr val="windowText" lastClr="000000"/>
              </a:solidFill>
              <a:effectLst/>
              <a:latin typeface="+mn-ea"/>
              <a:ea typeface="+mn-ea"/>
              <a:cs typeface="+mn-cs"/>
            </a:rPr>
            <a:t>について</a:t>
          </a:r>
          <a:r>
            <a:rPr kumimoji="1" lang="en-US"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下水道事業特別会計における地方債現在高の減少による繰入見込額が</a:t>
          </a:r>
          <a:r>
            <a:rPr kumimoji="1" lang="en-US" altLang="ja-JP" sz="1050">
              <a:solidFill>
                <a:sysClr val="windowText" lastClr="000000"/>
              </a:solidFill>
              <a:effectLst/>
              <a:latin typeface="+mn-ea"/>
              <a:ea typeface="+mn-ea"/>
              <a:cs typeface="+mn-cs"/>
            </a:rPr>
            <a:t>722</a:t>
          </a:r>
          <a:r>
            <a:rPr kumimoji="1" lang="ja-JP" altLang="en-US" sz="1050">
              <a:solidFill>
                <a:sysClr val="windowText" lastClr="000000"/>
              </a:solidFill>
              <a:effectLst/>
              <a:latin typeface="+mn-ea"/>
              <a:ea typeface="+mn-ea"/>
              <a:cs typeface="+mn-cs"/>
            </a:rPr>
            <a:t>百万円の減となったことにより</a:t>
          </a:r>
          <a:r>
            <a:rPr kumimoji="1" lang="ja-JP" altLang="ja-JP" sz="1050">
              <a:solidFill>
                <a:sysClr val="windowText" lastClr="000000"/>
              </a:solidFill>
              <a:effectLst/>
              <a:latin typeface="+mn-ea"/>
              <a:ea typeface="+mn-ea"/>
              <a:cs typeface="+mn-cs"/>
            </a:rPr>
            <a:t>，全体として</a:t>
          </a:r>
          <a:r>
            <a:rPr kumimoji="1" lang="en-US" altLang="ja-JP" sz="1050">
              <a:solidFill>
                <a:sysClr val="windowText" lastClr="000000"/>
              </a:solidFill>
              <a:effectLst/>
              <a:latin typeface="+mn-ea"/>
              <a:ea typeface="+mn-ea"/>
              <a:cs typeface="+mn-cs"/>
            </a:rPr>
            <a:t>3,061</a:t>
          </a:r>
          <a:r>
            <a:rPr kumimoji="1" lang="ja-JP" altLang="ja-JP" sz="1050">
              <a:solidFill>
                <a:sysClr val="windowText" lastClr="000000"/>
              </a:solidFill>
              <a:effectLst/>
              <a:latin typeface="+mn-ea"/>
              <a:ea typeface="+mn-ea"/>
              <a:cs typeface="+mn-cs"/>
            </a:rPr>
            <a:t>百万円の減となった。</a:t>
          </a:r>
          <a:endParaRPr lang="ja-JP" altLang="ja-JP" sz="1050">
            <a:solidFill>
              <a:sysClr val="windowText" lastClr="000000"/>
            </a:solidFill>
            <a:effectLst/>
            <a:latin typeface="+mn-ea"/>
            <a:ea typeface="+mn-ea"/>
          </a:endParaRPr>
        </a:p>
        <a:p>
          <a:pPr eaLnBrk="1" fontAlgn="auto" latinLnBrk="0" hangingPunct="1"/>
          <a:r>
            <a:rPr kumimoji="1" lang="ja-JP" altLang="en-US" sz="1050">
              <a:solidFill>
                <a:sysClr val="windowText" lastClr="000000"/>
              </a:solidFill>
              <a:effectLst/>
              <a:latin typeface="+mn-ea"/>
              <a:ea typeface="+mn-ea"/>
              <a:cs typeface="+mn-cs"/>
            </a:rPr>
            <a:t>　充当可能財源等では</a:t>
          </a:r>
          <a:r>
            <a:rPr kumimoji="1" lang="en-US"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充当可能基金において国民健康保険支払準備基金残高の増等により</a:t>
          </a:r>
          <a:r>
            <a:rPr kumimoji="1" lang="en-US" altLang="ja-JP" sz="1050">
              <a:solidFill>
                <a:sysClr val="windowText" lastClr="000000"/>
              </a:solidFill>
              <a:effectLst/>
              <a:latin typeface="+mn-ea"/>
              <a:ea typeface="+mn-ea"/>
              <a:cs typeface="+mn-cs"/>
            </a:rPr>
            <a:t>1,018</a:t>
          </a:r>
          <a:r>
            <a:rPr kumimoji="1" lang="ja-JP" altLang="en-US" sz="1050">
              <a:solidFill>
                <a:sysClr val="windowText" lastClr="000000"/>
              </a:solidFill>
              <a:effectLst/>
              <a:latin typeface="+mn-ea"/>
              <a:ea typeface="+mn-ea"/>
              <a:cs typeface="+mn-cs"/>
            </a:rPr>
            <a:t>百万円の増となった一方で</a:t>
          </a:r>
          <a:r>
            <a:rPr kumimoji="1" lang="en-US"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基準財政需要額算入見込額において臨時財政対策債償還費や清掃費における過年度債の償還による算入額の減により</a:t>
          </a:r>
          <a:r>
            <a:rPr kumimoji="1" lang="en-US" altLang="ja-JP" sz="1050">
              <a:solidFill>
                <a:sysClr val="windowText" lastClr="000000"/>
              </a:solidFill>
              <a:effectLst/>
              <a:latin typeface="+mn-ea"/>
              <a:ea typeface="+mn-ea"/>
              <a:cs typeface="+mn-cs"/>
            </a:rPr>
            <a:t>1,768</a:t>
          </a:r>
          <a:r>
            <a:rPr kumimoji="1" lang="ja-JP" altLang="en-US" sz="1050">
              <a:solidFill>
                <a:sysClr val="windowText" lastClr="000000"/>
              </a:solidFill>
              <a:effectLst/>
              <a:latin typeface="+mn-ea"/>
              <a:ea typeface="+mn-ea"/>
              <a:cs typeface="+mn-cs"/>
            </a:rPr>
            <a:t>百万円の減となり</a:t>
          </a:r>
          <a:r>
            <a:rPr kumimoji="1" lang="en-US"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全体として</a:t>
          </a:r>
          <a:r>
            <a:rPr kumimoji="1" lang="en-US" altLang="ja-JP" sz="1050">
              <a:solidFill>
                <a:sysClr val="windowText" lastClr="000000"/>
              </a:solidFill>
              <a:effectLst/>
              <a:latin typeface="+mn-ea"/>
              <a:ea typeface="+mn-ea"/>
              <a:cs typeface="+mn-cs"/>
            </a:rPr>
            <a:t>793</a:t>
          </a:r>
          <a:r>
            <a:rPr kumimoji="1" lang="ja-JP" altLang="en-US" sz="1050">
              <a:solidFill>
                <a:sysClr val="windowText" lastClr="000000"/>
              </a:solidFill>
              <a:effectLst/>
              <a:latin typeface="+mn-ea"/>
              <a:ea typeface="+mn-ea"/>
              <a:cs typeface="+mn-cs"/>
            </a:rPr>
            <a:t>百万円の減となった。</a:t>
          </a:r>
          <a:r>
            <a:rPr kumimoji="1" lang="ja-JP" altLang="ja-JP" sz="1050">
              <a:solidFill>
                <a:sysClr val="windowText" lastClr="000000"/>
              </a:solidFill>
              <a:effectLst/>
              <a:latin typeface="+mn-ea"/>
              <a:ea typeface="+mn-ea"/>
              <a:cs typeface="+mn-cs"/>
            </a:rPr>
            <a:t>これにより将来負担比率の分子は</a:t>
          </a:r>
          <a:r>
            <a:rPr kumimoji="1" lang="en-US" altLang="ja-JP" sz="1050">
              <a:solidFill>
                <a:sysClr val="windowText" lastClr="000000"/>
              </a:solidFill>
              <a:effectLst/>
              <a:latin typeface="+mn-ea"/>
              <a:ea typeface="+mn-ea"/>
              <a:cs typeface="+mn-cs"/>
            </a:rPr>
            <a:t>2,268</a:t>
          </a:r>
          <a:r>
            <a:rPr kumimoji="1" lang="ja-JP" altLang="ja-JP" sz="1050">
              <a:solidFill>
                <a:sysClr val="windowText" lastClr="000000"/>
              </a:solidFill>
              <a:effectLst/>
              <a:latin typeface="+mn-ea"/>
              <a:ea typeface="+mn-ea"/>
              <a:cs typeface="+mn-cs"/>
            </a:rPr>
            <a:t>百万円の減となった。</a:t>
          </a:r>
          <a:endParaRPr lang="ja-JP" altLang="ja-JP" sz="1050">
            <a:solidFill>
              <a:sysClr val="windowText" lastClr="000000"/>
            </a:solidFill>
            <a:effectLst/>
            <a:latin typeface="+mn-ea"/>
            <a:ea typeface="+mn-ea"/>
          </a:endParaRPr>
        </a:p>
        <a:p>
          <a:r>
            <a:rPr kumimoji="1" lang="ja-JP" altLang="en-US" sz="1050">
              <a:solidFill>
                <a:sysClr val="windowText" lastClr="000000"/>
              </a:solidFill>
              <a:effectLst/>
              <a:latin typeface="+mn-ea"/>
              <a:ea typeface="+mn-ea"/>
              <a:cs typeface="+mn-cs"/>
            </a:rPr>
            <a:t>　</a:t>
          </a:r>
          <a:r>
            <a:rPr kumimoji="1" lang="ja-JP" altLang="ja-JP" sz="1050">
              <a:solidFill>
                <a:sysClr val="windowText" lastClr="000000"/>
              </a:solidFill>
              <a:effectLst/>
              <a:latin typeface="+mn-ea"/>
              <a:ea typeface="+mn-ea"/>
              <a:cs typeface="+mn-cs"/>
            </a:rPr>
            <a:t>令和</a:t>
          </a:r>
          <a:r>
            <a:rPr kumimoji="1" lang="ja-JP" altLang="en-US" sz="1050">
              <a:solidFill>
                <a:sysClr val="windowText" lastClr="000000"/>
              </a:solidFill>
              <a:effectLst/>
              <a:latin typeface="+mn-ea"/>
              <a:ea typeface="+mn-ea"/>
              <a:cs typeface="+mn-cs"/>
            </a:rPr>
            <a:t>４</a:t>
          </a:r>
          <a:r>
            <a:rPr kumimoji="1" lang="ja-JP" altLang="ja-JP" sz="1050">
              <a:solidFill>
                <a:sysClr val="windowText" lastClr="000000"/>
              </a:solidFill>
              <a:effectLst/>
              <a:latin typeface="+mn-ea"/>
              <a:ea typeface="+mn-ea"/>
              <a:cs typeface="+mn-cs"/>
            </a:rPr>
            <a:t>年度においては将来負担額は減となったが，今後も大型事業に係る地方債の借入が償還額を上回る状況が続く見込みであることから，地方債残高は増加が想定されている。引き続き地方債を適正に活用するとともに，充当可能財源等の確保に努め，将来負担額の抑制を図る。</a:t>
          </a:r>
          <a:endParaRPr lang="ja-JP" altLang="ja-JP" sz="105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茨城県ひたちなか市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ea"/>
              <a:ea typeface="+mn-ea"/>
              <a:cs typeface="+mn-cs"/>
            </a:rPr>
            <a:t>（増減理由）</a:t>
          </a:r>
          <a:endParaRPr kumimoji="1" lang="en-US" altLang="ja-JP" sz="1200">
            <a:solidFill>
              <a:sysClr val="windowText" lastClr="000000"/>
            </a:solidFill>
            <a:effectLst/>
            <a:latin typeface="+mn-ea"/>
            <a:ea typeface="+mn-ea"/>
            <a:cs typeface="+mn-cs"/>
          </a:endParaRPr>
        </a:p>
        <a:p>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財政調整基金，減債基金との前年度末残高を維持できたことに加え，ふるさと納税事業の拡大に伴う各特定目的基金への積立が大幅に増額したことから，基金全体では</a:t>
          </a:r>
          <a:r>
            <a:rPr kumimoji="1" lang="en-US" altLang="ja-JP" sz="1200">
              <a:solidFill>
                <a:sysClr val="windowText" lastClr="000000"/>
              </a:solidFill>
              <a:effectLst/>
              <a:latin typeface="+mn-ea"/>
              <a:ea typeface="+mn-ea"/>
              <a:cs typeface="+mn-cs"/>
            </a:rPr>
            <a:t>293</a:t>
          </a:r>
          <a:r>
            <a:rPr kumimoji="1" lang="ja-JP" altLang="en-US" sz="1200">
              <a:solidFill>
                <a:sysClr val="windowText" lastClr="000000"/>
              </a:solidFill>
              <a:effectLst/>
              <a:latin typeface="+mn-ea"/>
              <a:ea typeface="+mn-ea"/>
              <a:cs typeface="+mn-cs"/>
            </a:rPr>
            <a:t>百万円の増となった。</a:t>
          </a:r>
        </a:p>
        <a:p>
          <a:endParaRPr kumimoji="1" lang="en-US" altLang="ja-JP" sz="1200">
            <a:solidFill>
              <a:sysClr val="windowText" lastClr="000000"/>
            </a:solidFill>
            <a:effectLst/>
            <a:latin typeface="+mn-ea"/>
            <a:ea typeface="+mn-ea"/>
            <a:cs typeface="+mn-cs"/>
          </a:endParaRPr>
        </a:p>
        <a:p>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（今後の方針）</a:t>
          </a:r>
          <a:endParaRPr kumimoji="1" lang="en-US" altLang="ja-JP" sz="1200">
            <a:solidFill>
              <a:sysClr val="windowText" lastClr="000000"/>
            </a:solidFill>
            <a:effectLst/>
            <a:latin typeface="+mn-ea"/>
            <a:ea typeface="+mn-ea"/>
            <a:cs typeface="+mn-cs"/>
          </a:endParaRPr>
        </a:p>
        <a:p>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令和</a:t>
          </a:r>
          <a:r>
            <a:rPr kumimoji="1" lang="en-US" altLang="ja-JP" sz="1200">
              <a:solidFill>
                <a:sysClr val="windowText" lastClr="000000"/>
              </a:solidFill>
              <a:effectLst/>
              <a:latin typeface="+mn-ea"/>
              <a:ea typeface="+mn-ea"/>
              <a:cs typeface="+mn-cs"/>
            </a:rPr>
            <a:t>10</a:t>
          </a:r>
          <a:r>
            <a:rPr kumimoji="1" lang="ja-JP" altLang="en-US" sz="1200">
              <a:solidFill>
                <a:sysClr val="windowText" lastClr="000000"/>
              </a:solidFill>
              <a:effectLst/>
              <a:latin typeface="+mn-ea"/>
              <a:ea typeface="+mn-ea"/>
              <a:cs typeface="+mn-cs"/>
            </a:rPr>
            <a:t>年度までを策定期間とした中期財政計画では５年間で約</a:t>
          </a:r>
          <a:r>
            <a:rPr kumimoji="1" lang="en-US" altLang="ja-JP" sz="1200">
              <a:solidFill>
                <a:sysClr val="windowText" lastClr="000000"/>
              </a:solidFill>
              <a:effectLst/>
              <a:latin typeface="+mn-ea"/>
              <a:ea typeface="+mn-ea"/>
              <a:cs typeface="+mn-cs"/>
            </a:rPr>
            <a:t>240</a:t>
          </a:r>
          <a:r>
            <a:rPr kumimoji="1" lang="ja-JP" altLang="en-US" sz="1200">
              <a:solidFill>
                <a:sysClr val="windowText" lastClr="000000"/>
              </a:solidFill>
              <a:effectLst/>
              <a:latin typeface="+mn-ea"/>
              <a:ea typeface="+mn-ea"/>
              <a:cs typeface="+mn-cs"/>
            </a:rPr>
            <a:t>億円の財源不足を見込んでおり，基金の取崩しによる財政運営を見込まざるをえない状況にある。今後も佐和駅東西自由通路整備事業や高場陸橋の</a:t>
          </a:r>
          <a:r>
            <a:rPr kumimoji="1" lang="en-US" altLang="ja-JP" sz="1200">
              <a:solidFill>
                <a:sysClr val="windowText" lastClr="000000"/>
              </a:solidFill>
              <a:effectLst/>
              <a:latin typeface="+mn-ea"/>
              <a:ea typeface="+mn-ea"/>
              <a:cs typeface="+mn-cs"/>
            </a:rPr>
            <a:t>4</a:t>
          </a:r>
          <a:r>
            <a:rPr kumimoji="1" lang="ja-JP" altLang="en-US" sz="1200">
              <a:solidFill>
                <a:sysClr val="windowText" lastClr="000000"/>
              </a:solidFill>
              <a:effectLst/>
              <a:latin typeface="+mn-ea"/>
              <a:ea typeface="+mn-ea"/>
              <a:cs typeface="+mn-cs"/>
            </a:rPr>
            <a:t>車線化など大型事業が予定されていることに加え，義務的経費の増加や不安定な世界情勢の影響による物価高が続くことが見込まれることから，限られた財源の適正執行や企業誘致の推進，ふるさと納税の拡充等により自主財源の確保に取り組むことで，基金残高の維持に努める。</a:t>
          </a:r>
          <a:endParaRPr kumimoji="1" lang="en-US" altLang="ja-JP" sz="1200">
            <a:solidFill>
              <a:sysClr val="windowText" lastClr="000000"/>
            </a:solidFill>
            <a:effectLst/>
            <a:latin typeface="+mn-ea"/>
            <a:ea typeface="+mn-ea"/>
            <a:cs typeface="+mn-cs"/>
          </a:endParaRPr>
        </a:p>
        <a:p>
          <a:endParaRPr kumimoji="1" lang="en-US" altLang="ja-JP" sz="1300">
            <a:solidFill>
              <a:srgbClr val="FF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ea"/>
              <a:ea typeface="+mn-ea"/>
              <a:cs typeface="+mn-cs"/>
            </a:rPr>
            <a:t>（基金の使途）</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・公共用地取得基金　　　　公共用地取得の推進</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・福祉ふれあい基金　　　　社会福祉事業の推進</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・緑のまちづくり基金　　　緑豊かで快適なまちづくり事業の推進</a:t>
          </a:r>
          <a:endParaRPr lang="ja-JP" altLang="ja-JP" sz="1300">
            <a:solidFill>
              <a:sysClr val="windowText" lastClr="000000"/>
            </a:solidFill>
            <a:effectLst/>
            <a:latin typeface="+mn-ea"/>
            <a:ea typeface="+mn-ea"/>
          </a:endParaRPr>
        </a:p>
        <a:p>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（増減理由）</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・公共用地取得基金　　　　道路用地等購入のため</a:t>
          </a:r>
          <a:r>
            <a:rPr kumimoji="1" lang="en-US" altLang="ja-JP" sz="1300">
              <a:solidFill>
                <a:sysClr val="windowText" lastClr="000000"/>
              </a:solidFill>
              <a:effectLst/>
              <a:latin typeface="+mn-ea"/>
              <a:ea typeface="+mn-ea"/>
              <a:cs typeface="+mn-cs"/>
            </a:rPr>
            <a:t>30</a:t>
          </a:r>
          <a:r>
            <a:rPr kumimoji="1" lang="ja-JP" altLang="ja-JP" sz="1300">
              <a:solidFill>
                <a:sysClr val="windowText" lastClr="000000"/>
              </a:solidFill>
              <a:effectLst/>
              <a:latin typeface="+mn-ea"/>
              <a:ea typeface="+mn-ea"/>
              <a:cs typeface="+mn-cs"/>
            </a:rPr>
            <a:t>百万円</a:t>
          </a:r>
          <a:r>
            <a:rPr kumimoji="1" lang="ja-JP" altLang="en-US" sz="1300">
              <a:solidFill>
                <a:sysClr val="windowText" lastClr="000000"/>
              </a:solidFill>
              <a:effectLst/>
              <a:latin typeface="+mn-ea"/>
              <a:ea typeface="+mn-ea"/>
              <a:cs typeface="+mn-cs"/>
            </a:rPr>
            <a:t>を</a:t>
          </a:r>
          <a:r>
            <a:rPr kumimoji="1" lang="ja-JP" altLang="ja-JP" sz="1300">
              <a:solidFill>
                <a:sysClr val="windowText" lastClr="000000"/>
              </a:solidFill>
              <a:effectLst/>
              <a:latin typeface="+mn-ea"/>
              <a:ea typeface="+mn-ea"/>
              <a:cs typeface="+mn-cs"/>
            </a:rPr>
            <a:t>取崩したことによる減</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・福祉ふれあい基金　　　　ふるさと納税等による寄付金</a:t>
          </a:r>
          <a:r>
            <a:rPr kumimoji="1" lang="ja-JP" altLang="en-US" sz="1300">
              <a:solidFill>
                <a:sysClr val="windowText" lastClr="000000"/>
              </a:solidFill>
              <a:effectLst/>
              <a:latin typeface="+mn-ea"/>
              <a:ea typeface="+mn-ea"/>
              <a:cs typeface="+mn-cs"/>
            </a:rPr>
            <a:t>の積立と福祉関連事業への取崩しの結果，全体として</a:t>
          </a:r>
          <a:r>
            <a:rPr kumimoji="1" lang="en-US" altLang="ja-JP" sz="1300">
              <a:solidFill>
                <a:sysClr val="windowText" lastClr="000000"/>
              </a:solidFill>
              <a:effectLst/>
              <a:latin typeface="+mn-ea"/>
              <a:ea typeface="+mn-ea"/>
              <a:cs typeface="+mn-cs"/>
            </a:rPr>
            <a:t>18</a:t>
          </a:r>
          <a:r>
            <a:rPr kumimoji="1" lang="ja-JP" altLang="ja-JP" sz="1300">
              <a:solidFill>
                <a:sysClr val="windowText" lastClr="000000"/>
              </a:solidFill>
              <a:effectLst/>
              <a:latin typeface="+mn-ea"/>
              <a:ea typeface="+mn-ea"/>
              <a:cs typeface="+mn-cs"/>
            </a:rPr>
            <a:t>百万円の増</a:t>
          </a:r>
          <a:r>
            <a:rPr kumimoji="1" lang="ja-JP" altLang="en-US" sz="1300">
              <a:solidFill>
                <a:sysClr val="windowText" lastClr="000000"/>
              </a:solidFill>
              <a:effectLst/>
              <a:latin typeface="+mn-ea"/>
              <a:ea typeface="+mn-ea"/>
              <a:cs typeface="+mn-cs"/>
            </a:rPr>
            <a:t>となった</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・緑のまちづくり基金　　　</a:t>
          </a:r>
          <a:r>
            <a:rPr kumimoji="1" lang="ja-JP" altLang="ja-JP" sz="1300">
              <a:solidFill>
                <a:schemeClr val="dk1"/>
              </a:solidFill>
              <a:effectLst/>
              <a:latin typeface="+mn-lt"/>
              <a:ea typeface="+mn-ea"/>
              <a:cs typeface="+mn-cs"/>
            </a:rPr>
            <a:t>ふるさと納税等による寄付金の積立</a:t>
          </a:r>
          <a:r>
            <a:rPr kumimoji="1" lang="ja-JP" altLang="en-US" sz="1300">
              <a:solidFill>
                <a:schemeClr val="dk1"/>
              </a:solidFill>
              <a:effectLst/>
              <a:latin typeface="+mn-lt"/>
              <a:ea typeface="+mn-ea"/>
              <a:cs typeface="+mn-cs"/>
            </a:rPr>
            <a:t>と</a:t>
          </a:r>
          <a:r>
            <a:rPr kumimoji="1" lang="ja-JP" altLang="ja-JP" sz="1300">
              <a:solidFill>
                <a:sysClr val="windowText" lastClr="000000"/>
              </a:solidFill>
              <a:effectLst/>
              <a:latin typeface="+mn-ea"/>
              <a:ea typeface="+mn-ea"/>
              <a:cs typeface="+mn-cs"/>
            </a:rPr>
            <a:t>記念樹の配布等</a:t>
          </a:r>
          <a:r>
            <a:rPr kumimoji="1" lang="ja-JP" altLang="en-US" sz="1300">
              <a:solidFill>
                <a:sysClr val="windowText" lastClr="000000"/>
              </a:solidFill>
              <a:effectLst/>
              <a:latin typeface="+mn-ea"/>
              <a:ea typeface="+mn-ea"/>
              <a:cs typeface="+mn-cs"/>
            </a:rPr>
            <a:t>，</a:t>
          </a:r>
          <a:r>
            <a:rPr kumimoji="1" lang="ja-JP" altLang="ja-JP" sz="1300">
              <a:solidFill>
                <a:sysClr val="windowText" lastClr="000000"/>
              </a:solidFill>
              <a:effectLst/>
              <a:latin typeface="+mn-ea"/>
              <a:ea typeface="+mn-ea"/>
              <a:cs typeface="+mn-cs"/>
            </a:rPr>
            <a:t>緑化推進事業へ</a:t>
          </a:r>
          <a:r>
            <a:rPr kumimoji="1" lang="ja-JP" altLang="en-US" sz="1300">
              <a:solidFill>
                <a:sysClr val="windowText" lastClr="000000"/>
              </a:solidFill>
              <a:effectLst/>
              <a:latin typeface="+mn-ea"/>
              <a:ea typeface="+mn-ea"/>
              <a:cs typeface="+mn-cs"/>
            </a:rPr>
            <a:t>の取崩しの結果，全体として</a:t>
          </a:r>
          <a:r>
            <a:rPr kumimoji="1" lang="en-US" altLang="ja-JP" sz="1300">
              <a:solidFill>
                <a:sysClr val="windowText" lastClr="000000"/>
              </a:solidFill>
              <a:effectLst/>
              <a:latin typeface="+mn-ea"/>
              <a:ea typeface="+mn-ea"/>
              <a:cs typeface="+mn-cs"/>
            </a:rPr>
            <a:t>8</a:t>
          </a:r>
          <a:r>
            <a:rPr kumimoji="1" lang="ja-JP" altLang="ja-JP" sz="1300">
              <a:solidFill>
                <a:sysClr val="windowText" lastClr="000000"/>
              </a:solidFill>
              <a:effectLst/>
              <a:latin typeface="+mn-ea"/>
              <a:ea typeface="+mn-ea"/>
              <a:cs typeface="+mn-cs"/>
            </a:rPr>
            <a:t>百万円</a:t>
          </a:r>
          <a:r>
            <a:rPr kumimoji="1" lang="ja-JP" altLang="en-US" sz="1300">
              <a:solidFill>
                <a:sysClr val="windowText" lastClr="000000"/>
              </a:solidFill>
              <a:effectLst/>
              <a:latin typeface="+mn-ea"/>
              <a:ea typeface="+mn-ea"/>
              <a:cs typeface="+mn-cs"/>
            </a:rPr>
            <a:t>の</a:t>
          </a:r>
          <a:r>
            <a:rPr kumimoji="1" lang="ja-JP" altLang="ja-JP" sz="1300">
              <a:solidFill>
                <a:sysClr val="windowText" lastClr="000000"/>
              </a:solidFill>
              <a:effectLst/>
              <a:latin typeface="+mn-ea"/>
              <a:ea typeface="+mn-ea"/>
              <a:cs typeface="+mn-cs"/>
            </a:rPr>
            <a:t>減</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となった</a:t>
          </a:r>
          <a:endParaRPr lang="ja-JP" altLang="ja-JP" sz="1300">
            <a:solidFill>
              <a:sysClr val="windowText" lastClr="000000"/>
            </a:solidFill>
            <a:effectLst/>
            <a:latin typeface="+mn-ea"/>
            <a:ea typeface="+mn-ea"/>
          </a:endParaRPr>
        </a:p>
        <a:p>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（今後の方針）</a:t>
          </a:r>
          <a:endParaRPr kumimoji="1" lang="en-US" altLang="ja-JP" sz="1300">
            <a:solidFill>
              <a:sysClr val="windowText" lastClr="000000"/>
            </a:solidFill>
            <a:effectLst/>
            <a:latin typeface="+mn-ea"/>
            <a:ea typeface="+mn-ea"/>
            <a:cs typeface="+mn-cs"/>
          </a:endParaRPr>
        </a:p>
        <a:p>
          <a:r>
            <a:rPr kumimoji="1" lang="ja-JP" altLang="ja-JP" sz="1300">
              <a:solidFill>
                <a:sysClr val="windowText" lastClr="000000"/>
              </a:solidFill>
              <a:effectLst/>
              <a:latin typeface="+mn-ea"/>
              <a:ea typeface="+mn-ea"/>
              <a:cs typeface="+mn-cs"/>
            </a:rPr>
            <a:t>・公共用地取得基金　　　　公共施設等の借地解消を図るため，計画的に取崩しを行っていく。</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・福祉ふれあい基金　　　　社会</a:t>
          </a:r>
          <a:r>
            <a:rPr kumimoji="1" lang="ja-JP" altLang="en-US" sz="1300">
              <a:solidFill>
                <a:sysClr val="windowText" lastClr="000000"/>
              </a:solidFill>
              <a:effectLst/>
              <a:latin typeface="+mn-ea"/>
              <a:ea typeface="+mn-ea"/>
              <a:cs typeface="+mn-cs"/>
            </a:rPr>
            <a:t>福祉の増進に寄与する</a:t>
          </a:r>
          <a:r>
            <a:rPr kumimoji="1" lang="ja-JP" altLang="ja-JP" sz="1300">
              <a:solidFill>
                <a:sysClr val="windowText" lastClr="000000"/>
              </a:solidFill>
              <a:effectLst/>
              <a:latin typeface="+mn-ea"/>
              <a:ea typeface="+mn-ea"/>
              <a:cs typeface="+mn-cs"/>
            </a:rPr>
            <a:t>充当事業を精査し計画的に取崩す等の検討を行っていく。</a:t>
          </a:r>
          <a:endParaRPr lang="ja-JP" altLang="ja-JP" sz="1300">
            <a:solidFill>
              <a:sysClr val="windowText" lastClr="000000"/>
            </a:solidFill>
            <a:effectLst/>
            <a:latin typeface="+mn-ea"/>
            <a:ea typeface="+mn-ea"/>
          </a:endParaRPr>
        </a:p>
        <a:p>
          <a:r>
            <a:rPr kumimoji="1" lang="ja-JP" altLang="ja-JP" sz="1300">
              <a:solidFill>
                <a:sysClr val="windowText" lastClr="000000"/>
              </a:solidFill>
              <a:effectLst/>
              <a:latin typeface="+mn-ea"/>
              <a:ea typeface="+mn-ea"/>
              <a:cs typeface="+mn-cs"/>
            </a:rPr>
            <a:t>・緑のまちづくり基金　　　今後も記念樹の配布等の緑化推進事業へ充当するため取崩しを行っていく。</a:t>
          </a:r>
          <a:endParaRPr lang="ja-JP" altLang="ja-JP" sz="1300">
            <a:solidFill>
              <a:sysClr val="windowText" lastClr="000000"/>
            </a:solidFill>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a:t>
          </a:r>
          <a:r>
            <a:rPr kumimoji="1" lang="ja-JP" altLang="en-US" sz="1200">
              <a:solidFill>
                <a:sysClr val="windowText" lastClr="000000"/>
              </a:solidFill>
              <a:effectLst/>
              <a:latin typeface="+mn-ea"/>
              <a:ea typeface="+mn-ea"/>
              <a:cs typeface="+mn-cs"/>
            </a:rPr>
            <a:t>増減理由）</a:t>
          </a:r>
          <a:endParaRPr kumimoji="1" lang="en-US" altLang="ja-JP" sz="1200">
            <a:solidFill>
              <a:sysClr val="windowText" lastClr="000000"/>
            </a:solidFill>
            <a:effectLst/>
            <a:latin typeface="+mn-ea"/>
            <a:ea typeface="+mn-ea"/>
            <a:cs typeface="+mn-cs"/>
          </a:endParaRPr>
        </a:p>
        <a:p>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令和</a:t>
          </a:r>
          <a:r>
            <a:rPr kumimoji="1" lang="en-US" altLang="ja-JP" sz="1200">
              <a:solidFill>
                <a:sysClr val="windowText" lastClr="000000"/>
              </a:solidFill>
              <a:effectLst/>
              <a:latin typeface="+mn-ea"/>
              <a:ea typeface="+mn-ea"/>
              <a:cs typeface="+mn-cs"/>
            </a:rPr>
            <a:t>4</a:t>
          </a:r>
          <a:r>
            <a:rPr kumimoji="1" lang="ja-JP" altLang="en-US" sz="1200">
              <a:solidFill>
                <a:sysClr val="windowText" lastClr="000000"/>
              </a:solidFill>
              <a:effectLst/>
              <a:latin typeface="+mn-ea"/>
              <a:ea typeface="+mn-ea"/>
              <a:cs typeface="+mn-cs"/>
            </a:rPr>
            <a:t>年度の当初予算編成においては不足する財源に対応するため，</a:t>
          </a:r>
          <a:r>
            <a:rPr kumimoji="1" lang="en-US" altLang="ja-JP" sz="1200">
              <a:solidFill>
                <a:sysClr val="windowText" lastClr="000000"/>
              </a:solidFill>
              <a:effectLst/>
              <a:latin typeface="+mn-ea"/>
              <a:ea typeface="+mn-ea"/>
              <a:cs typeface="+mn-cs"/>
            </a:rPr>
            <a:t>1,661</a:t>
          </a:r>
          <a:r>
            <a:rPr kumimoji="1" lang="ja-JP" altLang="en-US" sz="1200">
              <a:solidFill>
                <a:sysClr val="windowText" lastClr="000000"/>
              </a:solidFill>
              <a:effectLst/>
              <a:latin typeface="+mn-ea"/>
              <a:ea typeface="+mn-ea"/>
              <a:cs typeface="+mn-cs"/>
            </a:rPr>
            <a:t>百万円の取崩しを計上したが，予算執行の過程において，歳出予算の適正執行による差金の確保に努めたことや前年度決算剰余金や市民税などの一般財源の増分を確保できたことにより，全額取崩しを中止し，前年度末残高を維持することができた。</a:t>
          </a:r>
          <a:endParaRPr kumimoji="1" lang="en-US" altLang="ja-JP" sz="1200">
            <a:solidFill>
              <a:sysClr val="windowText" lastClr="000000"/>
            </a:solidFill>
            <a:effectLst/>
            <a:latin typeface="+mn-ea"/>
            <a:ea typeface="+mn-ea"/>
            <a:cs typeface="+mn-cs"/>
          </a:endParaRPr>
        </a:p>
        <a:p>
          <a:endParaRPr kumimoji="1" lang="en-US" altLang="ja-JP" sz="1200">
            <a:solidFill>
              <a:sysClr val="windowText" lastClr="000000"/>
            </a:solidFill>
            <a:effectLst/>
            <a:latin typeface="+mn-ea"/>
            <a:ea typeface="+mn-ea"/>
            <a:cs typeface="+mn-cs"/>
          </a:endParaRPr>
        </a:p>
        <a:p>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（今後の方針）</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・令和４年度は財源不足を補う取崩しは避けられたものの，今後も佐和駅東西自由通路整備事業や高場陸橋の</a:t>
          </a:r>
          <a:r>
            <a:rPr kumimoji="1" lang="en-US" altLang="ja-JP" sz="1200">
              <a:solidFill>
                <a:sysClr val="windowText" lastClr="000000"/>
              </a:solidFill>
              <a:effectLst/>
              <a:latin typeface="+mn-ea"/>
              <a:ea typeface="+mn-ea"/>
              <a:cs typeface="+mn-cs"/>
            </a:rPr>
            <a:t>4</a:t>
          </a:r>
          <a:r>
            <a:rPr kumimoji="1" lang="ja-JP" altLang="en-US" sz="1200">
              <a:solidFill>
                <a:sysClr val="windowText" lastClr="000000"/>
              </a:solidFill>
              <a:effectLst/>
              <a:latin typeface="+mn-ea"/>
              <a:ea typeface="+mn-ea"/>
              <a:cs typeface="+mn-cs"/>
            </a:rPr>
            <a:t>車線化など大型事業が予定されていることに加え，義務的経費の増加や不安定な世界情勢の影響による物価高が続くことが見込まれることから，取崩しは避けられない状況にあり残高は減少していく見込みである。</a:t>
          </a:r>
          <a:endParaRPr kumimoji="1" lang="en-US" altLang="ja-JP" sz="1200">
            <a:solidFill>
              <a:sysClr val="windowText" lastClr="000000"/>
            </a:solidFill>
            <a:effectLst/>
            <a:latin typeface="+mn-ea"/>
            <a:ea typeface="+mn-ea"/>
            <a:cs typeface="+mn-cs"/>
          </a:endParaRPr>
        </a:p>
        <a:p>
          <a:endParaRPr kumimoji="1" lang="en-US" altLang="ja-JP" sz="1300">
            <a:solidFill>
              <a:srgbClr val="FF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ea"/>
              <a:ea typeface="+mn-ea"/>
              <a:cs typeface="+mn-cs"/>
            </a:rPr>
            <a:t>（増減理由）</a:t>
          </a:r>
          <a:endParaRPr kumimoji="1" lang="en-US" altLang="ja-JP" sz="1200">
            <a:solidFill>
              <a:sysClr val="windowText" lastClr="000000"/>
            </a:solidFill>
            <a:effectLst/>
            <a:latin typeface="+mn-ea"/>
            <a:ea typeface="+mn-ea"/>
            <a:cs typeface="+mn-cs"/>
          </a:endParaRPr>
        </a:p>
        <a:p>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令和</a:t>
          </a:r>
          <a:r>
            <a:rPr kumimoji="1" lang="en-US" altLang="ja-JP" sz="1200">
              <a:solidFill>
                <a:sysClr val="windowText" lastClr="000000"/>
              </a:solidFill>
              <a:effectLst/>
              <a:latin typeface="+mn-ea"/>
              <a:ea typeface="+mn-ea"/>
              <a:cs typeface="+mn-cs"/>
            </a:rPr>
            <a:t>4</a:t>
          </a:r>
          <a:r>
            <a:rPr kumimoji="1" lang="ja-JP" altLang="en-US" sz="1200">
              <a:solidFill>
                <a:sysClr val="windowText" lastClr="000000"/>
              </a:solidFill>
              <a:effectLst/>
              <a:latin typeface="+mn-ea"/>
              <a:ea typeface="+mn-ea"/>
              <a:cs typeface="+mn-cs"/>
            </a:rPr>
            <a:t>年度の当初予算編成においては不足する財源に対応するため，</a:t>
          </a:r>
          <a:r>
            <a:rPr kumimoji="1" lang="en-US" altLang="ja-JP" sz="1200">
              <a:solidFill>
                <a:sysClr val="windowText" lastClr="000000"/>
              </a:solidFill>
              <a:effectLst/>
              <a:latin typeface="+mn-ea"/>
              <a:ea typeface="+mn-ea"/>
              <a:cs typeface="+mn-cs"/>
            </a:rPr>
            <a:t>2,131</a:t>
          </a:r>
          <a:r>
            <a:rPr kumimoji="1" lang="ja-JP" altLang="en-US" sz="1200">
              <a:solidFill>
                <a:sysClr val="windowText" lastClr="000000"/>
              </a:solidFill>
              <a:effectLst/>
              <a:latin typeface="+mn-ea"/>
              <a:ea typeface="+mn-ea"/>
              <a:cs typeface="+mn-cs"/>
            </a:rPr>
            <a:t>百万円の取崩しを計上したが，予算執行の過程において，歳出予算の適正執行による差金の確保に努めたことや前年度決算剰余金や市民税などの一般財源の増分を確保できたことにより，全額取崩しを中止し，前年度末残高を維持することができた。</a:t>
          </a:r>
        </a:p>
        <a:p>
          <a:endParaRPr kumimoji="1" lang="ja-JP" altLang="en-US" sz="1200">
            <a:solidFill>
              <a:sysClr val="windowText" lastClr="000000"/>
            </a:solidFill>
            <a:effectLst/>
            <a:latin typeface="+mn-ea"/>
            <a:ea typeface="+mn-ea"/>
            <a:cs typeface="+mn-cs"/>
          </a:endParaRPr>
        </a:p>
        <a:p>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（今後の方針）</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・令和４年度は財源不足を補う取崩しは避けられたものの，今後も佐和駅東西自由通路整備事業や高場陸橋の</a:t>
          </a:r>
          <a:r>
            <a:rPr kumimoji="1" lang="en-US" altLang="ja-JP" sz="1200">
              <a:solidFill>
                <a:sysClr val="windowText" lastClr="000000"/>
              </a:solidFill>
              <a:effectLst/>
              <a:latin typeface="+mn-ea"/>
              <a:ea typeface="+mn-ea"/>
              <a:cs typeface="+mn-cs"/>
            </a:rPr>
            <a:t>4</a:t>
          </a:r>
          <a:r>
            <a:rPr kumimoji="1" lang="ja-JP" altLang="en-US" sz="1200">
              <a:solidFill>
                <a:sysClr val="windowText" lastClr="000000"/>
              </a:solidFill>
              <a:effectLst/>
              <a:latin typeface="+mn-ea"/>
              <a:ea typeface="+mn-ea"/>
              <a:cs typeface="+mn-cs"/>
            </a:rPr>
            <a:t>車線化など大型事業の実施に伴い，中期財政計画上も財源不足が見込まれることから，取崩しは避けられない状況にあり残高は減少していく見込みである。</a:t>
          </a:r>
        </a:p>
        <a:p>
          <a:endParaRPr kumimoji="1" lang="en-US" altLang="ja-JP" sz="1300">
            <a:solidFill>
              <a:srgbClr val="FF0000"/>
            </a:solidFill>
            <a:effectLst/>
            <a:latin typeface="+mn-ea"/>
            <a:ea typeface="+mn-ea"/>
            <a:cs typeface="+mn-cs"/>
          </a:endParaRPr>
        </a:p>
        <a:p>
          <a:endParaRPr kumimoji="1" lang="en-US" altLang="ja-JP" sz="1300">
            <a:solidFill>
              <a:srgbClr val="FF0000"/>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156,435
154,389
100.26
62,464,135
58,613,335
3,209,303
31,380,204
62,433,423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基準財政需要額，基準財政収入額とも前年度から増額となっているが，基準財政需要額の増額幅の方が大きかったため，前年度より</a:t>
          </a:r>
          <a:r>
            <a:rPr kumimoji="1" lang="en-US" altLang="ja-JP" sz="1000">
              <a:solidFill>
                <a:schemeClr val="dk1"/>
              </a:solidFill>
              <a:effectLst/>
              <a:latin typeface="+mn-ea"/>
              <a:ea typeface="+mn-ea"/>
              <a:cs typeface="+mn-cs"/>
            </a:rPr>
            <a:t>0.02</a:t>
          </a:r>
          <a:r>
            <a:rPr kumimoji="1" lang="ja-JP" altLang="ja-JP" sz="1000">
              <a:solidFill>
                <a:schemeClr val="dk1"/>
              </a:solidFill>
              <a:effectLst/>
              <a:latin typeface="+mn-ea"/>
              <a:ea typeface="+mn-ea"/>
              <a:cs typeface="+mn-cs"/>
            </a:rPr>
            <a:t>ポイント低下している。過去</a:t>
          </a:r>
          <a:r>
            <a:rPr kumimoji="1" lang="en-US" altLang="ja-JP" sz="1000">
              <a:solidFill>
                <a:schemeClr val="dk1"/>
              </a:solidFill>
              <a:effectLst/>
              <a:latin typeface="+mn-ea"/>
              <a:ea typeface="+mn-ea"/>
              <a:cs typeface="+mn-cs"/>
            </a:rPr>
            <a:t>5</a:t>
          </a:r>
          <a:r>
            <a:rPr kumimoji="1" lang="ja-JP" altLang="ja-JP" sz="1000">
              <a:solidFill>
                <a:schemeClr val="dk1"/>
              </a:solidFill>
              <a:effectLst/>
              <a:latin typeface="+mn-ea"/>
              <a:ea typeface="+mn-ea"/>
              <a:cs typeface="+mn-cs"/>
            </a:rPr>
            <a:t>年間，類似団体平均を上回る状況が続いており，引き続き交付団体となることを見込む。今後も市税等の一般財源の増を見込めない中，人件費や扶助費等の義務的経費については引き続き増加することが見込まれるため，厳しい財政運営が予想される。公共施設の適正管理など中長期的な取組を通して行財政改革を推進し，引き続き経費の削減に努める。</a:t>
          </a:r>
          <a:endParaRPr lang="ja-JP" altLang="ja-JP" sz="10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59972</xdr:rowOff>
    </xdr:to>
    <xdr:cxnSp macro="">
      <xdr:nvCxnSpPr>
        <xdr:cNvPr id="72" name="直線コネクタ 71"/>
        <xdr:cNvCxnSpPr/>
      </xdr:nvCxnSpPr>
      <xdr:spPr>
        <a:xfrm>
          <a:off x="3225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81" name="フローチャート: 判断 80"/>
        <xdr:cNvSpPr/>
      </xdr:nvSpPr>
      <xdr:spPr>
        <a:xfrm>
          <a:off x="1397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82" name="テキスト ボックス 81"/>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mn-ea"/>
              <a:ea typeface="+mn-ea"/>
              <a:cs typeface="+mn-cs"/>
            </a:rPr>
            <a:t>公共施設の電気料高騰による物件費の増や消防庁舎建設に係る一部事務組合への負担金の増，学校改修事業等に係る市債償還元の増などの影響により，</a:t>
          </a:r>
          <a:r>
            <a:rPr kumimoji="1" lang="ja-JP" altLang="ja-JP" sz="1000">
              <a:solidFill>
                <a:schemeClr val="dk1"/>
              </a:solidFill>
              <a:effectLst/>
              <a:latin typeface="+mn-ea"/>
              <a:ea typeface="+mn-ea"/>
              <a:cs typeface="+mn-cs"/>
            </a:rPr>
            <a:t>昨年度から</a:t>
          </a:r>
          <a:r>
            <a:rPr kumimoji="1" lang="en-US" altLang="ja-JP" sz="1000">
              <a:solidFill>
                <a:schemeClr val="dk1"/>
              </a:solidFill>
              <a:effectLst/>
              <a:latin typeface="+mn-ea"/>
              <a:ea typeface="+mn-ea"/>
              <a:cs typeface="+mn-cs"/>
            </a:rPr>
            <a:t>2.5</a:t>
          </a:r>
          <a:r>
            <a:rPr kumimoji="1" lang="ja-JP" altLang="ja-JP" sz="1000">
              <a:solidFill>
                <a:schemeClr val="dk1"/>
              </a:solidFill>
              <a:effectLst/>
              <a:latin typeface="+mn-ea"/>
              <a:ea typeface="+mn-ea"/>
              <a:cs typeface="+mn-cs"/>
            </a:rPr>
            <a:t>％増の</a:t>
          </a:r>
          <a:r>
            <a:rPr kumimoji="1" lang="en-US" altLang="ja-JP" sz="1000">
              <a:solidFill>
                <a:schemeClr val="dk1"/>
              </a:solidFill>
              <a:effectLst/>
              <a:latin typeface="+mn-ea"/>
              <a:ea typeface="+mn-ea"/>
              <a:cs typeface="+mn-cs"/>
            </a:rPr>
            <a:t>94.4</a:t>
          </a:r>
          <a:r>
            <a:rPr kumimoji="1" lang="ja-JP" altLang="ja-JP" sz="1000">
              <a:solidFill>
                <a:schemeClr val="dk1"/>
              </a:solidFill>
              <a:effectLst/>
              <a:latin typeface="+mn-ea"/>
              <a:ea typeface="+mn-ea"/>
              <a:cs typeface="+mn-cs"/>
            </a:rPr>
            <a:t>％となり，過去</a:t>
          </a:r>
          <a:r>
            <a:rPr kumimoji="1" lang="en-US" altLang="ja-JP" sz="1000">
              <a:solidFill>
                <a:schemeClr val="dk1"/>
              </a:solidFill>
              <a:effectLst/>
              <a:latin typeface="+mn-ea"/>
              <a:ea typeface="+mn-ea"/>
              <a:cs typeface="+mn-cs"/>
            </a:rPr>
            <a:t>5</a:t>
          </a:r>
          <a:r>
            <a:rPr kumimoji="1" lang="ja-JP" altLang="ja-JP" sz="1000">
              <a:solidFill>
                <a:schemeClr val="dk1"/>
              </a:solidFill>
              <a:effectLst/>
              <a:latin typeface="+mn-ea"/>
              <a:ea typeface="+mn-ea"/>
              <a:cs typeface="+mn-cs"/>
            </a:rPr>
            <a:t>年間をみても常に類似団体平均を上回る状況である。要因としては，義務的経費のうち特に公債費が類似団体と比較して高い。これは，小中学校耐震化事業や統合校建設等の教育関連事業に係る償還額の増が影響している。令和４年度においては社会経済活動の回復による地方税の増等が要因となり経常一般財源が増となったが，人件費や扶助費等の義務的経費については今後も逓増が見込まれるため，引き続き行財政改革の推進に取り組むほか，企業誘致の推進やふるさと納税の拡充等により自主財源の確保に努める。</a:t>
          </a:r>
          <a:endParaRPr lang="ja-JP" altLang="ja-JP" sz="10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65</xdr:row>
      <xdr:rowOff>4656</xdr:rowOff>
    </xdr:to>
    <xdr:cxnSp macro="">
      <xdr:nvCxnSpPr>
        <xdr:cNvPr id="132" name="直線コネクタ 131"/>
        <xdr:cNvCxnSpPr/>
      </xdr:nvCxnSpPr>
      <xdr:spPr>
        <a:xfrm>
          <a:off x="4114800" y="10947823"/>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66</xdr:row>
      <xdr:rowOff>34290</xdr:rowOff>
    </xdr:to>
    <xdr:cxnSp macro="">
      <xdr:nvCxnSpPr>
        <xdr:cNvPr id="135" name="直線コネクタ 134"/>
        <xdr:cNvCxnSpPr/>
      </xdr:nvCxnSpPr>
      <xdr:spPr>
        <a:xfrm flipV="1">
          <a:off x="3225800" y="1094782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34290</xdr:rowOff>
    </xdr:to>
    <xdr:cxnSp macro="">
      <xdr:nvCxnSpPr>
        <xdr:cNvPr id="138" name="直線コネクタ 137"/>
        <xdr:cNvCxnSpPr/>
      </xdr:nvCxnSpPr>
      <xdr:spPr>
        <a:xfrm>
          <a:off x="2336800" y="1130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9" name="フローチャート: 判断 138"/>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40" name="テキスト ボックス 139"/>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65</xdr:row>
      <xdr:rowOff>157480</xdr:rowOff>
    </xdr:to>
    <xdr:cxnSp macro="">
      <xdr:nvCxnSpPr>
        <xdr:cNvPr id="141" name="直線コネクタ 140"/>
        <xdr:cNvCxnSpPr/>
      </xdr:nvCxnSpPr>
      <xdr:spPr>
        <a:xfrm>
          <a:off x="1447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1" name="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5" name="楕円 154"/>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6" name="テキスト ボックス 155"/>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59" name="楕円 158"/>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60" name="テキスト ボックス 159"/>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類似団体平均よりも低い水準で推移しているものの，上昇が続いている。体育館や文化会館等の公共施設への指定管理制度の導入，消防，廃棄物処理等の広域化などコスト削減を図ってきたが，施設の老朽化による維持補修費等の増加がこれを上回る状況とみられる。公共施設総合管理計画や個別施設計画に基づき計画的な補修を行うほか，一時的な物件費上昇の要因とはなるが，老朽化した施設解体等も行い公共施設の適正管理を図る。</a:t>
          </a:r>
          <a:endParaRPr lang="ja-JP" altLang="ja-JP" sz="10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6547</xdr:rowOff>
    </xdr:from>
    <xdr:to>
      <xdr:col>23</xdr:col>
      <xdr:colOff>133350</xdr:colOff>
      <xdr:row>81</xdr:row>
      <xdr:rowOff>22540</xdr:rowOff>
    </xdr:to>
    <xdr:cxnSp macro="">
      <xdr:nvCxnSpPr>
        <xdr:cNvPr id="195" name="直線コネクタ 194"/>
        <xdr:cNvCxnSpPr/>
      </xdr:nvCxnSpPr>
      <xdr:spPr>
        <a:xfrm>
          <a:off x="4114800" y="13893997"/>
          <a:ext cx="8382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137390</xdr:rowOff>
    </xdr:from>
    <xdr:to>
      <xdr:col>19</xdr:col>
      <xdr:colOff>133350</xdr:colOff>
      <xdr:row>81</xdr:row>
      <xdr:rowOff>6547</xdr:rowOff>
    </xdr:to>
    <xdr:cxnSp macro="">
      <xdr:nvCxnSpPr>
        <xdr:cNvPr id="198" name="直線コネクタ 197"/>
        <xdr:cNvCxnSpPr/>
      </xdr:nvCxnSpPr>
      <xdr:spPr>
        <a:xfrm>
          <a:off x="3225800" y="13853390"/>
          <a:ext cx="8890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23685</xdr:rowOff>
    </xdr:from>
    <xdr:to>
      <xdr:col>15</xdr:col>
      <xdr:colOff>82550</xdr:colOff>
      <xdr:row>80</xdr:row>
      <xdr:rowOff>137390</xdr:rowOff>
    </xdr:to>
    <xdr:cxnSp macro="">
      <xdr:nvCxnSpPr>
        <xdr:cNvPr id="201" name="直線コネクタ 200"/>
        <xdr:cNvCxnSpPr/>
      </xdr:nvCxnSpPr>
      <xdr:spPr>
        <a:xfrm>
          <a:off x="2336800" y="13739685"/>
          <a:ext cx="889000" cy="1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1822</xdr:rowOff>
    </xdr:from>
    <xdr:to>
      <xdr:col>15</xdr:col>
      <xdr:colOff>133350</xdr:colOff>
      <xdr:row>83</xdr:row>
      <xdr:rowOff>103422</xdr:rowOff>
    </xdr:to>
    <xdr:sp macro="" textlink="">
      <xdr:nvSpPr>
        <xdr:cNvPr id="202" name="フローチャート: 判断 201"/>
        <xdr:cNvSpPr/>
      </xdr:nvSpPr>
      <xdr:spPr>
        <a:xfrm>
          <a:off x="3175000" y="142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88199</xdr:rowOff>
    </xdr:from>
    <xdr:ext cx="762000" cy="259045"/>
    <xdr:sp macro="" textlink="">
      <xdr:nvSpPr>
        <xdr:cNvPr id="203" name="テキスト ボックス 202"/>
        <xdr:cNvSpPr txBox="1"/>
      </xdr:nvSpPr>
      <xdr:spPr>
        <a:xfrm>
          <a:off x="2844800" y="143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159423</xdr:rowOff>
    </xdr:from>
    <xdr:to>
      <xdr:col>11</xdr:col>
      <xdr:colOff>31750</xdr:colOff>
      <xdr:row>80</xdr:row>
      <xdr:rowOff>23685</xdr:rowOff>
    </xdr:to>
    <xdr:cxnSp macro="">
      <xdr:nvCxnSpPr>
        <xdr:cNvPr id="204" name="直線コネクタ 203"/>
        <xdr:cNvCxnSpPr/>
      </xdr:nvCxnSpPr>
      <xdr:spPr>
        <a:xfrm>
          <a:off x="1447800" y="13703973"/>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49431</xdr:rowOff>
    </xdr:from>
    <xdr:to>
      <xdr:col>11</xdr:col>
      <xdr:colOff>82550</xdr:colOff>
      <xdr:row>82</xdr:row>
      <xdr:rowOff>151031</xdr:rowOff>
    </xdr:to>
    <xdr:sp macro="" textlink="">
      <xdr:nvSpPr>
        <xdr:cNvPr id="205" name="フローチャート: 判断 204"/>
        <xdr:cNvSpPr/>
      </xdr:nvSpPr>
      <xdr:spPr>
        <a:xfrm>
          <a:off x="2286000" y="1410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135808</xdr:rowOff>
    </xdr:from>
    <xdr:ext cx="762000" cy="259045"/>
    <xdr:sp macro="" textlink="">
      <xdr:nvSpPr>
        <xdr:cNvPr id="206" name="テキスト ボックス 205"/>
        <xdr:cNvSpPr txBox="1"/>
      </xdr:nvSpPr>
      <xdr:spPr>
        <a:xfrm>
          <a:off x="1955800" y="141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156172</xdr:rowOff>
    </xdr:from>
    <xdr:to>
      <xdr:col>7</xdr:col>
      <xdr:colOff>31750</xdr:colOff>
      <xdr:row>82</xdr:row>
      <xdr:rowOff>86322</xdr:rowOff>
    </xdr:to>
    <xdr:sp macro="" textlink="">
      <xdr:nvSpPr>
        <xdr:cNvPr id="207" name="フローチャート: 判断 206"/>
        <xdr:cNvSpPr/>
      </xdr:nvSpPr>
      <xdr:spPr>
        <a:xfrm>
          <a:off x="1397000" y="140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71099</xdr:rowOff>
    </xdr:from>
    <xdr:ext cx="762000" cy="259045"/>
    <xdr:sp macro="" textlink="">
      <xdr:nvSpPr>
        <xdr:cNvPr id="208" name="テキスト ボックス 207"/>
        <xdr:cNvSpPr txBox="1"/>
      </xdr:nvSpPr>
      <xdr:spPr>
        <a:xfrm>
          <a:off x="1066800" y="141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143190</xdr:rowOff>
    </xdr:from>
    <xdr:to>
      <xdr:col>23</xdr:col>
      <xdr:colOff>184150</xdr:colOff>
      <xdr:row>81</xdr:row>
      <xdr:rowOff>73340</xdr:rowOff>
    </xdr:to>
    <xdr:sp macro="" textlink="">
      <xdr:nvSpPr>
        <xdr:cNvPr id="214" name="楕円 213"/>
        <xdr:cNvSpPr/>
      </xdr:nvSpPr>
      <xdr:spPr>
        <a:xfrm>
          <a:off x="4902200" y="138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64467</xdr:rowOff>
    </xdr:from>
    <xdr:ext cx="762000" cy="259045"/>
    <xdr:sp macro="" textlink="">
      <xdr:nvSpPr>
        <xdr:cNvPr id="215" name="人件費・物件費等の状況該当値テキスト"/>
        <xdr:cNvSpPr txBox="1"/>
      </xdr:nvSpPr>
      <xdr:spPr>
        <a:xfrm>
          <a:off x="5041900" y="1378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127197</xdr:rowOff>
    </xdr:from>
    <xdr:to>
      <xdr:col>19</xdr:col>
      <xdr:colOff>184150</xdr:colOff>
      <xdr:row>81</xdr:row>
      <xdr:rowOff>57347</xdr:rowOff>
    </xdr:to>
    <xdr:sp macro="" textlink="">
      <xdr:nvSpPr>
        <xdr:cNvPr id="216" name="楕円 215"/>
        <xdr:cNvSpPr/>
      </xdr:nvSpPr>
      <xdr:spPr>
        <a:xfrm>
          <a:off x="4064000" y="1384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67524</xdr:rowOff>
    </xdr:from>
    <xdr:ext cx="736600" cy="259045"/>
    <xdr:sp macro="" textlink="">
      <xdr:nvSpPr>
        <xdr:cNvPr id="217" name="テキスト ボックス 216"/>
        <xdr:cNvSpPr txBox="1"/>
      </xdr:nvSpPr>
      <xdr:spPr>
        <a:xfrm>
          <a:off x="3733800" y="1361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86590</xdr:rowOff>
    </xdr:from>
    <xdr:to>
      <xdr:col>15</xdr:col>
      <xdr:colOff>133350</xdr:colOff>
      <xdr:row>81</xdr:row>
      <xdr:rowOff>16740</xdr:rowOff>
    </xdr:to>
    <xdr:sp macro="" textlink="">
      <xdr:nvSpPr>
        <xdr:cNvPr id="218" name="楕円 217"/>
        <xdr:cNvSpPr/>
      </xdr:nvSpPr>
      <xdr:spPr>
        <a:xfrm>
          <a:off x="3175000" y="138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26917</xdr:rowOff>
    </xdr:from>
    <xdr:ext cx="762000" cy="259045"/>
    <xdr:sp macro="" textlink="">
      <xdr:nvSpPr>
        <xdr:cNvPr id="219" name="テキスト ボックス 218"/>
        <xdr:cNvSpPr txBox="1"/>
      </xdr:nvSpPr>
      <xdr:spPr>
        <a:xfrm>
          <a:off x="2844800" y="135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144335</xdr:rowOff>
    </xdr:from>
    <xdr:to>
      <xdr:col>11</xdr:col>
      <xdr:colOff>82550</xdr:colOff>
      <xdr:row>80</xdr:row>
      <xdr:rowOff>74485</xdr:rowOff>
    </xdr:to>
    <xdr:sp macro="" textlink="">
      <xdr:nvSpPr>
        <xdr:cNvPr id="220" name="楕円 219"/>
        <xdr:cNvSpPr/>
      </xdr:nvSpPr>
      <xdr:spPr>
        <a:xfrm>
          <a:off x="2286000" y="136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84662</xdr:rowOff>
    </xdr:from>
    <xdr:ext cx="762000" cy="259045"/>
    <xdr:sp macro="" textlink="">
      <xdr:nvSpPr>
        <xdr:cNvPr id="221" name="テキスト ボックス 220"/>
        <xdr:cNvSpPr txBox="1"/>
      </xdr:nvSpPr>
      <xdr:spPr>
        <a:xfrm>
          <a:off x="1955800" y="1345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108623</xdr:rowOff>
    </xdr:from>
    <xdr:to>
      <xdr:col>7</xdr:col>
      <xdr:colOff>31750</xdr:colOff>
      <xdr:row>80</xdr:row>
      <xdr:rowOff>38773</xdr:rowOff>
    </xdr:to>
    <xdr:sp macro="" textlink="">
      <xdr:nvSpPr>
        <xdr:cNvPr id="222" name="楕円 221"/>
        <xdr:cNvSpPr/>
      </xdr:nvSpPr>
      <xdr:spPr>
        <a:xfrm>
          <a:off x="1397000" y="136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48950</xdr:rowOff>
    </xdr:from>
    <xdr:ext cx="762000" cy="259045"/>
    <xdr:sp macro="" textlink="">
      <xdr:nvSpPr>
        <xdr:cNvPr id="223" name="テキスト ボックス 222"/>
        <xdr:cNvSpPr txBox="1"/>
      </xdr:nvSpPr>
      <xdr:spPr>
        <a:xfrm>
          <a:off x="1066800" y="1342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職員の若年化及び初任層の在級期間が国や他市町村と比較して長期であることにより，類似団体及び全国市の平均を下回っている状況である。今後も，市の財政状況並びに国・他市町村の状況等を踏まえ，引き続き給与の適正化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52916</xdr:rowOff>
    </xdr:to>
    <xdr:cxnSp macro="">
      <xdr:nvCxnSpPr>
        <xdr:cNvPr id="257" name="直線コネクタ 256"/>
        <xdr:cNvCxnSpPr/>
      </xdr:nvCxnSpPr>
      <xdr:spPr>
        <a:xfrm flipV="1">
          <a:off x="16179800" y="142430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113241</xdr:rowOff>
    </xdr:to>
    <xdr:cxnSp macro="">
      <xdr:nvCxnSpPr>
        <xdr:cNvPr id="260" name="直線コネクタ 259"/>
        <xdr:cNvCxnSpPr/>
      </xdr:nvCxnSpPr>
      <xdr:spPr>
        <a:xfrm flipV="1">
          <a:off x="15290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32809</xdr:rowOff>
    </xdr:from>
    <xdr:to>
      <xdr:col>72</xdr:col>
      <xdr:colOff>203200</xdr:colOff>
      <xdr:row>83</xdr:row>
      <xdr:rowOff>113241</xdr:rowOff>
    </xdr:to>
    <xdr:cxnSp macro="">
      <xdr:nvCxnSpPr>
        <xdr:cNvPr id="263" name="直線コネクタ 262"/>
        <xdr:cNvCxnSpPr/>
      </xdr:nvCxnSpPr>
      <xdr:spPr>
        <a:xfrm>
          <a:off x="14401800" y="142631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11641</xdr:rowOff>
    </xdr:from>
    <xdr:to>
      <xdr:col>73</xdr:col>
      <xdr:colOff>44450</xdr:colOff>
      <xdr:row>84</xdr:row>
      <xdr:rowOff>113241</xdr:rowOff>
    </xdr:to>
    <xdr:sp macro="" textlink="">
      <xdr:nvSpPr>
        <xdr:cNvPr id="264" name="フローチャート: 判断 263"/>
        <xdr:cNvSpPr/>
      </xdr:nvSpPr>
      <xdr:spPr>
        <a:xfrm>
          <a:off x="15240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98018</xdr:rowOff>
    </xdr:from>
    <xdr:ext cx="762000" cy="259045"/>
    <xdr:sp macro="" textlink="">
      <xdr:nvSpPr>
        <xdr:cNvPr id="265" name="テキスト ボックス 264"/>
        <xdr:cNvSpPr txBox="1"/>
      </xdr:nvSpPr>
      <xdr:spPr>
        <a:xfrm>
          <a:off x="14909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83</xdr:row>
      <xdr:rowOff>133350</xdr:rowOff>
    </xdr:to>
    <xdr:cxnSp macro="">
      <xdr:nvCxnSpPr>
        <xdr:cNvPr id="266" name="直線コネクタ 265"/>
        <xdr:cNvCxnSpPr/>
      </xdr:nvCxnSpPr>
      <xdr:spPr>
        <a:xfrm flipV="1">
          <a:off x="13512800" y="142631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11641</xdr:rowOff>
    </xdr:from>
    <xdr:to>
      <xdr:col>68</xdr:col>
      <xdr:colOff>203200</xdr:colOff>
      <xdr:row>84</xdr:row>
      <xdr:rowOff>113241</xdr:rowOff>
    </xdr:to>
    <xdr:sp macro="" textlink="">
      <xdr:nvSpPr>
        <xdr:cNvPr id="267" name="フローチャート: 判断 266"/>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98018</xdr:rowOff>
    </xdr:from>
    <xdr:ext cx="762000" cy="259045"/>
    <xdr:sp macro="" textlink="">
      <xdr:nvSpPr>
        <xdr:cNvPr id="268" name="テキスト ボックス 267"/>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69" name="フローチャート: 判断 268"/>
        <xdr:cNvSpPr/>
      </xdr:nvSpPr>
      <xdr:spPr>
        <a:xfrm>
          <a:off x="13462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138236</xdr:rowOff>
    </xdr:from>
    <xdr:ext cx="762000" cy="259045"/>
    <xdr:sp macro="" textlink="">
      <xdr:nvSpPr>
        <xdr:cNvPr id="270" name="テキスト ボックス 269"/>
        <xdr:cNvSpPr txBox="1"/>
      </xdr:nvSpPr>
      <xdr:spPr>
        <a:xfrm>
          <a:off x="13131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8" name="楕円 277"/>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9" name="テキスト ボックス 278"/>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2" name="楕円 281"/>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3" name="テキスト ボックス 282"/>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これまで本市では事務の共同処理や民間委託等に努めており，こうした取り組みが成果として表れ，人口当たりの職員数が類似団体内で低い水準となっているものと認識している。</a:t>
          </a:r>
          <a:endParaRPr lang="ja-JP" altLang="ja-JP" sz="1000">
            <a:effectLst/>
          </a:endParaRPr>
        </a:p>
        <a:p>
          <a:r>
            <a:rPr kumimoji="1" lang="ja-JP" altLang="ja-JP" sz="1000">
              <a:solidFill>
                <a:schemeClr val="dk1"/>
              </a:solidFill>
              <a:effectLst/>
              <a:latin typeface="+mn-lt"/>
              <a:ea typeface="+mn-ea"/>
              <a:cs typeface="+mn-cs"/>
            </a:rPr>
            <a:t>　しかし，増加し続ける自治体の事務に対応し，市民サービスを低下されることなく将来にわたって提供し続けることのできる組織体制を維持するためには，必要な人員は確保していかなければならないと考えていることから，定年引上げを踏まえつつ年齢構成の平準化を図りながら継続的な採用を続け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158931</xdr:rowOff>
    </xdr:from>
    <xdr:to>
      <xdr:col>81</xdr:col>
      <xdr:colOff>44450</xdr:colOff>
      <xdr:row>59</xdr:row>
      <xdr:rowOff>165826</xdr:rowOff>
    </xdr:to>
    <xdr:cxnSp macro="">
      <xdr:nvCxnSpPr>
        <xdr:cNvPr id="322" name="直線コネクタ 321"/>
        <xdr:cNvCxnSpPr/>
      </xdr:nvCxnSpPr>
      <xdr:spPr>
        <a:xfrm>
          <a:off x="16179800" y="1027448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158931</xdr:rowOff>
    </xdr:to>
    <xdr:cxnSp macro="">
      <xdr:nvCxnSpPr>
        <xdr:cNvPr id="325" name="直線コネクタ 324"/>
        <xdr:cNvCxnSpPr/>
      </xdr:nvCxnSpPr>
      <xdr:spPr>
        <a:xfrm>
          <a:off x="15290800" y="102641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127907</xdr:rowOff>
    </xdr:from>
    <xdr:to>
      <xdr:col>72</xdr:col>
      <xdr:colOff>203200</xdr:colOff>
      <xdr:row>59</xdr:row>
      <xdr:rowOff>148590</xdr:rowOff>
    </xdr:to>
    <xdr:cxnSp macro="">
      <xdr:nvCxnSpPr>
        <xdr:cNvPr id="328" name="直線コネクタ 327"/>
        <xdr:cNvCxnSpPr/>
      </xdr:nvCxnSpPr>
      <xdr:spPr>
        <a:xfrm>
          <a:off x="14401800" y="102434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42817</xdr:rowOff>
    </xdr:from>
    <xdr:to>
      <xdr:col>73</xdr:col>
      <xdr:colOff>44450</xdr:colOff>
      <xdr:row>63</xdr:row>
      <xdr:rowOff>144417</xdr:rowOff>
    </xdr:to>
    <xdr:sp macro="" textlink="">
      <xdr:nvSpPr>
        <xdr:cNvPr id="329" name="フローチャート: 判断 328"/>
        <xdr:cNvSpPr/>
      </xdr:nvSpPr>
      <xdr:spPr>
        <a:xfrm>
          <a:off x="15240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30" name="テキスト ボックス 329"/>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83094</xdr:rowOff>
    </xdr:from>
    <xdr:to>
      <xdr:col>68</xdr:col>
      <xdr:colOff>152400</xdr:colOff>
      <xdr:row>59</xdr:row>
      <xdr:rowOff>127907</xdr:rowOff>
    </xdr:to>
    <xdr:cxnSp macro="">
      <xdr:nvCxnSpPr>
        <xdr:cNvPr id="331" name="直線コネクタ 330"/>
        <xdr:cNvCxnSpPr/>
      </xdr:nvCxnSpPr>
      <xdr:spPr>
        <a:xfrm>
          <a:off x="13512800" y="1019864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18687</xdr:rowOff>
    </xdr:from>
    <xdr:to>
      <xdr:col>68</xdr:col>
      <xdr:colOff>203200</xdr:colOff>
      <xdr:row>63</xdr:row>
      <xdr:rowOff>120287</xdr:rowOff>
    </xdr:to>
    <xdr:sp macro="" textlink="">
      <xdr:nvSpPr>
        <xdr:cNvPr id="332" name="フローチャート: 判断 331"/>
        <xdr:cNvSpPr/>
      </xdr:nvSpPr>
      <xdr:spPr>
        <a:xfrm>
          <a:off x="14351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33" name="テキスト ボックス 332"/>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34" name="フローチャート: 判断 333"/>
        <xdr:cNvSpPr/>
      </xdr:nvSpPr>
      <xdr:spPr>
        <a:xfrm>
          <a:off x="13462000" y="10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70593</xdr:rowOff>
    </xdr:from>
    <xdr:ext cx="762000" cy="259045"/>
    <xdr:sp macro="" textlink="">
      <xdr:nvSpPr>
        <xdr:cNvPr id="335" name="テキスト ボックス 334"/>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115026</xdr:rowOff>
    </xdr:from>
    <xdr:to>
      <xdr:col>81</xdr:col>
      <xdr:colOff>95250</xdr:colOff>
      <xdr:row>60</xdr:row>
      <xdr:rowOff>45176</xdr:rowOff>
    </xdr:to>
    <xdr:sp macro="" textlink="">
      <xdr:nvSpPr>
        <xdr:cNvPr id="341" name="楕円 340"/>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131553</xdr:rowOff>
    </xdr:from>
    <xdr:ext cx="762000" cy="259045"/>
    <xdr:sp macro="" textlink="">
      <xdr:nvSpPr>
        <xdr:cNvPr id="342"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3" name="楕円 342"/>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4" name="テキスト ボックス 343"/>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5" name="楕円 344"/>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6" name="テキスト ボックス 345"/>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47" name="楕円 346"/>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48" name="テキスト ボックス 347"/>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32294</xdr:rowOff>
    </xdr:from>
    <xdr:to>
      <xdr:col>64</xdr:col>
      <xdr:colOff>152400</xdr:colOff>
      <xdr:row>59</xdr:row>
      <xdr:rowOff>133894</xdr:rowOff>
    </xdr:to>
    <xdr:sp macro="" textlink="">
      <xdr:nvSpPr>
        <xdr:cNvPr id="349" name="楕円 348"/>
        <xdr:cNvSpPr/>
      </xdr:nvSpPr>
      <xdr:spPr>
        <a:xfrm>
          <a:off x="13462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144071</xdr:rowOff>
    </xdr:from>
    <xdr:ext cx="762000" cy="259045"/>
    <xdr:sp macro="" textlink="">
      <xdr:nvSpPr>
        <xdr:cNvPr id="350" name="テキスト ボックス 349"/>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統合校建設に係る償還や区画整理事業における繰上償還等による元利償還金の増等の要因により前年度から</a:t>
          </a:r>
          <a:r>
            <a:rPr kumimoji="1" lang="en-US" altLang="ja-JP" sz="1000">
              <a:solidFill>
                <a:schemeClr val="dk1"/>
              </a:solidFill>
              <a:effectLst/>
              <a:latin typeface="+mn-ea"/>
              <a:ea typeface="+mn-ea"/>
              <a:cs typeface="+mn-cs"/>
            </a:rPr>
            <a:t>0.6</a:t>
          </a:r>
          <a:r>
            <a:rPr kumimoji="1" lang="ja-JP" altLang="ja-JP" sz="1000">
              <a:solidFill>
                <a:schemeClr val="dk1"/>
              </a:solidFill>
              <a:effectLst/>
              <a:latin typeface="+mn-ea"/>
              <a:ea typeface="+mn-ea"/>
              <a:cs typeface="+mn-cs"/>
            </a:rPr>
            <a:t>％増の</a:t>
          </a:r>
          <a:r>
            <a:rPr kumimoji="1" lang="en-US" altLang="ja-JP" sz="1000">
              <a:solidFill>
                <a:schemeClr val="dk1"/>
              </a:solidFill>
              <a:effectLst/>
              <a:latin typeface="+mn-ea"/>
              <a:ea typeface="+mn-ea"/>
              <a:cs typeface="+mn-cs"/>
            </a:rPr>
            <a:t>10.4</a:t>
          </a:r>
          <a:r>
            <a:rPr kumimoji="1" lang="ja-JP" altLang="ja-JP" sz="1000">
              <a:solidFill>
                <a:schemeClr val="dk1"/>
              </a:solidFill>
              <a:effectLst/>
              <a:latin typeface="+mn-ea"/>
              <a:ea typeface="+mn-ea"/>
              <a:cs typeface="+mn-cs"/>
            </a:rPr>
            <a:t>％となった。この数値は，本市においては，直近</a:t>
          </a:r>
          <a:r>
            <a:rPr kumimoji="1" lang="en-US" altLang="ja-JP" sz="1000">
              <a:solidFill>
                <a:schemeClr val="dk1"/>
              </a:solidFill>
              <a:effectLst/>
              <a:latin typeface="+mn-ea"/>
              <a:ea typeface="+mn-ea"/>
              <a:cs typeface="+mn-cs"/>
            </a:rPr>
            <a:t>10</a:t>
          </a:r>
          <a:r>
            <a:rPr kumimoji="1" lang="ja-JP" altLang="ja-JP" sz="1000">
              <a:solidFill>
                <a:schemeClr val="dk1"/>
              </a:solidFill>
              <a:effectLst/>
              <a:latin typeface="+mn-ea"/>
              <a:ea typeface="+mn-ea"/>
              <a:cs typeface="+mn-cs"/>
            </a:rPr>
            <a:t>年で一番高い値であり，引き続き類似団体平均を上回っている状況となっている。今後も，地方債を活用した佐和駅東西自由通路整備事業，東中根高場線</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車線化整備事業等の大型事業が控えており，元利償還額の増が見込まれることから，地方交付税措置のある起債の活用や整備時期の調整等により後年度負担の軽減，平準化に努める。</a:t>
          </a:r>
          <a:endParaRPr lang="ja-JP" altLang="ja-JP" sz="10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50195</xdr:rowOff>
    </xdr:from>
    <xdr:to>
      <xdr:col>81</xdr:col>
      <xdr:colOff>44450</xdr:colOff>
      <xdr:row>44</xdr:row>
      <xdr:rowOff>119138</xdr:rowOff>
    </xdr:to>
    <xdr:cxnSp macro="">
      <xdr:nvCxnSpPr>
        <xdr:cNvPr id="385" name="直線コネクタ 384"/>
        <xdr:cNvCxnSpPr/>
      </xdr:nvCxnSpPr>
      <xdr:spPr>
        <a:xfrm>
          <a:off x="16179800" y="75939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38705</xdr:rowOff>
    </xdr:from>
    <xdr:to>
      <xdr:col>77</xdr:col>
      <xdr:colOff>44450</xdr:colOff>
      <xdr:row>44</xdr:row>
      <xdr:rowOff>50195</xdr:rowOff>
    </xdr:to>
    <xdr:cxnSp macro="">
      <xdr:nvCxnSpPr>
        <xdr:cNvPr id="388" name="直線コネクタ 387"/>
        <xdr:cNvCxnSpPr/>
      </xdr:nvCxnSpPr>
      <xdr:spPr>
        <a:xfrm>
          <a:off x="15290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38705</xdr:rowOff>
    </xdr:to>
    <xdr:cxnSp macro="">
      <xdr:nvCxnSpPr>
        <xdr:cNvPr id="391" name="直線コネクタ 390"/>
        <xdr:cNvCxnSpPr/>
      </xdr:nvCxnSpPr>
      <xdr:spPr>
        <a:xfrm>
          <a:off x="14401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92" name="フローチャート: 判断 391"/>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93" name="テキスト ボックス 392"/>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27215</xdr:rowOff>
    </xdr:to>
    <xdr:cxnSp macro="">
      <xdr:nvCxnSpPr>
        <xdr:cNvPr id="394" name="直線コネクタ 393"/>
        <xdr:cNvCxnSpPr/>
      </xdr:nvCxnSpPr>
      <xdr:spPr>
        <a:xfrm>
          <a:off x="13512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5" name="フローチャート: 判断 394"/>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6" name="テキスト ボックス 395"/>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7" name="フローチャート: 判断 396"/>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8" name="テキスト ボックス 397"/>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68338</xdr:rowOff>
    </xdr:from>
    <xdr:to>
      <xdr:col>81</xdr:col>
      <xdr:colOff>95250</xdr:colOff>
      <xdr:row>44</xdr:row>
      <xdr:rowOff>169938</xdr:rowOff>
    </xdr:to>
    <xdr:sp macro="" textlink="">
      <xdr:nvSpPr>
        <xdr:cNvPr id="404" name="楕円 403"/>
        <xdr:cNvSpPr/>
      </xdr:nvSpPr>
      <xdr:spPr>
        <a:xfrm>
          <a:off x="16967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135665</xdr:rowOff>
    </xdr:from>
    <xdr:ext cx="762000" cy="259045"/>
    <xdr:sp macro="" textlink="">
      <xdr:nvSpPr>
        <xdr:cNvPr id="405" name="公債費負担の状況該当値テキスト"/>
        <xdr:cNvSpPr txBox="1"/>
      </xdr:nvSpPr>
      <xdr:spPr>
        <a:xfrm>
          <a:off x="17106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170845</xdr:rowOff>
    </xdr:from>
    <xdr:to>
      <xdr:col>77</xdr:col>
      <xdr:colOff>95250</xdr:colOff>
      <xdr:row>44</xdr:row>
      <xdr:rowOff>100995</xdr:rowOff>
    </xdr:to>
    <xdr:sp macro="" textlink="">
      <xdr:nvSpPr>
        <xdr:cNvPr id="406" name="楕円 405"/>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85772</xdr:rowOff>
    </xdr:from>
    <xdr:ext cx="736600" cy="259045"/>
    <xdr:sp macro="" textlink="">
      <xdr:nvSpPr>
        <xdr:cNvPr id="407" name="テキスト ボックス 406"/>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159355</xdr:rowOff>
    </xdr:from>
    <xdr:to>
      <xdr:col>73</xdr:col>
      <xdr:colOff>44450</xdr:colOff>
      <xdr:row>44</xdr:row>
      <xdr:rowOff>89505</xdr:rowOff>
    </xdr:to>
    <xdr:sp macro="" textlink="">
      <xdr:nvSpPr>
        <xdr:cNvPr id="408" name="楕円 407"/>
        <xdr:cNvSpPr/>
      </xdr:nvSpPr>
      <xdr:spPr>
        <a:xfrm>
          <a:off x="15240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74282</xdr:rowOff>
    </xdr:from>
    <xdr:ext cx="762000" cy="259045"/>
    <xdr:sp macro="" textlink="">
      <xdr:nvSpPr>
        <xdr:cNvPr id="409" name="テキスト ボックス 408"/>
        <xdr:cNvSpPr txBox="1"/>
      </xdr:nvSpPr>
      <xdr:spPr>
        <a:xfrm>
          <a:off x="14909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147865</xdr:rowOff>
    </xdr:from>
    <xdr:to>
      <xdr:col>68</xdr:col>
      <xdr:colOff>203200</xdr:colOff>
      <xdr:row>44</xdr:row>
      <xdr:rowOff>78015</xdr:rowOff>
    </xdr:to>
    <xdr:sp macro="" textlink="">
      <xdr:nvSpPr>
        <xdr:cNvPr id="410" name="楕円 409"/>
        <xdr:cNvSpPr/>
      </xdr:nvSpPr>
      <xdr:spPr>
        <a:xfrm>
          <a:off x="14351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62792</xdr:rowOff>
    </xdr:from>
    <xdr:ext cx="762000" cy="259045"/>
    <xdr:sp macro="" textlink="">
      <xdr:nvSpPr>
        <xdr:cNvPr id="411" name="テキスト ボックス 410"/>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2" name="楕円 411"/>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3" name="テキスト ボックス 412"/>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地方債現在高において，臨時財政対策債振替額の大幅な抑制等による減，公営企業債等繰入見込額において，下水道事業会計における地方債現在高の減少による繰入見込額の減等を主な要因として，将来負担額が約</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億</a:t>
          </a:r>
          <a:r>
            <a:rPr kumimoji="1" lang="en-US" altLang="ja-JP" sz="1000">
              <a:solidFill>
                <a:schemeClr val="dk1"/>
              </a:solidFill>
              <a:effectLst/>
              <a:latin typeface="+mn-ea"/>
              <a:ea typeface="+mn-ea"/>
              <a:cs typeface="+mn-cs"/>
            </a:rPr>
            <a:t>6,100</a:t>
          </a:r>
          <a:r>
            <a:rPr kumimoji="1" lang="ja-JP" altLang="ja-JP" sz="1000">
              <a:solidFill>
                <a:schemeClr val="dk1"/>
              </a:solidFill>
              <a:effectLst/>
              <a:latin typeface="+mn-ea"/>
              <a:ea typeface="+mn-ea"/>
              <a:cs typeface="+mn-cs"/>
            </a:rPr>
            <a:t>万円減少したことで，前年度から</a:t>
          </a:r>
          <a:r>
            <a:rPr kumimoji="1" lang="en-US" altLang="ja-JP" sz="1000">
              <a:solidFill>
                <a:schemeClr val="dk1"/>
              </a:solidFill>
              <a:effectLst/>
              <a:latin typeface="+mn-ea"/>
              <a:ea typeface="+mn-ea"/>
              <a:cs typeface="+mn-cs"/>
            </a:rPr>
            <a:t>6.9</a:t>
          </a:r>
          <a:r>
            <a:rPr kumimoji="1" lang="ja-JP" altLang="ja-JP" sz="1000">
              <a:solidFill>
                <a:schemeClr val="dk1"/>
              </a:solidFill>
              <a:effectLst/>
              <a:latin typeface="+mn-ea"/>
              <a:ea typeface="+mn-ea"/>
              <a:cs typeface="+mn-cs"/>
            </a:rPr>
            <a:t>％減少して</a:t>
          </a:r>
          <a:r>
            <a:rPr kumimoji="1" lang="en-US" altLang="ja-JP" sz="1000">
              <a:solidFill>
                <a:schemeClr val="dk1"/>
              </a:solidFill>
              <a:effectLst/>
              <a:latin typeface="+mn-ea"/>
              <a:ea typeface="+mn-ea"/>
              <a:cs typeface="+mn-cs"/>
            </a:rPr>
            <a:t>73.</a:t>
          </a:r>
          <a:r>
            <a:rPr kumimoji="1" lang="ja-JP" altLang="ja-JP" sz="1000">
              <a:solidFill>
                <a:schemeClr val="dk1"/>
              </a:solidFill>
              <a:effectLst/>
              <a:latin typeface="+mn-ea"/>
              <a:ea typeface="+mn-ea"/>
              <a:cs typeface="+mn-cs"/>
            </a:rPr>
            <a:t>７％となったが，短期集中的に実施した学校耐震化事業や統合校建設事業等の教育債借入残高が依然として大きいことから地方債残高が高止まりとなっており，引き続き類似団体平均を上回っている。　</a:t>
          </a:r>
          <a:endParaRPr lang="ja-JP" altLang="ja-JP" sz="1000">
            <a:effectLst/>
            <a:latin typeface="+mn-ea"/>
            <a:ea typeface="+mn-ea"/>
          </a:endParaRPr>
        </a:p>
        <a:p>
          <a:r>
            <a:rPr kumimoji="1" lang="ja-JP" altLang="ja-JP" sz="1000">
              <a:solidFill>
                <a:schemeClr val="dk1"/>
              </a:solidFill>
              <a:effectLst/>
              <a:latin typeface="+mn-ea"/>
              <a:ea typeface="+mn-ea"/>
              <a:cs typeface="+mn-cs"/>
            </a:rPr>
            <a:t>今後も雨水幹線整備や河川改修のほか，新庁舎建設等の大型事業が控えており，比率の上昇が見込まれることから，事業実施時期等の平準化を図り，財政の健全化に努める。</a:t>
          </a:r>
          <a:endParaRPr lang="ja-JP" altLang="ja-JP" sz="10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154486</xdr:rowOff>
    </xdr:from>
    <xdr:to>
      <xdr:col>81</xdr:col>
      <xdr:colOff>44450</xdr:colOff>
      <xdr:row>21</xdr:row>
      <xdr:rowOff>101963</xdr:rowOff>
    </xdr:to>
    <xdr:cxnSp macro="">
      <xdr:nvCxnSpPr>
        <xdr:cNvPr id="449" name="直線コネクタ 448"/>
        <xdr:cNvCxnSpPr/>
      </xdr:nvCxnSpPr>
      <xdr:spPr>
        <a:xfrm flipV="1">
          <a:off x="16179800" y="3583486"/>
          <a:ext cx="8382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101963</xdr:rowOff>
    </xdr:from>
    <xdr:to>
      <xdr:col>77</xdr:col>
      <xdr:colOff>44450</xdr:colOff>
      <xdr:row>22</xdr:row>
      <xdr:rowOff>168366</xdr:rowOff>
    </xdr:to>
    <xdr:cxnSp macro="">
      <xdr:nvCxnSpPr>
        <xdr:cNvPr id="452" name="直線コネクタ 451"/>
        <xdr:cNvCxnSpPr/>
      </xdr:nvCxnSpPr>
      <xdr:spPr>
        <a:xfrm flipV="1">
          <a:off x="15290800" y="3702413"/>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122646</xdr:rowOff>
    </xdr:from>
    <xdr:to>
      <xdr:col>72</xdr:col>
      <xdr:colOff>203200</xdr:colOff>
      <xdr:row>22</xdr:row>
      <xdr:rowOff>168366</xdr:rowOff>
    </xdr:to>
    <xdr:cxnSp macro="">
      <xdr:nvCxnSpPr>
        <xdr:cNvPr id="455" name="直線コネクタ 454"/>
        <xdr:cNvCxnSpPr/>
      </xdr:nvCxnSpPr>
      <xdr:spPr>
        <a:xfrm>
          <a:off x="14401800" y="37230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94796</xdr:rowOff>
    </xdr:from>
    <xdr:to>
      <xdr:col>73</xdr:col>
      <xdr:colOff>44450</xdr:colOff>
      <xdr:row>15</xdr:row>
      <xdr:rowOff>24946</xdr:rowOff>
    </xdr:to>
    <xdr:sp macro="" textlink="">
      <xdr:nvSpPr>
        <xdr:cNvPr id="456" name="フローチャート: 判断 455"/>
        <xdr:cNvSpPr/>
      </xdr:nvSpPr>
      <xdr:spPr>
        <a:xfrm>
          <a:off x="152400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35123</xdr:rowOff>
    </xdr:from>
    <xdr:ext cx="762000" cy="259045"/>
    <xdr:sp macro="" textlink="">
      <xdr:nvSpPr>
        <xdr:cNvPr id="457" name="テキスト ボックス 456"/>
        <xdr:cNvSpPr txBox="1"/>
      </xdr:nvSpPr>
      <xdr:spPr>
        <a:xfrm>
          <a:off x="14909800" y="226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95794</xdr:rowOff>
    </xdr:from>
    <xdr:to>
      <xdr:col>68</xdr:col>
      <xdr:colOff>152400</xdr:colOff>
      <xdr:row>21</xdr:row>
      <xdr:rowOff>122646</xdr:rowOff>
    </xdr:to>
    <xdr:cxnSp macro="">
      <xdr:nvCxnSpPr>
        <xdr:cNvPr id="458" name="直線コネクタ 457"/>
        <xdr:cNvCxnSpPr/>
      </xdr:nvCxnSpPr>
      <xdr:spPr>
        <a:xfrm>
          <a:off x="13512800" y="3181894"/>
          <a:ext cx="889000" cy="5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7801</xdr:rowOff>
    </xdr:from>
    <xdr:to>
      <xdr:col>68</xdr:col>
      <xdr:colOff>203200</xdr:colOff>
      <xdr:row>15</xdr:row>
      <xdr:rowOff>109401</xdr:rowOff>
    </xdr:to>
    <xdr:sp macro="" textlink="">
      <xdr:nvSpPr>
        <xdr:cNvPr id="459" name="フローチャート: 判断 458"/>
        <xdr:cNvSpPr/>
      </xdr:nvSpPr>
      <xdr:spPr>
        <a:xfrm>
          <a:off x="14351000" y="257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119578</xdr:rowOff>
    </xdr:from>
    <xdr:ext cx="762000" cy="259045"/>
    <xdr:sp macro="" textlink="">
      <xdr:nvSpPr>
        <xdr:cNvPr id="460" name="テキスト ボックス 459"/>
        <xdr:cNvSpPr txBox="1"/>
      </xdr:nvSpPr>
      <xdr:spPr>
        <a:xfrm>
          <a:off x="14020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61" name="フローチャート: 判断 460"/>
        <xdr:cNvSpPr/>
      </xdr:nvSpPr>
      <xdr:spPr>
        <a:xfrm>
          <a:off x="13462000" y="253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78213</xdr:rowOff>
    </xdr:from>
    <xdr:ext cx="762000" cy="259045"/>
    <xdr:sp macro="" textlink="">
      <xdr:nvSpPr>
        <xdr:cNvPr id="462" name="テキスト ボックス 461"/>
        <xdr:cNvSpPr txBox="1"/>
      </xdr:nvSpPr>
      <xdr:spPr>
        <a:xfrm>
          <a:off x="13131800" y="230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103686</xdr:rowOff>
    </xdr:from>
    <xdr:to>
      <xdr:col>81</xdr:col>
      <xdr:colOff>95250</xdr:colOff>
      <xdr:row>21</xdr:row>
      <xdr:rowOff>33836</xdr:rowOff>
    </xdr:to>
    <xdr:sp macro="" textlink="">
      <xdr:nvSpPr>
        <xdr:cNvPr id="468" name="楕円 467"/>
        <xdr:cNvSpPr/>
      </xdr:nvSpPr>
      <xdr:spPr>
        <a:xfrm>
          <a:off x="16967200" y="35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75763</xdr:rowOff>
    </xdr:from>
    <xdr:ext cx="762000" cy="259045"/>
    <xdr:sp macro="" textlink="">
      <xdr:nvSpPr>
        <xdr:cNvPr id="469" name="将来負担の状況該当値テキスト"/>
        <xdr:cNvSpPr txBox="1"/>
      </xdr:nvSpPr>
      <xdr:spPr>
        <a:xfrm>
          <a:off x="17106900" y="350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51163</xdr:rowOff>
    </xdr:from>
    <xdr:to>
      <xdr:col>77</xdr:col>
      <xdr:colOff>95250</xdr:colOff>
      <xdr:row>21</xdr:row>
      <xdr:rowOff>152763</xdr:rowOff>
    </xdr:to>
    <xdr:sp macro="" textlink="">
      <xdr:nvSpPr>
        <xdr:cNvPr id="470" name="楕円 469"/>
        <xdr:cNvSpPr/>
      </xdr:nvSpPr>
      <xdr:spPr>
        <a:xfrm>
          <a:off x="16129000" y="36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137540</xdr:rowOff>
    </xdr:from>
    <xdr:ext cx="736600" cy="259045"/>
    <xdr:sp macro="" textlink="">
      <xdr:nvSpPr>
        <xdr:cNvPr id="471" name="テキスト ボックス 470"/>
        <xdr:cNvSpPr txBox="1"/>
      </xdr:nvSpPr>
      <xdr:spPr>
        <a:xfrm>
          <a:off x="15798800" y="373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117566</xdr:rowOff>
    </xdr:from>
    <xdr:to>
      <xdr:col>73</xdr:col>
      <xdr:colOff>44450</xdr:colOff>
      <xdr:row>23</xdr:row>
      <xdr:rowOff>47716</xdr:rowOff>
    </xdr:to>
    <xdr:sp macro="" textlink="">
      <xdr:nvSpPr>
        <xdr:cNvPr id="472" name="楕円 471"/>
        <xdr:cNvSpPr/>
      </xdr:nvSpPr>
      <xdr:spPr>
        <a:xfrm>
          <a:off x="15240000" y="38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32493</xdr:rowOff>
    </xdr:from>
    <xdr:ext cx="762000" cy="259045"/>
    <xdr:sp macro="" textlink="">
      <xdr:nvSpPr>
        <xdr:cNvPr id="473" name="テキスト ボックス 472"/>
        <xdr:cNvSpPr txBox="1"/>
      </xdr:nvSpPr>
      <xdr:spPr>
        <a:xfrm>
          <a:off x="14909800" y="397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71846</xdr:rowOff>
    </xdr:from>
    <xdr:to>
      <xdr:col>68</xdr:col>
      <xdr:colOff>203200</xdr:colOff>
      <xdr:row>22</xdr:row>
      <xdr:rowOff>1996</xdr:rowOff>
    </xdr:to>
    <xdr:sp macro="" textlink="">
      <xdr:nvSpPr>
        <xdr:cNvPr id="474" name="楕円 473"/>
        <xdr:cNvSpPr/>
      </xdr:nvSpPr>
      <xdr:spPr>
        <a:xfrm>
          <a:off x="14351000" y="3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158223</xdr:rowOff>
    </xdr:from>
    <xdr:ext cx="762000" cy="259045"/>
    <xdr:sp macro="" textlink="">
      <xdr:nvSpPr>
        <xdr:cNvPr id="475" name="テキスト ボックス 474"/>
        <xdr:cNvSpPr txBox="1"/>
      </xdr:nvSpPr>
      <xdr:spPr>
        <a:xfrm>
          <a:off x="14020800" y="37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44994</xdr:rowOff>
    </xdr:from>
    <xdr:to>
      <xdr:col>64</xdr:col>
      <xdr:colOff>152400</xdr:colOff>
      <xdr:row>18</xdr:row>
      <xdr:rowOff>146594</xdr:rowOff>
    </xdr:to>
    <xdr:sp macro="" textlink="">
      <xdr:nvSpPr>
        <xdr:cNvPr id="476" name="楕円 475"/>
        <xdr:cNvSpPr/>
      </xdr:nvSpPr>
      <xdr:spPr>
        <a:xfrm>
          <a:off x="13462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131371</xdr:rowOff>
    </xdr:from>
    <xdr:ext cx="762000" cy="259045"/>
    <xdr:sp macro="" textlink="">
      <xdr:nvSpPr>
        <xdr:cNvPr id="477" name="テキスト ボックス 476"/>
        <xdr:cNvSpPr txBox="1"/>
      </xdr:nvSpPr>
      <xdr:spPr>
        <a:xfrm>
          <a:off x="13131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156,435
154,389
100.26
62,464,135
58,613,335
3,209,303
31,380,204
62,433,423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mn-ea"/>
              <a:ea typeface="+mn-ea"/>
            </a:rPr>
            <a:t>類似団体と比較して低い水準で推移している。</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地方税の増等により経常一般財源等は増加したが，常勤職員の基本給及び会計年度任用職員の報酬の増に伴う経常的な経費の増加の幅が上回ったことから，前年度から</a:t>
          </a:r>
          <a:r>
            <a:rPr kumimoji="1" lang="en-US" altLang="ja-JP" sz="1050">
              <a:solidFill>
                <a:sysClr val="windowText" lastClr="000000"/>
              </a:solidFill>
              <a:latin typeface="+mn-ea"/>
              <a:ea typeface="+mn-ea"/>
            </a:rPr>
            <a:t>0.1</a:t>
          </a:r>
          <a:r>
            <a:rPr kumimoji="1" lang="ja-JP" altLang="en-US" sz="1050">
              <a:solidFill>
                <a:sysClr val="windowText" lastClr="000000"/>
              </a:solidFill>
              <a:latin typeface="+mn-ea"/>
              <a:ea typeface="+mn-ea"/>
            </a:rPr>
            <a:t>ポイント上昇した。今後も人件費については増加していくことが見込まれることから，職員等の適正配置を推進する。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mn-ea"/>
              <a:ea typeface="+mn-ea"/>
            </a:rPr>
            <a:t>類似団体平均と比較し低い水準で推移しているが，要因としては廃棄物処理施設を一部事務組合にて運営していることが挙げられる。地方税の増等により経常一般財源等は増加したが，電気料金高騰による各公共施設での光熱費の増や，ふるさと納税業務拡大に伴う業務委託料の増加の幅が上回ったことから前年度から</a:t>
          </a:r>
          <a:r>
            <a:rPr kumimoji="1" lang="en-US" altLang="ja-JP" sz="1000">
              <a:solidFill>
                <a:sysClr val="windowText" lastClr="000000"/>
              </a:solidFill>
              <a:latin typeface="+mn-ea"/>
              <a:ea typeface="+mn-ea"/>
            </a:rPr>
            <a:t>0.8</a:t>
          </a:r>
          <a:r>
            <a:rPr kumimoji="1" lang="ja-JP" altLang="en-US" sz="1000">
              <a:solidFill>
                <a:sysClr val="windowText" lastClr="000000"/>
              </a:solidFill>
              <a:latin typeface="+mn-ea"/>
              <a:ea typeface="+mn-ea"/>
            </a:rPr>
            <a:t>ポイント上昇した。物価高や人件費の増に伴う警備や清掃業務等の委託料単価が上昇していることから，今後も比率の上昇が見込まれる。公共施設の適正管理の推進により維持管理費の抑制に努める。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15</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473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121285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47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15</xdr:row>
      <xdr:rowOff>121285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81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139065</xdr:rowOff>
    </xdr:from>
    <xdr:to>
      <xdr:col>74</xdr:col>
      <xdr:colOff>31750</xdr:colOff>
      <xdr:row>16</xdr:row>
      <xdr:rowOff>69215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53992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121285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81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144780</xdr:rowOff>
    </xdr:from>
    <xdr:to>
      <xdr:col>69</xdr:col>
      <xdr:colOff>142875</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116205</xdr:rowOff>
    </xdr:from>
    <xdr:to>
      <xdr:col>65</xdr:col>
      <xdr:colOff>53975</xdr:colOff>
      <xdr:row>16</xdr:row>
      <xdr:rowOff>46355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31132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87012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70485</xdr:rowOff>
    </xdr:from>
    <xdr:to>
      <xdr:col>74</xdr:col>
      <xdr:colOff>31750</xdr:colOff>
      <xdr:row>16</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170832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10812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mn-ea"/>
              <a:ea typeface="+mn-ea"/>
            </a:rPr>
            <a:t>類型が変更となった令和３年度からは，類似団体と比較して低い水準となっている。</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地方税の増等により経常一般財源等は増加したが，障害福祉サービスや医療福祉費支給，生活保護等にかかる費用の増に伴う経常的な経費の増加の幅が上回ったことから前年度から</a:t>
          </a:r>
          <a:r>
            <a:rPr kumimoji="1" lang="en-US" altLang="ja-JP" sz="1050">
              <a:solidFill>
                <a:sysClr val="windowText" lastClr="000000"/>
              </a:solidFill>
              <a:latin typeface="+mn-ea"/>
              <a:ea typeface="+mn-ea"/>
            </a:rPr>
            <a:t>0.3</a:t>
          </a:r>
          <a:r>
            <a:rPr kumimoji="1" lang="ja-JP" altLang="en-US" sz="1050">
              <a:solidFill>
                <a:sysClr val="windowText" lastClr="000000"/>
              </a:solidFill>
              <a:latin typeface="+mn-ea"/>
              <a:ea typeface="+mn-ea"/>
            </a:rPr>
            <a:t>ポイント上昇した。今後も子育て支援をはじめとする各種施策の実施に伴う市の財政負担の増加が予想されることから，適切な財源措置を求める。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133350</xdr:rowOff>
    </xdr:from>
    <xdr:to>
      <xdr:col>15</xdr:col>
      <xdr:colOff>149225</xdr:colOff>
      <xdr:row>54</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133350</xdr:rowOff>
    </xdr:from>
    <xdr:to>
      <xdr:col>11</xdr:col>
      <xdr:colOff>60325</xdr:colOff>
      <xdr:row>55</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mn-ea"/>
              <a:ea typeface="+mn-ea"/>
              <a:cs typeface="+mn-cs"/>
            </a:rPr>
            <a:t>前年度より</a:t>
          </a:r>
          <a:r>
            <a:rPr kumimoji="1" lang="en-US" altLang="ja-JP" sz="1050">
              <a:solidFill>
                <a:sysClr val="windowText" lastClr="000000"/>
              </a:solidFill>
              <a:effectLst/>
              <a:latin typeface="+mn-ea"/>
              <a:ea typeface="+mn-ea"/>
              <a:cs typeface="+mn-cs"/>
            </a:rPr>
            <a:t>0.1</a:t>
          </a:r>
          <a:r>
            <a:rPr kumimoji="1" lang="ja-JP" altLang="en-US" sz="1050">
              <a:solidFill>
                <a:sysClr val="windowText" lastClr="000000"/>
              </a:solidFill>
              <a:effectLst/>
              <a:latin typeface="+mn-ea"/>
              <a:ea typeface="+mn-ea"/>
              <a:cs typeface="+mn-cs"/>
            </a:rPr>
            <a:t>ポイント上昇し，類似団体平均を</a:t>
          </a:r>
          <a:r>
            <a:rPr kumimoji="1" lang="en-US" altLang="ja-JP" sz="1050">
              <a:solidFill>
                <a:sysClr val="windowText" lastClr="000000"/>
              </a:solidFill>
              <a:effectLst/>
              <a:latin typeface="+mn-ea"/>
              <a:ea typeface="+mn-ea"/>
              <a:cs typeface="+mn-cs"/>
            </a:rPr>
            <a:t>0.1</a:t>
          </a:r>
          <a:r>
            <a:rPr kumimoji="1" lang="ja-JP" altLang="en-US" sz="1050">
              <a:solidFill>
                <a:sysClr val="windowText" lastClr="000000"/>
              </a:solidFill>
              <a:effectLst/>
              <a:latin typeface="+mn-ea"/>
              <a:ea typeface="+mn-ea"/>
              <a:cs typeface="+mn-cs"/>
            </a:rPr>
            <a:t>ポイント下回った。要因としては，令和３年度に今後の臨時財政対策債の償還に備えるため，普通交付税の増額分を積立てた市債管理基金元金積立金の皆減が挙げられる。</a:t>
          </a:r>
          <a:r>
            <a:rPr kumimoji="1" lang="ja-JP" altLang="ja-JP" sz="1050">
              <a:solidFill>
                <a:sysClr val="windowText" lastClr="000000"/>
              </a:solidFill>
              <a:effectLst/>
              <a:latin typeface="+mn-ea"/>
              <a:ea typeface="+mn-ea"/>
              <a:cs typeface="+mn-cs"/>
            </a:rPr>
            <a:t>繰出金については</a:t>
          </a:r>
          <a:r>
            <a:rPr kumimoji="1" lang="ja-JP" altLang="en-US" sz="1050">
              <a:solidFill>
                <a:sysClr val="windowText" lastClr="000000"/>
              </a:solidFill>
              <a:effectLst/>
              <a:latin typeface="+mn-ea"/>
              <a:ea typeface="+mn-ea"/>
              <a:cs typeface="+mn-cs"/>
            </a:rPr>
            <a:t>，国民健康保険事業会計</a:t>
          </a:r>
          <a:r>
            <a:rPr kumimoji="1" lang="ja-JP" altLang="ja-JP" sz="1050">
              <a:solidFill>
                <a:sysClr val="windowText" lastClr="000000"/>
              </a:solidFill>
              <a:effectLst/>
              <a:latin typeface="+mn-ea"/>
              <a:ea typeface="+mn-ea"/>
              <a:cs typeface="+mn-cs"/>
            </a:rPr>
            <a:t>などの福祉会計への繰出</a:t>
          </a:r>
          <a:r>
            <a:rPr kumimoji="1" lang="ja-JP" altLang="en-US" sz="1050">
              <a:solidFill>
                <a:sysClr val="windowText" lastClr="000000"/>
              </a:solidFill>
              <a:effectLst/>
              <a:latin typeface="+mn-ea"/>
              <a:ea typeface="+mn-ea"/>
              <a:cs typeface="+mn-cs"/>
            </a:rPr>
            <a:t>において</a:t>
          </a:r>
          <a:r>
            <a:rPr kumimoji="1" lang="ja-JP" altLang="ja-JP" sz="1050">
              <a:solidFill>
                <a:sysClr val="windowText" lastClr="000000"/>
              </a:solidFill>
              <a:effectLst/>
              <a:latin typeface="+mn-ea"/>
              <a:ea typeface="+mn-ea"/>
              <a:cs typeface="+mn-cs"/>
            </a:rPr>
            <a:t>，</a:t>
          </a:r>
          <a:r>
            <a:rPr kumimoji="1" lang="ja-JP" altLang="en-US" sz="1050">
              <a:solidFill>
                <a:sysClr val="windowText" lastClr="000000"/>
              </a:solidFill>
              <a:effectLst/>
              <a:latin typeface="+mn-ea"/>
              <a:ea typeface="+mn-ea"/>
              <a:cs typeface="+mn-cs"/>
            </a:rPr>
            <a:t>今後も</a:t>
          </a:r>
          <a:r>
            <a:rPr kumimoji="1" lang="ja-JP" altLang="ja-JP" sz="1050">
              <a:solidFill>
                <a:sysClr val="windowText" lastClr="000000"/>
              </a:solidFill>
              <a:effectLst/>
              <a:latin typeface="+mn-ea"/>
              <a:ea typeface="+mn-ea"/>
              <a:cs typeface="+mn-cs"/>
            </a:rPr>
            <a:t>団塊の世代の高齢化等に伴う保険給付費</a:t>
          </a:r>
          <a:r>
            <a:rPr kumimoji="1" lang="ja-JP" altLang="en-US" sz="1050">
              <a:solidFill>
                <a:sysClr val="windowText" lastClr="000000"/>
              </a:solidFill>
              <a:effectLst/>
              <a:latin typeface="+mn-ea"/>
              <a:ea typeface="+mn-ea"/>
              <a:cs typeface="+mn-cs"/>
            </a:rPr>
            <a:t>等</a:t>
          </a:r>
          <a:r>
            <a:rPr kumimoji="1" lang="ja-JP" altLang="ja-JP" sz="1050">
              <a:solidFill>
                <a:sysClr val="windowText" lastClr="000000"/>
              </a:solidFill>
              <a:effectLst/>
              <a:latin typeface="+mn-ea"/>
              <a:ea typeface="+mn-ea"/>
              <a:cs typeface="+mn-cs"/>
            </a:rPr>
            <a:t>の増加</a:t>
          </a:r>
          <a:r>
            <a:rPr kumimoji="1" lang="ja-JP" altLang="en-US" sz="1050">
              <a:solidFill>
                <a:sysClr val="windowText" lastClr="000000"/>
              </a:solidFill>
              <a:effectLst/>
              <a:latin typeface="+mn-ea"/>
              <a:ea typeface="+mn-ea"/>
              <a:cs typeface="+mn-cs"/>
            </a:rPr>
            <a:t>が見込まれることから，</a:t>
          </a:r>
          <a:r>
            <a:rPr kumimoji="1" lang="ja-JP" altLang="ja-JP" sz="1050">
              <a:solidFill>
                <a:sysClr val="windowText" lastClr="000000"/>
              </a:solidFill>
              <a:effectLst/>
              <a:latin typeface="+mn-ea"/>
              <a:ea typeface="+mn-ea"/>
              <a:cs typeface="+mn-cs"/>
            </a:rPr>
            <a:t>予防・保健事業への取組みを強化し，将来の繰出金の抑制を図る。</a:t>
          </a:r>
          <a:endParaRPr lang="ja-JP" altLang="ja-JP" sz="1050">
            <a:solidFill>
              <a:sysClr val="windowText" lastClr="000000"/>
            </a:solidFill>
            <a:effectLst/>
            <a:latin typeface="+mn-ea"/>
            <a:ea typeface="+mn-ea"/>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101600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06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62</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0457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69850</xdr:rowOff>
    </xdr:from>
    <xdr:to>
      <xdr:col>74</xdr:col>
      <xdr:colOff>31750</xdr:colOff>
      <xdr:row>58</xdr:row>
      <xdr:rowOff>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69850</xdr:rowOff>
    </xdr:from>
    <xdr:to>
      <xdr:col>69</xdr:col>
      <xdr:colOff>92075</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mn-ea"/>
              <a:ea typeface="+mn-ea"/>
            </a:rPr>
            <a:t>類似団体平均と比較して高い水準で推移しているが，要因としては，一部事務組合にて広域的に運営している事務が複数あり，直営であれば人件費や物件費，維持補修費等に計上される費用が補助費として計上されていることによるものである。前年度と比較では，消防庁舎建設に係る一部事務組合への負担金が増加したことにより，前年度から</a:t>
          </a:r>
          <a:r>
            <a:rPr kumimoji="1" lang="en-US" altLang="ja-JP" sz="1050">
              <a:solidFill>
                <a:sysClr val="windowText" lastClr="000000"/>
              </a:solidFill>
              <a:latin typeface="+mn-ea"/>
              <a:ea typeface="+mn-ea"/>
            </a:rPr>
            <a:t>0.7</a:t>
          </a:r>
          <a:r>
            <a:rPr kumimoji="1" lang="ja-JP" altLang="en-US" sz="1050">
              <a:solidFill>
                <a:sysClr val="windowText" lastClr="000000"/>
              </a:solidFill>
              <a:latin typeface="+mn-ea"/>
              <a:ea typeface="+mn-ea"/>
            </a:rPr>
            <a:t>ポイント上昇した。今後，当該負担金の増加が見込まれることから，各種補助金等について効果や公益性等の観点から適宜見直しに努める。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45357</xdr:rowOff>
    </xdr:from>
    <xdr:to>
      <xdr:col>82</xdr:col>
      <xdr:colOff>107950</xdr:colOff>
      <xdr:row>40</xdr:row>
      <xdr:rowOff>121557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903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45357</xdr:rowOff>
    </xdr:from>
    <xdr:to>
      <xdr:col>78</xdr:col>
      <xdr:colOff>69850</xdr:colOff>
      <xdr:row>41</xdr:row>
      <xdr:rowOff>4535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903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61685</xdr:rowOff>
    </xdr:from>
    <xdr:to>
      <xdr:col>73</xdr:col>
      <xdr:colOff>180975</xdr:colOff>
      <xdr:row>41</xdr:row>
      <xdr:rowOff>4535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7678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61685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70757</xdr:rowOff>
    </xdr:from>
    <xdr:to>
      <xdr:col>82</xdr:col>
      <xdr:colOff>158750</xdr:colOff>
      <xdr:row>41</xdr:row>
      <xdr:rowOff>907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42834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9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166007</xdr:rowOff>
    </xdr:from>
    <xdr:to>
      <xdr:col>78</xdr:col>
      <xdr:colOff>120650</xdr:colOff>
      <xdr:row>40</xdr:row>
      <xdr:rowOff>96157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80934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125185</xdr:rowOff>
    </xdr:from>
    <xdr:to>
      <xdr:col>74</xdr:col>
      <xdr:colOff>31750</xdr:colOff>
      <xdr:row>41</xdr:row>
      <xdr:rowOff>55335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40112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xdr:rowOff>
    </xdr:from>
    <xdr:to>
      <xdr:col>69</xdr:col>
      <xdr:colOff>142875</xdr:colOff>
      <xdr:row>38</xdr:row>
      <xdr:rowOff>112485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mn-ea"/>
              <a:ea typeface="+mn-ea"/>
            </a:rPr>
            <a:t>類似団体と比較して高い水準で推移している。</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地方税の増等により経常一般財源等は増加したが，学校施設改修事業等に係る償還元本の増に伴う経常的な経費の増加の幅が上回ったことから，前年度から</a:t>
          </a:r>
          <a:r>
            <a:rPr kumimoji="1" lang="en-US" altLang="ja-JP" sz="1050">
              <a:solidFill>
                <a:sysClr val="windowText" lastClr="000000"/>
              </a:solidFill>
              <a:latin typeface="+mn-ea"/>
              <a:ea typeface="+mn-ea"/>
            </a:rPr>
            <a:t>0.7</a:t>
          </a:r>
          <a:r>
            <a:rPr kumimoji="1" lang="ja-JP" altLang="en-US" sz="1050">
              <a:solidFill>
                <a:sysClr val="windowText" lastClr="000000"/>
              </a:solidFill>
              <a:latin typeface="+mn-ea"/>
              <a:ea typeface="+mn-ea"/>
            </a:rPr>
            <a:t>ポイント上昇した。今後も佐和駅周辺地区整備事業や高場陸橋の</a:t>
          </a:r>
          <a:r>
            <a:rPr kumimoji="1" lang="en-US" altLang="ja-JP" sz="1050">
              <a:solidFill>
                <a:sysClr val="windowText" lastClr="000000"/>
              </a:solidFill>
              <a:latin typeface="+mn-ea"/>
              <a:ea typeface="+mn-ea"/>
            </a:rPr>
            <a:t>4</a:t>
          </a:r>
          <a:r>
            <a:rPr kumimoji="1" lang="ja-JP" altLang="en-US" sz="1050">
              <a:solidFill>
                <a:sysClr val="windowText" lastClr="000000"/>
              </a:solidFill>
              <a:latin typeface="+mn-ea"/>
              <a:ea typeface="+mn-ea"/>
            </a:rPr>
            <a:t>車線化などの大型事業が続くことから，地方債残高の削減は難しく，類似団体と比較し高い水準となる見込みである。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33927</xdr:rowOff>
    </xdr:from>
    <xdr:to>
      <xdr:col>24</xdr:col>
      <xdr:colOff>25400</xdr:colOff>
      <xdr:row>79</xdr:row>
      <xdr:rowOff>79648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784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33927</xdr:rowOff>
    </xdr:from>
    <xdr:to>
      <xdr:col>19</xdr:col>
      <xdr:colOff>187325</xdr:colOff>
      <xdr:row>79</xdr:row>
      <xdr:rowOff>60052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784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60052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915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79648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915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168383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28848</xdr:rowOff>
    </xdr:from>
    <xdr:to>
      <xdr:col>24</xdr:col>
      <xdr:colOff>76200</xdr:colOff>
      <xdr:row>79</xdr:row>
      <xdr:rowOff>130448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154577</xdr:rowOff>
    </xdr:from>
    <xdr:to>
      <xdr:col>20</xdr:col>
      <xdr:colOff>38100</xdr:colOff>
      <xdr:row>79</xdr:row>
      <xdr:rowOff>84727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69504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1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28848</xdr:rowOff>
    </xdr:from>
    <xdr:to>
      <xdr:col>6</xdr:col>
      <xdr:colOff>171450</xdr:colOff>
      <xdr:row>79</xdr:row>
      <xdr:rowOff>130448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115225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ea"/>
              <a:ea typeface="+mn-ea"/>
              <a:cs typeface="+mn-cs"/>
            </a:rPr>
            <a:t>前年度より</a:t>
          </a:r>
          <a:r>
            <a:rPr kumimoji="1" lang="en-US" altLang="ja-JP" sz="900">
              <a:solidFill>
                <a:sysClr val="windowText" lastClr="000000"/>
              </a:solidFill>
              <a:effectLst/>
              <a:latin typeface="+mn-ea"/>
              <a:ea typeface="+mn-ea"/>
              <a:cs typeface="+mn-cs"/>
            </a:rPr>
            <a:t>1.8</a:t>
          </a:r>
          <a:r>
            <a:rPr kumimoji="1" lang="ja-JP" altLang="ja-JP" sz="900">
              <a:solidFill>
                <a:sysClr val="windowText" lastClr="000000"/>
              </a:solidFill>
              <a:effectLst/>
              <a:latin typeface="+mn-ea"/>
              <a:ea typeface="+mn-ea"/>
              <a:cs typeface="+mn-cs"/>
            </a:rPr>
            <a:t>ポイント</a:t>
          </a:r>
          <a:r>
            <a:rPr kumimoji="1" lang="ja-JP" altLang="en-US" sz="900">
              <a:solidFill>
                <a:sysClr val="windowText" lastClr="000000"/>
              </a:solidFill>
              <a:effectLst/>
              <a:latin typeface="+mn-ea"/>
              <a:ea typeface="+mn-ea"/>
              <a:cs typeface="+mn-cs"/>
            </a:rPr>
            <a:t>上昇</a:t>
          </a:r>
          <a:r>
            <a:rPr kumimoji="1" lang="ja-JP" altLang="ja-JP" sz="900">
              <a:solidFill>
                <a:sysClr val="windowText" lastClr="000000"/>
              </a:solidFill>
              <a:effectLst/>
              <a:latin typeface="+mn-ea"/>
              <a:ea typeface="+mn-ea"/>
              <a:cs typeface="+mn-cs"/>
            </a:rPr>
            <a:t>し</a:t>
          </a:r>
          <a:r>
            <a:rPr kumimoji="1" lang="ja-JP" altLang="en-US" sz="900">
              <a:solidFill>
                <a:sysClr val="windowText" lastClr="000000"/>
              </a:solidFill>
              <a:effectLst/>
              <a:latin typeface="+mn-ea"/>
              <a:ea typeface="+mn-ea"/>
              <a:cs typeface="+mn-cs"/>
            </a:rPr>
            <a:t>たが</a:t>
          </a:r>
          <a:r>
            <a:rPr kumimoji="1" lang="ja-JP" altLang="ja-JP" sz="900">
              <a:solidFill>
                <a:sysClr val="windowText" lastClr="000000"/>
              </a:solidFill>
              <a:effectLst/>
              <a:latin typeface="+mn-ea"/>
              <a:ea typeface="+mn-ea"/>
              <a:cs typeface="+mn-cs"/>
            </a:rPr>
            <a:t>，類似団体平均を</a:t>
          </a:r>
          <a:r>
            <a:rPr kumimoji="1" lang="en-US" altLang="ja-JP" sz="900">
              <a:solidFill>
                <a:sysClr val="windowText" lastClr="000000"/>
              </a:solidFill>
              <a:effectLst/>
              <a:latin typeface="+mn-ea"/>
              <a:ea typeface="+mn-ea"/>
              <a:cs typeface="+mn-cs"/>
            </a:rPr>
            <a:t>3.5</a:t>
          </a:r>
          <a:r>
            <a:rPr kumimoji="1" lang="ja-JP" altLang="ja-JP" sz="900">
              <a:solidFill>
                <a:sysClr val="windowText" lastClr="000000"/>
              </a:solidFill>
              <a:effectLst/>
              <a:latin typeface="+mn-ea"/>
              <a:ea typeface="+mn-ea"/>
              <a:cs typeface="+mn-cs"/>
            </a:rPr>
            <a:t>ポイント下回った。地方税の増等により経常一般財源等は増加したが，人件費</a:t>
          </a:r>
          <a:r>
            <a:rPr kumimoji="1" lang="ja-JP" altLang="en-US" sz="900">
              <a:solidFill>
                <a:sysClr val="windowText" lastClr="000000"/>
              </a:solidFill>
              <a:effectLst/>
              <a:latin typeface="+mn-ea"/>
              <a:ea typeface="+mn-ea"/>
              <a:cs typeface="+mn-cs"/>
            </a:rPr>
            <a:t>において常勤職員の基本給及び会計年度任用職員の報酬の増，</a:t>
          </a:r>
          <a:r>
            <a:rPr kumimoji="1" lang="ja-JP" altLang="ja-JP" sz="900">
              <a:solidFill>
                <a:sysClr val="windowText" lastClr="000000"/>
              </a:solidFill>
              <a:effectLst/>
              <a:latin typeface="+mn-ea"/>
              <a:ea typeface="+mn-ea"/>
              <a:cs typeface="+mn-cs"/>
            </a:rPr>
            <a:t>物件費</a:t>
          </a:r>
          <a:r>
            <a:rPr kumimoji="1" lang="ja-JP" altLang="en-US" sz="900">
              <a:solidFill>
                <a:sysClr val="windowText" lastClr="000000"/>
              </a:solidFill>
              <a:effectLst/>
              <a:latin typeface="+mn-ea"/>
              <a:ea typeface="+mn-ea"/>
              <a:cs typeface="+mn-cs"/>
            </a:rPr>
            <a:t>において電気料金高騰に伴う光熱費の増</a:t>
          </a:r>
          <a:r>
            <a:rPr kumimoji="1" lang="ja-JP" altLang="ja-JP" sz="900">
              <a:solidFill>
                <a:sysClr val="windowText" lastClr="000000"/>
              </a:solidFill>
              <a:effectLst/>
              <a:latin typeface="+mn-ea"/>
              <a:ea typeface="+mn-ea"/>
              <a:cs typeface="+mn-cs"/>
            </a:rPr>
            <a:t>，扶助費</a:t>
          </a:r>
          <a:r>
            <a:rPr kumimoji="1" lang="ja-JP" altLang="en-US" sz="900">
              <a:solidFill>
                <a:sysClr val="windowText" lastClr="000000"/>
              </a:solidFill>
              <a:effectLst/>
              <a:latin typeface="+mn-ea"/>
              <a:ea typeface="+mn-ea"/>
              <a:cs typeface="+mn-cs"/>
            </a:rPr>
            <a:t>において障害福祉サービス費等の増などの影響により，経常経費に充当した一般財源の増加の幅の方が上回ったため，比率の上昇につながった</a:t>
          </a:r>
          <a:r>
            <a:rPr kumimoji="1" lang="ja-JP"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今後も</a:t>
          </a:r>
          <a:r>
            <a:rPr kumimoji="1" lang="ja-JP" altLang="ja-JP" sz="900">
              <a:solidFill>
                <a:sysClr val="windowText" lastClr="000000"/>
              </a:solidFill>
              <a:effectLst/>
              <a:latin typeface="+mn-ea"/>
              <a:ea typeface="+mn-ea"/>
              <a:cs typeface="+mn-cs"/>
            </a:rPr>
            <a:t>，繰出金や補助費等については，一部事務組合への経費負担や福祉関連会計への繰出等，一般財源にて措置する経費の増加が見込まれるため，経常収支比率の上昇の抑制は困難な状況である。</a:t>
          </a:r>
          <a:endParaRPr lang="ja-JP" altLang="ja-JP" sz="900">
            <a:solidFill>
              <a:sysClr val="windowText" lastClr="000000"/>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61685</xdr:rowOff>
    </xdr:from>
    <xdr:to>
      <xdr:col>82</xdr:col>
      <xdr:colOff>107950</xdr:colOff>
      <xdr:row>75</xdr:row>
      <xdr:rowOff>86178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489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61685</xdr:rowOff>
    </xdr:from>
    <xdr:to>
      <xdr:col>78</xdr:col>
      <xdr:colOff>69850</xdr:colOff>
      <xdr:row>77</xdr:row>
      <xdr:rowOff>48079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48985"/>
          <a:ext cx="889000" cy="5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4536</xdr:rowOff>
    </xdr:from>
    <xdr:to>
      <xdr:col>73</xdr:col>
      <xdr:colOff>180975</xdr:colOff>
      <xdr:row>77</xdr:row>
      <xdr:rowOff>48079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06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10885</xdr:rowOff>
    </xdr:from>
    <xdr:to>
      <xdr:col>74</xdr:col>
      <xdr:colOff>31750</xdr:colOff>
      <xdr:row>74</xdr:row>
      <xdr:rowOff>112485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6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122662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77</xdr:row>
      <xdr:rowOff>4536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08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95250</xdr:rowOff>
    </xdr:from>
    <xdr:to>
      <xdr:col>69</xdr:col>
      <xdr:colOff>142875</xdr:colOff>
      <xdr:row>74</xdr:row>
      <xdr:rowOff>25400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35577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35378</xdr:rowOff>
    </xdr:from>
    <xdr:to>
      <xdr:col>82</xdr:col>
      <xdr:colOff>158750</xdr:colOff>
      <xdr:row>75</xdr:row>
      <xdr:rowOff>136978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51905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xdr:rowOff>
    </xdr:from>
    <xdr:to>
      <xdr:col>78</xdr:col>
      <xdr:colOff>120650</xdr:colOff>
      <xdr:row>74</xdr:row>
      <xdr:rowOff>112485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122662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168729</xdr:rowOff>
    </xdr:from>
    <xdr:to>
      <xdr:col>74</xdr:col>
      <xdr:colOff>31750</xdr:colOff>
      <xdr:row>77</xdr:row>
      <xdr:rowOff>98879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83656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125186</xdr:rowOff>
    </xdr:from>
    <xdr:to>
      <xdr:col>69</xdr:col>
      <xdr:colOff>142875</xdr:colOff>
      <xdr:row>77</xdr:row>
      <xdr:rowOff>55336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40113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113591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141135</xdr:rowOff>
    </xdr:from>
    <xdr:to>
      <xdr:col>29</xdr:col>
      <xdr:colOff>127000</xdr:colOff>
      <xdr:row>18</xdr:row>
      <xdr:rowOff>9309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3410"/>
          <a:ext cx="647700" cy="3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9309</xdr:rowOff>
    </xdr:from>
    <xdr:to>
      <xdr:col>26</xdr:col>
      <xdr:colOff>50800</xdr:colOff>
      <xdr:row>18</xdr:row>
      <xdr:rowOff>49619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3034"/>
          <a:ext cx="6985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49619</xdr:rowOff>
    </xdr:from>
    <xdr:to>
      <xdr:col>22</xdr:col>
      <xdr:colOff>114300</xdr:colOff>
      <xdr:row>18</xdr:row>
      <xdr:rowOff>163462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3344"/>
          <a:ext cx="698500" cy="11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163462</xdr:rowOff>
    </xdr:from>
    <xdr:to>
      <xdr:col>18</xdr:col>
      <xdr:colOff>177800</xdr:colOff>
      <xdr:row>19</xdr:row>
      <xdr:rowOff>97282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7187"/>
          <a:ext cx="698500" cy="10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90335</xdr:rowOff>
    </xdr:from>
    <xdr:to>
      <xdr:col>29</xdr:col>
      <xdr:colOff>177800</xdr:colOff>
      <xdr:row>18</xdr:row>
      <xdr:rowOff>20485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62412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129959</xdr:rowOff>
    </xdr:from>
    <xdr:to>
      <xdr:col>26</xdr:col>
      <xdr:colOff>101600</xdr:colOff>
      <xdr:row>18</xdr:row>
      <xdr:rowOff>60109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44886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170269</xdr:rowOff>
    </xdr:from>
    <xdr:to>
      <xdr:col>22</xdr:col>
      <xdr:colOff>165100</xdr:colOff>
      <xdr:row>18</xdr:row>
      <xdr:rowOff>100419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85196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112662</xdr:rowOff>
    </xdr:from>
    <xdr:to>
      <xdr:col>19</xdr:col>
      <xdr:colOff>38100</xdr:colOff>
      <xdr:row>19</xdr:row>
      <xdr:rowOff>42812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46482</xdr:rowOff>
    </xdr:from>
    <xdr:to>
      <xdr:col>15</xdr:col>
      <xdr:colOff>101600</xdr:colOff>
      <xdr:row>19</xdr:row>
      <xdr:rowOff>148082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119456</xdr:rowOff>
    </xdr:from>
    <xdr:to>
      <xdr:col>29</xdr:col>
      <xdr:colOff>127000</xdr:colOff>
      <xdr:row>34</xdr:row>
      <xdr:rowOff>227393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86906"/>
          <a:ext cx="647700" cy="10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227393</xdr:rowOff>
    </xdr:from>
    <xdr:to>
      <xdr:col>26</xdr:col>
      <xdr:colOff>50800</xdr:colOff>
      <xdr:row>34</xdr:row>
      <xdr:rowOff>304508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94843"/>
          <a:ext cx="698500" cy="7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283476</xdr:rowOff>
    </xdr:from>
    <xdr:to>
      <xdr:col>22</xdr:col>
      <xdr:colOff>114300</xdr:colOff>
      <xdr:row>34</xdr:row>
      <xdr:rowOff>304508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50926"/>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283476</xdr:rowOff>
    </xdr:from>
    <xdr:to>
      <xdr:col>18</xdr:col>
      <xdr:colOff>177800</xdr:colOff>
      <xdr:row>34</xdr:row>
      <xdr:rowOff>310947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550926"/>
          <a:ext cx="698500" cy="2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68656</xdr:rowOff>
    </xdr:from>
    <xdr:to>
      <xdr:col>29</xdr:col>
      <xdr:colOff>177800</xdr:colOff>
      <xdr:row>34</xdr:row>
      <xdr:rowOff>170256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3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256633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8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176593</xdr:rowOff>
    </xdr:from>
    <xdr:to>
      <xdr:col>26</xdr:col>
      <xdr:colOff>101600</xdr:colOff>
      <xdr:row>34</xdr:row>
      <xdr:rowOff>278194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440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288370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12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253708</xdr:rowOff>
    </xdr:from>
    <xdr:to>
      <xdr:col>22</xdr:col>
      <xdr:colOff>165100</xdr:colOff>
      <xdr:row>35</xdr:row>
      <xdr:rowOff>12408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2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9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232677</xdr:rowOff>
    </xdr:from>
    <xdr:to>
      <xdr:col>19</xdr:col>
      <xdr:colOff>38100</xdr:colOff>
      <xdr:row>34</xdr:row>
      <xdr:rowOff>334277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0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260147</xdr:rowOff>
    </xdr:from>
    <xdr:to>
      <xdr:col>15</xdr:col>
      <xdr:colOff>101600</xdr:colOff>
      <xdr:row>35</xdr:row>
      <xdr:rowOff>18847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156,435
154,389
100.26
62,464,135
58,613,335
3,209,303
31,380,204
62,433,423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88428</xdr:rowOff>
    </xdr:from>
    <xdr:to>
      <xdr:col>24</xdr:col>
      <xdr:colOff>63500</xdr:colOff>
      <xdr:row>37</xdr:row>
      <xdr:rowOff>141137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32078"/>
          <a:ext cx="8382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141137</xdr:rowOff>
    </xdr:from>
    <xdr:to>
      <xdr:col>19</xdr:col>
      <xdr:colOff>177800</xdr:colOff>
      <xdr:row>38</xdr:row>
      <xdr:rowOff>38333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84787"/>
          <a:ext cx="8890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38333</xdr:rowOff>
    </xdr:from>
    <xdr:to>
      <xdr:col>15</xdr:col>
      <xdr:colOff>50800</xdr:colOff>
      <xdr:row>38</xdr:row>
      <xdr:rowOff>142247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53433"/>
          <a:ext cx="889000" cy="10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46805</xdr:rowOff>
    </xdr:from>
    <xdr:to>
      <xdr:col>15</xdr:col>
      <xdr:colOff>101600</xdr:colOff>
      <xdr:row>34</xdr:row>
      <xdr:rowOff>148405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164932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142247</xdr:rowOff>
    </xdr:from>
    <xdr:to>
      <xdr:col>10</xdr:col>
      <xdr:colOff>114300</xdr:colOff>
      <xdr:row>39</xdr:row>
      <xdr:rowOff>22527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57347"/>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92362</xdr:rowOff>
    </xdr:from>
    <xdr:to>
      <xdr:col>10</xdr:col>
      <xdr:colOff>165100</xdr:colOff>
      <xdr:row>36</xdr:row>
      <xdr:rowOff>22512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39039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90206</xdr:rowOff>
    </xdr:from>
    <xdr:to>
      <xdr:col>6</xdr:col>
      <xdr:colOff>38100</xdr:colOff>
      <xdr:row>36</xdr:row>
      <xdr:rowOff>20356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36883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37628</xdr:rowOff>
    </xdr:from>
    <xdr:to>
      <xdr:col>24</xdr:col>
      <xdr:colOff>114300</xdr:colOff>
      <xdr:row>37</xdr:row>
      <xdr:rowOff>139228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16055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90337</xdr:rowOff>
    </xdr:from>
    <xdr:to>
      <xdr:col>20</xdr:col>
      <xdr:colOff>38100</xdr:colOff>
      <xdr:row>38</xdr:row>
      <xdr:rowOff>20487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158983</xdr:rowOff>
    </xdr:from>
    <xdr:to>
      <xdr:col>15</xdr:col>
      <xdr:colOff>101600</xdr:colOff>
      <xdr:row>38</xdr:row>
      <xdr:rowOff>89133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80260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91447</xdr:rowOff>
    </xdr:from>
    <xdr:to>
      <xdr:col>10</xdr:col>
      <xdr:colOff>165100</xdr:colOff>
      <xdr:row>39</xdr:row>
      <xdr:rowOff>21597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12724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143177</xdr:rowOff>
    </xdr:from>
    <xdr:to>
      <xdr:col>6</xdr:col>
      <xdr:colOff>38100</xdr:colOff>
      <xdr:row>39</xdr:row>
      <xdr:rowOff>73327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64454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5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132728</xdr:rowOff>
    </xdr:from>
    <xdr:to>
      <xdr:col>24</xdr:col>
      <xdr:colOff>63500</xdr:colOff>
      <xdr:row>58</xdr:row>
      <xdr:rowOff>138023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76828"/>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138023</xdr:rowOff>
    </xdr:from>
    <xdr:to>
      <xdr:col>19</xdr:col>
      <xdr:colOff>177800</xdr:colOff>
      <xdr:row>58</xdr:row>
      <xdr:rowOff>168256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82123"/>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168256</xdr:rowOff>
    </xdr:from>
    <xdr:to>
      <xdr:col>15</xdr:col>
      <xdr:colOff>50800</xdr:colOff>
      <xdr:row>59</xdr:row>
      <xdr:rowOff>88512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12356"/>
          <a:ext cx="889000" cy="9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2489</xdr:rowOff>
    </xdr:from>
    <xdr:to>
      <xdr:col>15</xdr:col>
      <xdr:colOff>101600</xdr:colOff>
      <xdr:row>57</xdr:row>
      <xdr:rowOff>104089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120616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88512</xdr:rowOff>
    </xdr:from>
    <xdr:to>
      <xdr:col>10</xdr:col>
      <xdr:colOff>114300</xdr:colOff>
      <xdr:row>59</xdr:row>
      <xdr:rowOff>112440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04062"/>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33427</xdr:rowOff>
    </xdr:from>
    <xdr:to>
      <xdr:col>10</xdr:col>
      <xdr:colOff>165100</xdr:colOff>
      <xdr:row>57</xdr:row>
      <xdr:rowOff>135027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151554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115646</xdr:rowOff>
    </xdr:from>
    <xdr:to>
      <xdr:col>6</xdr:col>
      <xdr:colOff>38100</xdr:colOff>
      <xdr:row>58</xdr:row>
      <xdr:rowOff>45796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62323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81928</xdr:rowOff>
    </xdr:from>
    <xdr:to>
      <xdr:col>24</xdr:col>
      <xdr:colOff>114300</xdr:colOff>
      <xdr:row>59</xdr:row>
      <xdr:rowOff>12078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168305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4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87223</xdr:rowOff>
    </xdr:from>
    <xdr:to>
      <xdr:col>20</xdr:col>
      <xdr:colOff>38100</xdr:colOff>
      <xdr:row>59</xdr:row>
      <xdr:rowOff>17373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117456</xdr:rowOff>
    </xdr:from>
    <xdr:to>
      <xdr:col>15</xdr:col>
      <xdr:colOff>101600</xdr:colOff>
      <xdr:row>59</xdr:row>
      <xdr:rowOff>47606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38733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37712</xdr:rowOff>
    </xdr:from>
    <xdr:to>
      <xdr:col>10</xdr:col>
      <xdr:colOff>165100</xdr:colOff>
      <xdr:row>59</xdr:row>
      <xdr:rowOff>139312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130439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61640</xdr:rowOff>
    </xdr:from>
    <xdr:to>
      <xdr:col>6</xdr:col>
      <xdr:colOff>38100</xdr:colOff>
      <xdr:row>59</xdr:row>
      <xdr:rowOff>163240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154367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90140</xdr:rowOff>
    </xdr:from>
    <xdr:to>
      <xdr:col>24</xdr:col>
      <xdr:colOff>63500</xdr:colOff>
      <xdr:row>76</xdr:row>
      <xdr:rowOff>92334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20340"/>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74413</xdr:rowOff>
    </xdr:from>
    <xdr:to>
      <xdr:col>19</xdr:col>
      <xdr:colOff>177800</xdr:colOff>
      <xdr:row>76</xdr:row>
      <xdr:rowOff>92334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04613"/>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74413</xdr:rowOff>
    </xdr:from>
    <xdr:to>
      <xdr:col>15</xdr:col>
      <xdr:colOff>50800</xdr:colOff>
      <xdr:row>76</xdr:row>
      <xdr:rowOff>117114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04613"/>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2581</xdr:rowOff>
    </xdr:from>
    <xdr:to>
      <xdr:col>15</xdr:col>
      <xdr:colOff>101600</xdr:colOff>
      <xdr:row>76</xdr:row>
      <xdr:rowOff>104181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120707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88494</xdr:rowOff>
    </xdr:from>
    <xdr:to>
      <xdr:col>10</xdr:col>
      <xdr:colOff>114300</xdr:colOff>
      <xdr:row>76</xdr:row>
      <xdr:rowOff>117114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18694"/>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54336</xdr:rowOff>
    </xdr:from>
    <xdr:to>
      <xdr:col>10</xdr:col>
      <xdr:colOff>165100</xdr:colOff>
      <xdr:row>76</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8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33122</xdr:rowOff>
    </xdr:from>
    <xdr:to>
      <xdr:col>6</xdr:col>
      <xdr:colOff>38100</xdr:colOff>
      <xdr:row>76</xdr:row>
      <xdr:rowOff>134722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151248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3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39340</xdr:rowOff>
    </xdr:from>
    <xdr:to>
      <xdr:col>24</xdr:col>
      <xdr:colOff>114300</xdr:colOff>
      <xdr:row>76</xdr:row>
      <xdr:rowOff>140940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41534</xdr:rowOff>
    </xdr:from>
    <xdr:to>
      <xdr:col>20</xdr:col>
      <xdr:colOff>38100</xdr:colOff>
      <xdr:row>76</xdr:row>
      <xdr:rowOff>143134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159661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23613</xdr:rowOff>
    </xdr:from>
    <xdr:to>
      <xdr:col>15</xdr:col>
      <xdr:colOff>101600</xdr:colOff>
      <xdr:row>76</xdr:row>
      <xdr:rowOff>125213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116340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4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66314</xdr:rowOff>
    </xdr:from>
    <xdr:to>
      <xdr:col>10</xdr:col>
      <xdr:colOff>165100</xdr:colOff>
      <xdr:row>76</xdr:row>
      <xdr:rowOff>167914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159041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8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37694</xdr:rowOff>
    </xdr:from>
    <xdr:to>
      <xdr:col>6</xdr:col>
      <xdr:colOff>38100</xdr:colOff>
      <xdr:row>76</xdr:row>
      <xdr:rowOff>139294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130421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95374</xdr:rowOff>
    </xdr:from>
    <xdr:to>
      <xdr:col>24</xdr:col>
      <xdr:colOff>63500</xdr:colOff>
      <xdr:row>97</xdr:row>
      <xdr:rowOff>66886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54574"/>
          <a:ext cx="838200" cy="1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95374</xdr:rowOff>
    </xdr:from>
    <xdr:to>
      <xdr:col>19</xdr:col>
      <xdr:colOff>177800</xdr:colOff>
      <xdr:row>97</xdr:row>
      <xdr:rowOff>161961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54574"/>
          <a:ext cx="889000" cy="2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161961</xdr:rowOff>
    </xdr:from>
    <xdr:to>
      <xdr:col>15</xdr:col>
      <xdr:colOff>50800</xdr:colOff>
      <xdr:row>98</xdr:row>
      <xdr:rowOff>19456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2611"/>
          <a:ext cx="8890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98687</xdr:rowOff>
    </xdr:from>
    <xdr:to>
      <xdr:col>15</xdr:col>
      <xdr:colOff>101600</xdr:colOff>
      <xdr:row>98</xdr:row>
      <xdr:rowOff>28837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45364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19456</xdr:rowOff>
    </xdr:from>
    <xdr:to>
      <xdr:col>10</xdr:col>
      <xdr:colOff>114300</xdr:colOff>
      <xdr:row>98</xdr:row>
      <xdr:rowOff>61846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1556"/>
          <a:ext cx="8890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119543</xdr:rowOff>
    </xdr:from>
    <xdr:to>
      <xdr:col>10</xdr:col>
      <xdr:colOff>165100</xdr:colOff>
      <xdr:row>98</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5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66220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164382</xdr:rowOff>
    </xdr:from>
    <xdr:to>
      <xdr:col>6</xdr:col>
      <xdr:colOff>38100</xdr:colOff>
      <xdr:row>98</xdr:row>
      <xdr:rowOff>94532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9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111059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16086</xdr:rowOff>
    </xdr:from>
    <xdr:to>
      <xdr:col>24</xdr:col>
      <xdr:colOff>114300</xdr:colOff>
      <xdr:row>97</xdr:row>
      <xdr:rowOff>117686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102463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44574</xdr:rowOff>
    </xdr:from>
    <xdr:to>
      <xdr:col>20</xdr:col>
      <xdr:colOff>38100</xdr:colOff>
      <xdr:row>96</xdr:row>
      <xdr:rowOff>146174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137301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9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111161</xdr:rowOff>
    </xdr:from>
    <xdr:to>
      <xdr:col>15</xdr:col>
      <xdr:colOff>101600</xdr:colOff>
      <xdr:row>98</xdr:row>
      <xdr:rowOff>41311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32438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140106</xdr:rowOff>
    </xdr:from>
    <xdr:to>
      <xdr:col>10</xdr:col>
      <xdr:colOff>165100</xdr:colOff>
      <xdr:row>98</xdr:row>
      <xdr:rowOff>70256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61383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11046</xdr:rowOff>
    </xdr:from>
    <xdr:to>
      <xdr:col>6</xdr:col>
      <xdr:colOff>38100</xdr:colOff>
      <xdr:row>98</xdr:row>
      <xdr:rowOff>112646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103773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12326</xdr:rowOff>
    </xdr:from>
    <xdr:to>
      <xdr:col>55</xdr:col>
      <xdr:colOff>0</xdr:colOff>
      <xdr:row>36</xdr:row>
      <xdr:rowOff>46932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84526"/>
          <a:ext cx="8382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22450</xdr:rowOff>
    </xdr:from>
    <xdr:to>
      <xdr:col>50</xdr:col>
      <xdr:colOff>114300</xdr:colOff>
      <xdr:row>36</xdr:row>
      <xdr:rowOff>46932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165950"/>
          <a:ext cx="889000" cy="10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22450</xdr:rowOff>
    </xdr:from>
    <xdr:to>
      <xdr:col>45</xdr:col>
      <xdr:colOff>177800</xdr:colOff>
      <xdr:row>37</xdr:row>
      <xdr:rowOff>21851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165950"/>
          <a:ext cx="889000" cy="119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19667</xdr:rowOff>
    </xdr:from>
    <xdr:to>
      <xdr:col>46</xdr:col>
      <xdr:colOff>38100</xdr:colOff>
      <xdr:row>30</xdr:row>
      <xdr:rowOff>121267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112394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2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21851</xdr:rowOff>
    </xdr:from>
    <xdr:to>
      <xdr:col>41</xdr:col>
      <xdr:colOff>50800</xdr:colOff>
      <xdr:row>37</xdr:row>
      <xdr:rowOff>89288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6550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168464</xdr:rowOff>
    </xdr:from>
    <xdr:to>
      <xdr:col>41</xdr:col>
      <xdr:colOff>101600</xdr:colOff>
      <xdr:row>37</xdr:row>
      <xdr:rowOff>98614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89741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3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41253</xdr:rowOff>
    </xdr:from>
    <xdr:to>
      <xdr:col>36</xdr:col>
      <xdr:colOff>165100</xdr:colOff>
      <xdr:row>37</xdr:row>
      <xdr:rowOff>142853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133980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132976</xdr:rowOff>
    </xdr:from>
    <xdr:to>
      <xdr:col>55</xdr:col>
      <xdr:colOff>50800</xdr:colOff>
      <xdr:row>36</xdr:row>
      <xdr:rowOff>63126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155853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167582</xdr:rowOff>
    </xdr:from>
    <xdr:to>
      <xdr:col>50</xdr:col>
      <xdr:colOff>165100</xdr:colOff>
      <xdr:row>36</xdr:row>
      <xdr:rowOff>97732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114259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143100</xdr:rowOff>
    </xdr:from>
    <xdr:to>
      <xdr:col>46</xdr:col>
      <xdr:colOff>38100</xdr:colOff>
      <xdr:row>30</xdr:row>
      <xdr:rowOff>73250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1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89777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8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142501</xdr:rowOff>
    </xdr:from>
    <xdr:to>
      <xdr:col>41</xdr:col>
      <xdr:colOff>101600</xdr:colOff>
      <xdr:row>37</xdr:row>
      <xdr:rowOff>72651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89178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38488</xdr:rowOff>
    </xdr:from>
    <xdr:to>
      <xdr:col>36</xdr:col>
      <xdr:colOff>165100</xdr:colOff>
      <xdr:row>37</xdr:row>
      <xdr:rowOff>140088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156615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59987</xdr:rowOff>
    </xdr:from>
    <xdr:to>
      <xdr:col>55</xdr:col>
      <xdr:colOff>0</xdr:colOff>
      <xdr:row>56</xdr:row>
      <xdr:rowOff>162789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61187"/>
          <a:ext cx="8382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96563</xdr:rowOff>
    </xdr:from>
    <xdr:to>
      <xdr:col>50</xdr:col>
      <xdr:colOff>114300</xdr:colOff>
      <xdr:row>56</xdr:row>
      <xdr:rowOff>162789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8840513"/>
          <a:ext cx="889000" cy="9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96563</xdr:rowOff>
    </xdr:from>
    <xdr:to>
      <xdr:col>45</xdr:col>
      <xdr:colOff>177800</xdr:colOff>
      <xdr:row>52</xdr:row>
      <xdr:rowOff>160320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8840513"/>
          <a:ext cx="889000" cy="23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25235</xdr:rowOff>
    </xdr:from>
    <xdr:to>
      <xdr:col>46</xdr:col>
      <xdr:colOff>38100</xdr:colOff>
      <xdr:row>53</xdr:row>
      <xdr:rowOff>126835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1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117962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160320</xdr:rowOff>
    </xdr:from>
    <xdr:to>
      <xdr:col>41</xdr:col>
      <xdr:colOff>50800</xdr:colOff>
      <xdr:row>55</xdr:row>
      <xdr:rowOff>39116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75720"/>
          <a:ext cx="889000" cy="39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108057</xdr:rowOff>
    </xdr:from>
    <xdr:to>
      <xdr:col>41</xdr:col>
      <xdr:colOff>101600</xdr:colOff>
      <xdr:row>54</xdr:row>
      <xdr:rowOff>38207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9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29334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133157</xdr:rowOff>
    </xdr:from>
    <xdr:to>
      <xdr:col>36</xdr:col>
      <xdr:colOff>165100</xdr:colOff>
      <xdr:row>55</xdr:row>
      <xdr:rowOff>63307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9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79834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1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9187</xdr:rowOff>
    </xdr:from>
    <xdr:to>
      <xdr:col>55</xdr:col>
      <xdr:colOff>50800</xdr:colOff>
      <xdr:row>56</xdr:row>
      <xdr:rowOff>110787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32064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111989</xdr:rowOff>
    </xdr:from>
    <xdr:to>
      <xdr:col>50</xdr:col>
      <xdr:colOff>165100</xdr:colOff>
      <xdr:row>57</xdr:row>
      <xdr:rowOff>42139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33266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45763</xdr:rowOff>
    </xdr:from>
    <xdr:to>
      <xdr:col>46</xdr:col>
      <xdr:colOff>38100</xdr:colOff>
      <xdr:row>51</xdr:row>
      <xdr:rowOff>147363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87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163890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5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109520</xdr:rowOff>
    </xdr:from>
    <xdr:to>
      <xdr:col>41</xdr:col>
      <xdr:colOff>101600</xdr:colOff>
      <xdr:row>53</xdr:row>
      <xdr:rowOff>39670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0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56197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8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159766</xdr:rowOff>
    </xdr:from>
    <xdr:to>
      <xdr:col>36</xdr:col>
      <xdr:colOff>165100</xdr:colOff>
      <xdr:row>55</xdr:row>
      <xdr:rowOff>89916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81043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5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1528</xdr:rowOff>
    </xdr:from>
    <xdr:to>
      <xdr:col>54</xdr:col>
      <xdr:colOff>189865</xdr:colOff>
      <xdr:row>79</xdr:row>
      <xdr:rowOff>87906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860278"/>
          <a:ext cx="1270" cy="77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91733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3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87906</xdr:rowOff>
    </xdr:from>
    <xdr:to>
      <xdr:col>55</xdr:col>
      <xdr:colOff>88900</xdr:colOff>
      <xdr:row>79</xdr:row>
      <xdr:rowOff>87906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119655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6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1528</xdr:rowOff>
    </xdr:from>
    <xdr:to>
      <xdr:col>55</xdr:col>
      <xdr:colOff>88900</xdr:colOff>
      <xdr:row>75</xdr:row>
      <xdr:rowOff>1528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86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85392</xdr:rowOff>
    </xdr:from>
    <xdr:to>
      <xdr:col>55</xdr:col>
      <xdr:colOff>0</xdr:colOff>
      <xdr:row>76</xdr:row>
      <xdr:rowOff>149203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15592"/>
          <a:ext cx="838200" cy="6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148578</xdr:rowOff>
    </xdr:from>
    <xdr:ext cx="469744"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50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170151</xdr:rowOff>
    </xdr:from>
    <xdr:to>
      <xdr:col>55</xdr:col>
      <xdr:colOff>50800</xdr:colOff>
      <xdr:row>78</xdr:row>
      <xdr:rowOff>100301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7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170038</xdr:rowOff>
    </xdr:from>
    <xdr:to>
      <xdr:col>50</xdr:col>
      <xdr:colOff>114300</xdr:colOff>
      <xdr:row>76</xdr:row>
      <xdr:rowOff>149203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171538"/>
          <a:ext cx="889000" cy="100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132824</xdr:rowOff>
    </xdr:from>
    <xdr:to>
      <xdr:col>50</xdr:col>
      <xdr:colOff>165100</xdr:colOff>
      <xdr:row>78</xdr:row>
      <xdr:rowOff>62974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54101</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428" y="1342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170038</xdr:rowOff>
    </xdr:from>
    <xdr:to>
      <xdr:col>45</xdr:col>
      <xdr:colOff>177800</xdr:colOff>
      <xdr:row>74</xdr:row>
      <xdr:rowOff>18411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171538"/>
          <a:ext cx="889000" cy="53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107024</xdr:rowOff>
    </xdr:from>
    <xdr:to>
      <xdr:col>46</xdr:col>
      <xdr:colOff>38100</xdr:colOff>
      <xdr:row>76</xdr:row>
      <xdr:rowOff>37174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9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28301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18411</xdr:rowOff>
    </xdr:from>
    <xdr:to>
      <xdr:col>41</xdr:col>
      <xdr:colOff>50800</xdr:colOff>
      <xdr:row>77</xdr:row>
      <xdr:rowOff>11423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705711"/>
          <a:ext cx="889000" cy="50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29758</xdr:rowOff>
    </xdr:from>
    <xdr:to>
      <xdr:col>41</xdr:col>
      <xdr:colOff>101600</xdr:colOff>
      <xdr:row>76</xdr:row>
      <xdr:rowOff>131358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122485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82891</xdr:rowOff>
    </xdr:from>
    <xdr:to>
      <xdr:col>36</xdr:col>
      <xdr:colOff>165100</xdr:colOff>
      <xdr:row>77</xdr:row>
      <xdr:rowOff>13041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29568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34592</xdr:rowOff>
    </xdr:from>
    <xdr:to>
      <xdr:col>55</xdr:col>
      <xdr:colOff>50800</xdr:colOff>
      <xdr:row>76</xdr:row>
      <xdr:rowOff>136192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0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57468</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9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98403</xdr:rowOff>
    </xdr:from>
    <xdr:to>
      <xdr:col>50</xdr:col>
      <xdr:colOff>165100</xdr:colOff>
      <xdr:row>77</xdr:row>
      <xdr:rowOff>28553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45080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119238</xdr:rowOff>
    </xdr:from>
    <xdr:to>
      <xdr:col>46</xdr:col>
      <xdr:colOff>38100</xdr:colOff>
      <xdr:row>71</xdr:row>
      <xdr:rowOff>49388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1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65915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8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139061</xdr:rowOff>
    </xdr:from>
    <xdr:to>
      <xdr:col>41</xdr:col>
      <xdr:colOff>101600</xdr:colOff>
      <xdr:row>74</xdr:row>
      <xdr:rowOff>69211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85738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4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132073</xdr:rowOff>
    </xdr:from>
    <xdr:to>
      <xdr:col>36</xdr:col>
      <xdr:colOff>165100</xdr:colOff>
      <xdr:row>77</xdr:row>
      <xdr:rowOff>62223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53350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2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51688</xdr:rowOff>
    </xdr:from>
    <xdr:to>
      <xdr:col>55</xdr:col>
      <xdr:colOff>0</xdr:colOff>
      <xdr:row>97</xdr:row>
      <xdr:rowOff>69748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82338"/>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93199</xdr:rowOff>
    </xdr:from>
    <xdr:to>
      <xdr:col>50</xdr:col>
      <xdr:colOff>114300</xdr:colOff>
      <xdr:row>97</xdr:row>
      <xdr:rowOff>69748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552399"/>
          <a:ext cx="889000" cy="1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122726</xdr:rowOff>
    </xdr:from>
    <xdr:to>
      <xdr:col>45</xdr:col>
      <xdr:colOff>177800</xdr:colOff>
      <xdr:row>96</xdr:row>
      <xdr:rowOff>93199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410476"/>
          <a:ext cx="8890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65887</xdr:rowOff>
    </xdr:from>
    <xdr:to>
      <xdr:col>46</xdr:col>
      <xdr:colOff>38100</xdr:colOff>
      <xdr:row>95</xdr:row>
      <xdr:rowOff>167487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122726</xdr:rowOff>
    </xdr:from>
    <xdr:to>
      <xdr:col>41</xdr:col>
      <xdr:colOff>50800</xdr:colOff>
      <xdr:row>96</xdr:row>
      <xdr:rowOff>54890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410476"/>
          <a:ext cx="889000" cy="10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87033</xdr:rowOff>
    </xdr:from>
    <xdr:to>
      <xdr:col>41</xdr:col>
      <xdr:colOff>101600</xdr:colOff>
      <xdr:row>96</xdr:row>
      <xdr:rowOff>17183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8310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42399</xdr:rowOff>
    </xdr:from>
    <xdr:to>
      <xdr:col>36</xdr:col>
      <xdr:colOff>165100</xdr:colOff>
      <xdr:row>96</xdr:row>
      <xdr:rowOff>143999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135126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888</xdr:rowOff>
    </xdr:from>
    <xdr:to>
      <xdr:col>55</xdr:col>
      <xdr:colOff>50800</xdr:colOff>
      <xdr:row>97</xdr:row>
      <xdr:rowOff>102488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150765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18948</xdr:rowOff>
    </xdr:from>
    <xdr:to>
      <xdr:col>50</xdr:col>
      <xdr:colOff>165100</xdr:colOff>
      <xdr:row>97</xdr:row>
      <xdr:rowOff>120548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111675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4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42399</xdr:rowOff>
    </xdr:from>
    <xdr:to>
      <xdr:col>46</xdr:col>
      <xdr:colOff>38100</xdr:colOff>
      <xdr:row>96</xdr:row>
      <xdr:rowOff>143999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71926</xdr:rowOff>
    </xdr:from>
    <xdr:to>
      <xdr:col>41</xdr:col>
      <xdr:colOff>101600</xdr:colOff>
      <xdr:row>96</xdr:row>
      <xdr:rowOff>2076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18603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4090</xdr:rowOff>
    </xdr:from>
    <xdr:to>
      <xdr:col>36</xdr:col>
      <xdr:colOff>165100</xdr:colOff>
      <xdr:row>96</xdr:row>
      <xdr:rowOff>105690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122217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135455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6307655"/>
          <a:ext cx="1269" cy="477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82132</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608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135455</xdr:rowOff>
    </xdr:from>
    <xdr:to>
      <xdr:col>86</xdr:col>
      <xdr:colOff>25400</xdr:colOff>
      <xdr:row>36</xdr:row>
      <xdr:rowOff>135455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30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19031</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341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167604</xdr:rowOff>
    </xdr:from>
    <xdr:to>
      <xdr:col>85</xdr:col>
      <xdr:colOff>177800</xdr:colOff>
      <xdr:row>39</xdr:row>
      <xdr:rowOff>97754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44341</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0891"/>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6931</xdr:rowOff>
    </xdr:from>
    <xdr:to>
      <xdr:col>81</xdr:col>
      <xdr:colOff>101600</xdr:colOff>
      <xdr:row>39</xdr:row>
      <xdr:rowOff>108531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125058</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68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20175</xdr:rowOff>
    </xdr:from>
    <xdr:to>
      <xdr:col>76</xdr:col>
      <xdr:colOff>114300</xdr:colOff>
      <xdr:row>39</xdr:row>
      <xdr:rowOff>44341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06725"/>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74204</xdr:rowOff>
    </xdr:from>
    <xdr:to>
      <xdr:col>76</xdr:col>
      <xdr:colOff>165100</xdr:colOff>
      <xdr:row>31</xdr:row>
      <xdr:rowOff>4354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20881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499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20175</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06725"/>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161072</xdr:rowOff>
    </xdr:from>
    <xdr:to>
      <xdr:col>72</xdr:col>
      <xdr:colOff>38100</xdr:colOff>
      <xdr:row>33</xdr:row>
      <xdr:rowOff>91222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564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107749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542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160093</xdr:rowOff>
    </xdr:from>
    <xdr:to>
      <xdr:col>67</xdr:col>
      <xdr:colOff>101600</xdr:colOff>
      <xdr:row>34</xdr:row>
      <xdr:rowOff>90243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581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106770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5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146030</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61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164991</xdr:rowOff>
    </xdr:from>
    <xdr:to>
      <xdr:col>76</xdr:col>
      <xdr:colOff>165100</xdr:colOff>
      <xdr:row>39</xdr:row>
      <xdr:rowOff>95141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86268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140825</xdr:rowOff>
    </xdr:from>
    <xdr:to>
      <xdr:col>72</xdr:col>
      <xdr:colOff>38100</xdr:colOff>
      <xdr:row>39</xdr:row>
      <xdr:rowOff>70975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62102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162122</xdr:rowOff>
    </xdr:from>
    <xdr:to>
      <xdr:col>85</xdr:col>
      <xdr:colOff>127000</xdr:colOff>
      <xdr:row>75</xdr:row>
      <xdr:rowOff>29248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49422"/>
          <a:ext cx="8382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29248</xdr:rowOff>
    </xdr:from>
    <xdr:to>
      <xdr:col>81</xdr:col>
      <xdr:colOff>50800</xdr:colOff>
      <xdr:row>75</xdr:row>
      <xdr:rowOff>66434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887998"/>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66434</xdr:rowOff>
    </xdr:from>
    <xdr:to>
      <xdr:col>76</xdr:col>
      <xdr:colOff>114300</xdr:colOff>
      <xdr:row>75</xdr:row>
      <xdr:rowOff>83065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925184"/>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83065</xdr:rowOff>
    </xdr:from>
    <xdr:to>
      <xdr:col>71</xdr:col>
      <xdr:colOff>177800</xdr:colOff>
      <xdr:row>75</xdr:row>
      <xdr:rowOff>93199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9418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111322</xdr:rowOff>
    </xdr:from>
    <xdr:to>
      <xdr:col>85</xdr:col>
      <xdr:colOff>177800</xdr:colOff>
      <xdr:row>75</xdr:row>
      <xdr:rowOff>41472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134199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149898</xdr:rowOff>
    </xdr:from>
    <xdr:to>
      <xdr:col>81</xdr:col>
      <xdr:colOff>101600</xdr:colOff>
      <xdr:row>75</xdr:row>
      <xdr:rowOff>80048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96575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6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15634</xdr:rowOff>
    </xdr:from>
    <xdr:to>
      <xdr:col>76</xdr:col>
      <xdr:colOff>165100</xdr:colOff>
      <xdr:row>75</xdr:row>
      <xdr:rowOff>117234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108361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32265</xdr:rowOff>
    </xdr:from>
    <xdr:to>
      <xdr:col>72</xdr:col>
      <xdr:colOff>38100</xdr:colOff>
      <xdr:row>75</xdr:row>
      <xdr:rowOff>133865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8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124992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9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42399</xdr:rowOff>
    </xdr:from>
    <xdr:to>
      <xdr:col>67</xdr:col>
      <xdr:colOff>101600</xdr:colOff>
      <xdr:row>75</xdr:row>
      <xdr:rowOff>143999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135126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9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40678</xdr:rowOff>
    </xdr:from>
    <xdr:to>
      <xdr:col>85</xdr:col>
      <xdr:colOff>127000</xdr:colOff>
      <xdr:row>98</xdr:row>
      <xdr:rowOff>129794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42778"/>
          <a:ext cx="8382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40678</xdr:rowOff>
    </xdr:from>
    <xdr:to>
      <xdr:col>81</xdr:col>
      <xdr:colOff>50800</xdr:colOff>
      <xdr:row>99</xdr:row>
      <xdr:rowOff>29972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42778"/>
          <a:ext cx="889000" cy="1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29972</xdr:rowOff>
    </xdr:from>
    <xdr:to>
      <xdr:col>76</xdr:col>
      <xdr:colOff>114300</xdr:colOff>
      <xdr:row>99</xdr:row>
      <xdr:rowOff>40450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0352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40450</xdr:rowOff>
    </xdr:from>
    <xdr:to>
      <xdr:col>71</xdr:col>
      <xdr:colOff>177800</xdr:colOff>
      <xdr:row>99</xdr:row>
      <xdr:rowOff>42469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14000"/>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78994</xdr:rowOff>
    </xdr:from>
    <xdr:to>
      <xdr:col>85</xdr:col>
      <xdr:colOff>177800</xdr:colOff>
      <xdr:row>99</xdr:row>
      <xdr:rowOff>9144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165371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161328</xdr:rowOff>
    </xdr:from>
    <xdr:to>
      <xdr:col>81</xdr:col>
      <xdr:colOff>101600</xdr:colOff>
      <xdr:row>98</xdr:row>
      <xdr:rowOff>91478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82605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8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150622</xdr:rowOff>
    </xdr:from>
    <xdr:to>
      <xdr:col>76</xdr:col>
      <xdr:colOff>165100</xdr:colOff>
      <xdr:row>99</xdr:row>
      <xdr:rowOff>80772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71899</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04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161100</xdr:rowOff>
    </xdr:from>
    <xdr:to>
      <xdr:col>72</xdr:col>
      <xdr:colOff>38100</xdr:colOff>
      <xdr:row>99</xdr:row>
      <xdr:rowOff>91250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82377</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7055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163119</xdr:rowOff>
    </xdr:from>
    <xdr:to>
      <xdr:col>67</xdr:col>
      <xdr:colOff>101600</xdr:colOff>
      <xdr:row>99</xdr:row>
      <xdr:rowOff>93269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84396</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7057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39878</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26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39878</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44323</xdr:rowOff>
    </xdr:from>
    <xdr:to>
      <xdr:col>107</xdr:col>
      <xdr:colOff>101600</xdr:colOff>
      <xdr:row>32</xdr:row>
      <xdr:rowOff>145923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55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162450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3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xdr:rowOff>
    </xdr:from>
    <xdr:to>
      <xdr:col>102</xdr:col>
      <xdr:colOff>165100</xdr:colOff>
      <xdr:row>34</xdr:row>
      <xdr:rowOff>109347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83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125874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37084</xdr:rowOff>
    </xdr:from>
    <xdr:to>
      <xdr:col>98</xdr:col>
      <xdr:colOff>38100</xdr:colOff>
      <xdr:row>35</xdr:row>
      <xdr:rowOff>138684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155211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160528</xdr:rowOff>
    </xdr:from>
    <xdr:to>
      <xdr:col>112</xdr:col>
      <xdr:colOff>38100</xdr:colOff>
      <xdr:row>39</xdr:row>
      <xdr:rowOff>90678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81805</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85234</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80137</xdr:rowOff>
    </xdr:from>
    <xdr:to>
      <xdr:col>116</xdr:col>
      <xdr:colOff>63500</xdr:colOff>
      <xdr:row>56</xdr:row>
      <xdr:rowOff>81788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68133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81788</xdr:rowOff>
    </xdr:from>
    <xdr:to>
      <xdr:col>111</xdr:col>
      <xdr:colOff>177800</xdr:colOff>
      <xdr:row>56</xdr:row>
      <xdr:rowOff>84201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68298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84201</xdr:rowOff>
    </xdr:from>
    <xdr:to>
      <xdr:col>107</xdr:col>
      <xdr:colOff>50800</xdr:colOff>
      <xdr:row>56</xdr:row>
      <xdr:rowOff>86868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854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80645</xdr:rowOff>
    </xdr:from>
    <xdr:to>
      <xdr:col>107</xdr:col>
      <xdr:colOff>101600</xdr:colOff>
      <xdr:row>53</xdr:row>
      <xdr:rowOff>10795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89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51</xdr:row>
      <xdr:rowOff>27322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877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86868</xdr:rowOff>
    </xdr:from>
    <xdr:to>
      <xdr:col>102</xdr:col>
      <xdr:colOff>114300</xdr:colOff>
      <xdr:row>56</xdr:row>
      <xdr:rowOff>91567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688068"/>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87757</xdr:rowOff>
    </xdr:from>
    <xdr:to>
      <xdr:col>102</xdr:col>
      <xdr:colOff>165100</xdr:colOff>
      <xdr:row>53</xdr:row>
      <xdr:rowOff>17907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34434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8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17653</xdr:rowOff>
    </xdr:from>
    <xdr:to>
      <xdr:col>98</xdr:col>
      <xdr:colOff>38100</xdr:colOff>
      <xdr:row>52</xdr:row>
      <xdr:rowOff>119253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893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50</xdr:row>
      <xdr:rowOff>135780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29337</xdr:rowOff>
    </xdr:from>
    <xdr:to>
      <xdr:col>116</xdr:col>
      <xdr:colOff>114300</xdr:colOff>
      <xdr:row>56</xdr:row>
      <xdr:rowOff>130937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6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52214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48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30988</xdr:rowOff>
    </xdr:from>
    <xdr:to>
      <xdr:col>112</xdr:col>
      <xdr:colOff>38100</xdr:colOff>
      <xdr:row>56</xdr:row>
      <xdr:rowOff>132588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149115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4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33401</xdr:rowOff>
    </xdr:from>
    <xdr:to>
      <xdr:col>107</xdr:col>
      <xdr:colOff>101600</xdr:colOff>
      <xdr:row>56</xdr:row>
      <xdr:rowOff>135001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6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126128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72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36068</xdr:rowOff>
    </xdr:from>
    <xdr:to>
      <xdr:col>102</xdr:col>
      <xdr:colOff>165100</xdr:colOff>
      <xdr:row>56</xdr:row>
      <xdr:rowOff>137668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128795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2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40767</xdr:rowOff>
    </xdr:from>
    <xdr:to>
      <xdr:col>98</xdr:col>
      <xdr:colOff>38100</xdr:colOff>
      <xdr:row>56</xdr:row>
      <xdr:rowOff>142367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133494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7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152227</xdr:rowOff>
    </xdr:from>
    <xdr:to>
      <xdr:col>116</xdr:col>
      <xdr:colOff>63500</xdr:colOff>
      <xdr:row>73</xdr:row>
      <xdr:rowOff>106690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96627"/>
          <a:ext cx="8382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106690</xdr:rowOff>
    </xdr:from>
    <xdr:to>
      <xdr:col>111</xdr:col>
      <xdr:colOff>177800</xdr:colOff>
      <xdr:row>74</xdr:row>
      <xdr:rowOff>18634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22540"/>
          <a:ext cx="8890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81498</xdr:rowOff>
    </xdr:from>
    <xdr:to>
      <xdr:col>107</xdr:col>
      <xdr:colOff>50800</xdr:colOff>
      <xdr:row>74</xdr:row>
      <xdr:rowOff>18634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082998"/>
          <a:ext cx="889000" cy="6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40711</xdr:rowOff>
    </xdr:from>
    <xdr:to>
      <xdr:col>107</xdr:col>
      <xdr:colOff>101600</xdr:colOff>
      <xdr:row>75</xdr:row>
      <xdr:rowOff>142311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133438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81498</xdr:rowOff>
    </xdr:from>
    <xdr:to>
      <xdr:col>102</xdr:col>
      <xdr:colOff>114300</xdr:colOff>
      <xdr:row>70</xdr:row>
      <xdr:rowOff>117160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082998"/>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156291</xdr:rowOff>
    </xdr:from>
    <xdr:to>
      <xdr:col>102</xdr:col>
      <xdr:colOff>165100</xdr:colOff>
      <xdr:row>75</xdr:row>
      <xdr:rowOff>86441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77568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164338</xdr:rowOff>
    </xdr:from>
    <xdr:to>
      <xdr:col>98</xdr:col>
      <xdr:colOff>38100</xdr:colOff>
      <xdr:row>74</xdr:row>
      <xdr:rowOff>94488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85615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101427</xdr:rowOff>
    </xdr:from>
    <xdr:to>
      <xdr:col>116</xdr:col>
      <xdr:colOff>114300</xdr:colOff>
      <xdr:row>73</xdr:row>
      <xdr:rowOff>31577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124304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55890</xdr:rowOff>
    </xdr:from>
    <xdr:to>
      <xdr:col>112</xdr:col>
      <xdr:colOff>38100</xdr:colOff>
      <xdr:row>73</xdr:row>
      <xdr:rowOff>157490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2567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4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139284</xdr:rowOff>
    </xdr:from>
    <xdr:to>
      <xdr:col>107</xdr:col>
      <xdr:colOff>101600</xdr:colOff>
      <xdr:row>74</xdr:row>
      <xdr:rowOff>69434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85961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30698</xdr:rowOff>
    </xdr:from>
    <xdr:to>
      <xdr:col>102</xdr:col>
      <xdr:colOff>165100</xdr:colOff>
      <xdr:row>70</xdr:row>
      <xdr:rowOff>132298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0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148825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18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66360</xdr:rowOff>
    </xdr:from>
    <xdr:to>
      <xdr:col>98</xdr:col>
      <xdr:colOff>38100</xdr:colOff>
      <xdr:row>70</xdr:row>
      <xdr:rowOff>167960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0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13037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18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類似団体と比較して住民一人当たりコストが高くなっているものは新規整備に係る普通建設事業費や繰出金，補助費，公債費となっている。新規整備に係る普通建設事業費については佐和駅東西自由通路整備や東中根高場線４車線化，しおかぜみなとに係る事業費が増となっていることによるものである。繰出金については，後期高齢者医療事業会計や介護保険事業会計等の福祉関連会計への繰出のほか，市内７地区において実施している区画整理事業への繰出が類似団体と比較しコストが高くなっている要因に挙げられる。補助費については，一部事務組合にて広域的に運営している事務が複数あり，直営であれば人件費や物件費，維持補修費等に計上される費用が補助費として計上されていることから，類似団体平均を上回っている。公債費については，小学校校舎改築やトイレ改修等の学校教育施設等整備事業債の元利償還金が増加したことが要因である。</a:t>
          </a:r>
          <a:endParaRPr lang="ja-JP" altLang="ja-JP" sz="1000">
            <a:effectLst/>
          </a:endParaRPr>
        </a:p>
        <a:p>
          <a:r>
            <a:rPr lang="ja-JP" altLang="ja-JP" sz="1000">
              <a:solidFill>
                <a:schemeClr val="dk1"/>
              </a:solidFill>
              <a:effectLst/>
              <a:latin typeface="+mn-lt"/>
              <a:ea typeface="+mn-ea"/>
              <a:cs typeface="+mn-cs"/>
            </a:rPr>
            <a:t>住民一人当たりコストが低くなっているものは主に人件費，物件費である。人件費については，消防事業の広域化により消防職員の人件費が計上されていないことや，公営企業に属する職員の人件費については補助費等または繰出金に含まれることによるものであり，物件費については廃棄物処理事業等を一部事務組合にて実施していることによるものである。また，扶助費については国等が実施する新型コロナウイルス感染症対策関連の給付事業の終了に伴い令和３年度と比較して減となっているが，その点を差し引いても住民一人当たりコストは依然として上昇を続けている。類似団体平均も同様の傾向であることから，当市に係る特殊要因によるものとは考えにくく，今後の抑制も困難とみられる。さらに，次年度以降も継続する佐和駅東西自由通路整備事業等の大型事業により普通建設事業費，公債費のコスト増が見込まれることなどから，公共施設総合管理計画に基づいた公共施設の適正管理，事業実施時期の見直し等に努め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156,435
154,389
100.26
62,464,135
58,613,335
3,209,303
31,380,204
62,433,423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104496</xdr:rowOff>
    </xdr:from>
    <xdr:to>
      <xdr:col>24</xdr:col>
      <xdr:colOff>63500</xdr:colOff>
      <xdr:row>35</xdr:row>
      <xdr:rowOff>153873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05246"/>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108153</xdr:rowOff>
    </xdr:from>
    <xdr:to>
      <xdr:col>19</xdr:col>
      <xdr:colOff>177800</xdr:colOff>
      <xdr:row>35</xdr:row>
      <xdr:rowOff>153873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89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35</xdr:row>
      <xdr:rowOff>108153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43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64211</xdr:rowOff>
    </xdr:from>
    <xdr:to>
      <xdr:col>15</xdr:col>
      <xdr:colOff>101600</xdr:colOff>
      <xdr:row>34</xdr:row>
      <xdr:rowOff>165811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10888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103581</xdr:rowOff>
    </xdr:from>
    <xdr:to>
      <xdr:col>10</xdr:col>
      <xdr:colOff>114300</xdr:colOff>
      <xdr:row>35</xdr:row>
      <xdr:rowOff>114554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0433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66954</xdr:rowOff>
    </xdr:from>
    <xdr:to>
      <xdr:col>10</xdr:col>
      <xdr:colOff>165100</xdr:colOff>
      <xdr:row>34</xdr:row>
      <xdr:rowOff>168554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9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13631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49581</xdr:rowOff>
    </xdr:from>
    <xdr:to>
      <xdr:col>6</xdr:col>
      <xdr:colOff>38100</xdr:colOff>
      <xdr:row>34</xdr:row>
      <xdr:rowOff>151181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167708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53696</xdr:rowOff>
    </xdr:from>
    <xdr:to>
      <xdr:col>24</xdr:col>
      <xdr:colOff>114300</xdr:colOff>
      <xdr:row>35</xdr:row>
      <xdr:rowOff>155296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76573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0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103073</xdr:rowOff>
    </xdr:from>
    <xdr:to>
      <xdr:col>20</xdr:col>
      <xdr:colOff>38100</xdr:colOff>
      <xdr:row>36</xdr:row>
      <xdr:rowOff>33223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49750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57353</xdr:rowOff>
    </xdr:from>
    <xdr:to>
      <xdr:col>15</xdr:col>
      <xdr:colOff>101600</xdr:colOff>
      <xdr:row>35</xdr:row>
      <xdr:rowOff>158953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150080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52781</xdr:rowOff>
    </xdr:from>
    <xdr:to>
      <xdr:col>10</xdr:col>
      <xdr:colOff>165100</xdr:colOff>
      <xdr:row>35</xdr:row>
      <xdr:rowOff>154381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145508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17007</xdr:rowOff>
    </xdr:from>
    <xdr:to>
      <xdr:col>24</xdr:col>
      <xdr:colOff>63500</xdr:colOff>
      <xdr:row>57</xdr:row>
      <xdr:rowOff>27828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89657"/>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38517</xdr:rowOff>
    </xdr:from>
    <xdr:to>
      <xdr:col>19</xdr:col>
      <xdr:colOff>177800</xdr:colOff>
      <xdr:row>57</xdr:row>
      <xdr:rowOff>17007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82467"/>
          <a:ext cx="889000" cy="100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38517</xdr:rowOff>
    </xdr:from>
    <xdr:to>
      <xdr:col>15</xdr:col>
      <xdr:colOff>50800</xdr:colOff>
      <xdr:row>57</xdr:row>
      <xdr:rowOff>128999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82467"/>
          <a:ext cx="889000" cy="1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111140</xdr:rowOff>
    </xdr:from>
    <xdr:to>
      <xdr:col>15</xdr:col>
      <xdr:colOff>101600</xdr:colOff>
      <xdr:row>50</xdr:row>
      <xdr:rowOff>41290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51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57817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28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128999</xdr:rowOff>
    </xdr:from>
    <xdr:to>
      <xdr:col>10</xdr:col>
      <xdr:colOff>114300</xdr:colOff>
      <xdr:row>57</xdr:row>
      <xdr:rowOff>135629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164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93592</xdr:rowOff>
    </xdr:from>
    <xdr:to>
      <xdr:col>10</xdr:col>
      <xdr:colOff>165100</xdr:colOff>
      <xdr:row>57</xdr:row>
      <xdr:rowOff>23742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40269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4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126836</xdr:rowOff>
    </xdr:from>
    <xdr:to>
      <xdr:col>6</xdr:col>
      <xdr:colOff>38100</xdr:colOff>
      <xdr:row>57</xdr:row>
      <xdr:rowOff>56986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2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73513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148478</xdr:rowOff>
    </xdr:from>
    <xdr:to>
      <xdr:col>24</xdr:col>
      <xdr:colOff>114300</xdr:colOff>
      <xdr:row>57</xdr:row>
      <xdr:rowOff>78628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126905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137657</xdr:rowOff>
    </xdr:from>
    <xdr:to>
      <xdr:col>20</xdr:col>
      <xdr:colOff>38100</xdr:colOff>
      <xdr:row>57</xdr:row>
      <xdr:rowOff>67807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58934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3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159167</xdr:rowOff>
    </xdr:from>
    <xdr:to>
      <xdr:col>15</xdr:col>
      <xdr:colOff>101600</xdr:colOff>
      <xdr:row>51</xdr:row>
      <xdr:rowOff>89317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80444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2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78199</xdr:rowOff>
    </xdr:from>
    <xdr:to>
      <xdr:col>10</xdr:col>
      <xdr:colOff>165100</xdr:colOff>
      <xdr:row>58</xdr:row>
      <xdr:rowOff>8349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170926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84829</xdr:rowOff>
    </xdr:from>
    <xdr:to>
      <xdr:col>6</xdr:col>
      <xdr:colOff>38100</xdr:colOff>
      <xdr:row>58</xdr:row>
      <xdr:rowOff>14979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52789</xdr:rowOff>
    </xdr:from>
    <xdr:to>
      <xdr:col>24</xdr:col>
      <xdr:colOff>63500</xdr:colOff>
      <xdr:row>77</xdr:row>
      <xdr:rowOff>144935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4439"/>
          <a:ext cx="838200" cy="9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52789</xdr:rowOff>
    </xdr:from>
    <xdr:to>
      <xdr:col>19</xdr:col>
      <xdr:colOff>177800</xdr:colOff>
      <xdr:row>78</xdr:row>
      <xdr:rowOff>158271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4439"/>
          <a:ext cx="8890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158271</xdr:rowOff>
    </xdr:from>
    <xdr:to>
      <xdr:col>15</xdr:col>
      <xdr:colOff>50800</xdr:colOff>
      <xdr:row>79</xdr:row>
      <xdr:rowOff>84694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31371"/>
          <a:ext cx="889000" cy="9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143373</xdr:rowOff>
    </xdr:from>
    <xdr:to>
      <xdr:col>15</xdr:col>
      <xdr:colOff>101600</xdr:colOff>
      <xdr:row>78</xdr:row>
      <xdr:rowOff>73523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4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90050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84694</xdr:rowOff>
    </xdr:from>
    <xdr:to>
      <xdr:col>10</xdr:col>
      <xdr:colOff>114300</xdr:colOff>
      <xdr:row>79</xdr:row>
      <xdr:rowOff>110472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29244"/>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21332</xdr:rowOff>
    </xdr:from>
    <xdr:to>
      <xdr:col>10</xdr:col>
      <xdr:colOff>165100</xdr:colOff>
      <xdr:row>78</xdr:row>
      <xdr:rowOff>122932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139459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75510</xdr:rowOff>
    </xdr:from>
    <xdr:to>
      <xdr:col>6</xdr:col>
      <xdr:colOff>38100</xdr:colOff>
      <xdr:row>79</xdr:row>
      <xdr:rowOff>5660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4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22187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94135</xdr:rowOff>
    </xdr:from>
    <xdr:to>
      <xdr:col>24</xdr:col>
      <xdr:colOff>114300</xdr:colOff>
      <xdr:row>78</xdr:row>
      <xdr:rowOff>24285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1989</xdr:rowOff>
    </xdr:from>
    <xdr:to>
      <xdr:col>20</xdr:col>
      <xdr:colOff>38100</xdr:colOff>
      <xdr:row>77</xdr:row>
      <xdr:rowOff>103589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94716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107471</xdr:rowOff>
    </xdr:from>
    <xdr:to>
      <xdr:col>15</xdr:col>
      <xdr:colOff>101600</xdr:colOff>
      <xdr:row>79</xdr:row>
      <xdr:rowOff>37621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28748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7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33894</xdr:rowOff>
    </xdr:from>
    <xdr:to>
      <xdr:col>10</xdr:col>
      <xdr:colOff>165100</xdr:colOff>
      <xdr:row>79</xdr:row>
      <xdr:rowOff>135494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126621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7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59672</xdr:rowOff>
    </xdr:from>
    <xdr:to>
      <xdr:col>6</xdr:col>
      <xdr:colOff>38100</xdr:colOff>
      <xdr:row>79</xdr:row>
      <xdr:rowOff>161272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152399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9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69159</xdr:rowOff>
    </xdr:from>
    <xdr:to>
      <xdr:col>24</xdr:col>
      <xdr:colOff>63500</xdr:colOff>
      <xdr:row>98</xdr:row>
      <xdr:rowOff>81769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71259"/>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81769</xdr:rowOff>
    </xdr:from>
    <xdr:to>
      <xdr:col>19</xdr:col>
      <xdr:colOff>177800</xdr:colOff>
      <xdr:row>98</xdr:row>
      <xdr:rowOff>168314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3869"/>
          <a:ext cx="889000" cy="8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168314</xdr:rowOff>
    </xdr:from>
    <xdr:to>
      <xdr:col>15</xdr:col>
      <xdr:colOff>50800</xdr:colOff>
      <xdr:row>99</xdr:row>
      <xdr:rowOff>37382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0414"/>
          <a:ext cx="8890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74861</xdr:rowOff>
    </xdr:from>
    <xdr:to>
      <xdr:col>15</xdr:col>
      <xdr:colOff>101600</xdr:colOff>
      <xdr:row>98</xdr:row>
      <xdr:rowOff>5011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0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21538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37382</xdr:rowOff>
    </xdr:from>
    <xdr:to>
      <xdr:col>10</xdr:col>
      <xdr:colOff>114300</xdr:colOff>
      <xdr:row>99</xdr:row>
      <xdr:rowOff>43611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093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125076</xdr:rowOff>
    </xdr:from>
    <xdr:to>
      <xdr:col>10</xdr:col>
      <xdr:colOff>165100</xdr:colOff>
      <xdr:row>98</xdr:row>
      <xdr:rowOff>55226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5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71753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143745</xdr:rowOff>
    </xdr:from>
    <xdr:to>
      <xdr:col>6</xdr:col>
      <xdr:colOff>38100</xdr:colOff>
      <xdr:row>98</xdr:row>
      <xdr:rowOff>73895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90422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18359</xdr:rowOff>
    </xdr:from>
    <xdr:to>
      <xdr:col>24</xdr:col>
      <xdr:colOff>114300</xdr:colOff>
      <xdr:row>98</xdr:row>
      <xdr:rowOff>119959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104736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30969</xdr:rowOff>
    </xdr:from>
    <xdr:to>
      <xdr:col>20</xdr:col>
      <xdr:colOff>38100</xdr:colOff>
      <xdr:row>98</xdr:row>
      <xdr:rowOff>132569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123696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117514</xdr:rowOff>
    </xdr:from>
    <xdr:to>
      <xdr:col>15</xdr:col>
      <xdr:colOff>101600</xdr:colOff>
      <xdr:row>99</xdr:row>
      <xdr:rowOff>47664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38791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158032</xdr:rowOff>
    </xdr:from>
    <xdr:to>
      <xdr:col>10</xdr:col>
      <xdr:colOff>165100</xdr:colOff>
      <xdr:row>99</xdr:row>
      <xdr:rowOff>88182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79309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164261</xdr:rowOff>
    </xdr:from>
    <xdr:to>
      <xdr:col>6</xdr:col>
      <xdr:colOff>38100</xdr:colOff>
      <xdr:row>99</xdr:row>
      <xdr:rowOff>94411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85538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29210</xdr:rowOff>
    </xdr:from>
    <xdr:to>
      <xdr:col>55</xdr:col>
      <xdr:colOff>0</xdr:colOff>
      <xdr:row>35</xdr:row>
      <xdr:rowOff>79502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299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29210</xdr:rowOff>
    </xdr:from>
    <xdr:to>
      <xdr:col>50</xdr:col>
      <xdr:colOff>114300</xdr:colOff>
      <xdr:row>35</xdr:row>
      <xdr:rowOff>144653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029960"/>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129032</xdr:rowOff>
    </xdr:from>
    <xdr:to>
      <xdr:col>45</xdr:col>
      <xdr:colOff>177800</xdr:colOff>
      <xdr:row>35</xdr:row>
      <xdr:rowOff>144653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1297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116332</xdr:rowOff>
    </xdr:from>
    <xdr:to>
      <xdr:col>46</xdr:col>
      <xdr:colOff>38100</xdr:colOff>
      <xdr:row>36</xdr:row>
      <xdr:rowOff>46482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37609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87884</xdr:rowOff>
    </xdr:from>
    <xdr:to>
      <xdr:col>41</xdr:col>
      <xdr:colOff>50800</xdr:colOff>
      <xdr:row>35</xdr:row>
      <xdr:rowOff>129032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0886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127000</xdr:rowOff>
    </xdr:from>
    <xdr:to>
      <xdr:col>41</xdr:col>
      <xdr:colOff>101600</xdr:colOff>
      <xdr:row>36</xdr:row>
      <xdr:rowOff>57150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48277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96139</xdr:rowOff>
    </xdr:from>
    <xdr:to>
      <xdr:col>36</xdr:col>
      <xdr:colOff>165100</xdr:colOff>
      <xdr:row>36</xdr:row>
      <xdr:rowOff>26289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17416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28702</xdr:rowOff>
    </xdr:from>
    <xdr:to>
      <xdr:col>55</xdr:col>
      <xdr:colOff>50800</xdr:colOff>
      <xdr:row>35</xdr:row>
      <xdr:rowOff>130302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51579</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149860</xdr:rowOff>
    </xdr:from>
    <xdr:to>
      <xdr:col>50</xdr:col>
      <xdr:colOff>165100</xdr:colOff>
      <xdr:row>35</xdr:row>
      <xdr:rowOff>80010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96537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93853</xdr:rowOff>
    </xdr:from>
    <xdr:to>
      <xdr:col>46</xdr:col>
      <xdr:colOff>38100</xdr:colOff>
      <xdr:row>36</xdr:row>
      <xdr:rowOff>24003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40530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78232</xdr:rowOff>
    </xdr:from>
    <xdr:to>
      <xdr:col>41</xdr:col>
      <xdr:colOff>101600</xdr:colOff>
      <xdr:row>36</xdr:row>
      <xdr:rowOff>8382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24909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37084</xdr:rowOff>
    </xdr:from>
    <xdr:to>
      <xdr:col>36</xdr:col>
      <xdr:colOff>165100</xdr:colOff>
      <xdr:row>35</xdr:row>
      <xdr:rowOff>138684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155211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168732</xdr:rowOff>
    </xdr:from>
    <xdr:to>
      <xdr:col>55</xdr:col>
      <xdr:colOff>0</xdr:colOff>
      <xdr:row>57</xdr:row>
      <xdr:rowOff>1912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69932"/>
          <a:ext cx="8382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139185</xdr:rowOff>
    </xdr:from>
    <xdr:to>
      <xdr:col>50</xdr:col>
      <xdr:colOff>114300</xdr:colOff>
      <xdr:row>56</xdr:row>
      <xdr:rowOff>168732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40385"/>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139185</xdr:rowOff>
    </xdr:from>
    <xdr:to>
      <xdr:col>45</xdr:col>
      <xdr:colOff>177800</xdr:colOff>
      <xdr:row>57</xdr:row>
      <xdr:rowOff>27743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4038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161881</xdr:rowOff>
    </xdr:from>
    <xdr:to>
      <xdr:col>46</xdr:col>
      <xdr:colOff>38100</xdr:colOff>
      <xdr:row>55</xdr:row>
      <xdr:rowOff>92031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4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108558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1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26657</xdr:rowOff>
    </xdr:from>
    <xdr:to>
      <xdr:col>41</xdr:col>
      <xdr:colOff>50800</xdr:colOff>
      <xdr:row>57</xdr:row>
      <xdr:rowOff>27743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99307"/>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166967</xdr:rowOff>
    </xdr:from>
    <xdr:to>
      <xdr:col>41</xdr:col>
      <xdr:colOff>101600</xdr:colOff>
      <xdr:row>55</xdr:row>
      <xdr:rowOff>97117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2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113644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20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166281</xdr:rowOff>
    </xdr:from>
    <xdr:to>
      <xdr:col>36</xdr:col>
      <xdr:colOff>165100</xdr:colOff>
      <xdr:row>55</xdr:row>
      <xdr:rowOff>96431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112958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1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122562</xdr:rowOff>
    </xdr:from>
    <xdr:to>
      <xdr:col>55</xdr:col>
      <xdr:colOff>50800</xdr:colOff>
      <xdr:row>57</xdr:row>
      <xdr:rowOff>52712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145439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117932</xdr:rowOff>
    </xdr:from>
    <xdr:to>
      <xdr:col>50</xdr:col>
      <xdr:colOff>165100</xdr:colOff>
      <xdr:row>57</xdr:row>
      <xdr:rowOff>48082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64609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4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88385</xdr:rowOff>
    </xdr:from>
    <xdr:to>
      <xdr:col>46</xdr:col>
      <xdr:colOff>38100</xdr:colOff>
      <xdr:row>57</xdr:row>
      <xdr:rowOff>18535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9662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8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148393</xdr:rowOff>
    </xdr:from>
    <xdr:to>
      <xdr:col>41</xdr:col>
      <xdr:colOff>101600</xdr:colOff>
      <xdr:row>57</xdr:row>
      <xdr:rowOff>78543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69670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8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147307</xdr:rowOff>
    </xdr:from>
    <xdr:to>
      <xdr:col>36</xdr:col>
      <xdr:colOff>165100</xdr:colOff>
      <xdr:row>57</xdr:row>
      <xdr:rowOff>77457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68584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8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50180</xdr:rowOff>
    </xdr:from>
    <xdr:to>
      <xdr:col>55</xdr:col>
      <xdr:colOff>0</xdr:colOff>
      <xdr:row>76</xdr:row>
      <xdr:rowOff>76423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0380"/>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50180</xdr:rowOff>
    </xdr:from>
    <xdr:to>
      <xdr:col>50</xdr:col>
      <xdr:colOff>114300</xdr:colOff>
      <xdr:row>76</xdr:row>
      <xdr:rowOff>82824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80380"/>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82824</xdr:rowOff>
    </xdr:from>
    <xdr:to>
      <xdr:col>45</xdr:col>
      <xdr:colOff>177800</xdr:colOff>
      <xdr:row>76</xdr:row>
      <xdr:rowOff>132979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13024"/>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82317</xdr:rowOff>
    </xdr:from>
    <xdr:to>
      <xdr:col>46</xdr:col>
      <xdr:colOff>38100</xdr:colOff>
      <xdr:row>74</xdr:row>
      <xdr:rowOff>12467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5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28994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3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132979</xdr:rowOff>
    </xdr:from>
    <xdr:to>
      <xdr:col>41</xdr:col>
      <xdr:colOff>50800</xdr:colOff>
      <xdr:row>77</xdr:row>
      <xdr:rowOff>10953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63179"/>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135534</xdr:rowOff>
    </xdr:from>
    <xdr:to>
      <xdr:col>41</xdr:col>
      <xdr:colOff>101600</xdr:colOff>
      <xdr:row>75</xdr:row>
      <xdr:rowOff>65684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82211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167218</xdr:rowOff>
    </xdr:from>
    <xdr:to>
      <xdr:col>36</xdr:col>
      <xdr:colOff>165100</xdr:colOff>
      <xdr:row>75</xdr:row>
      <xdr:rowOff>97368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113895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25623</xdr:rowOff>
    </xdr:from>
    <xdr:to>
      <xdr:col>55</xdr:col>
      <xdr:colOff>50800</xdr:colOff>
      <xdr:row>76</xdr:row>
      <xdr:rowOff>127223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48500</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0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170830</xdr:rowOff>
    </xdr:from>
    <xdr:to>
      <xdr:col>50</xdr:col>
      <xdr:colOff>165100</xdr:colOff>
      <xdr:row>76</xdr:row>
      <xdr:rowOff>100980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117507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28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32024</xdr:rowOff>
    </xdr:from>
    <xdr:to>
      <xdr:col>46</xdr:col>
      <xdr:colOff>38100</xdr:colOff>
      <xdr:row>76</xdr:row>
      <xdr:rowOff>133624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124751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15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82179</xdr:rowOff>
    </xdr:from>
    <xdr:to>
      <xdr:col>41</xdr:col>
      <xdr:colOff>101600</xdr:colOff>
      <xdr:row>77</xdr:row>
      <xdr:rowOff>12329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3456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2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131603</xdr:rowOff>
    </xdr:from>
    <xdr:to>
      <xdr:col>36</xdr:col>
      <xdr:colOff>165100</xdr:colOff>
      <xdr:row>77</xdr:row>
      <xdr:rowOff>61753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52880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2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90132</xdr:rowOff>
    </xdr:from>
    <xdr:to>
      <xdr:col>55</xdr:col>
      <xdr:colOff>0</xdr:colOff>
      <xdr:row>92</xdr:row>
      <xdr:rowOff>108992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692082"/>
          <a:ext cx="838200" cy="19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43687</xdr:rowOff>
    </xdr:from>
    <xdr:to>
      <xdr:col>50</xdr:col>
      <xdr:colOff>114300</xdr:colOff>
      <xdr:row>92</xdr:row>
      <xdr:rowOff>108992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645637"/>
          <a:ext cx="889000" cy="2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90170</xdr:rowOff>
    </xdr:from>
    <xdr:to>
      <xdr:col>45</xdr:col>
      <xdr:colOff>177800</xdr:colOff>
      <xdr:row>91</xdr:row>
      <xdr:rowOff>43687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520670"/>
          <a:ext cx="889000" cy="1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57048</xdr:rowOff>
    </xdr:from>
    <xdr:to>
      <xdr:col>46</xdr:col>
      <xdr:colOff>38100</xdr:colOff>
      <xdr:row>93</xdr:row>
      <xdr:rowOff>158648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00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149775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0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90170</xdr:rowOff>
    </xdr:from>
    <xdr:to>
      <xdr:col>41</xdr:col>
      <xdr:colOff>50800</xdr:colOff>
      <xdr:row>91</xdr:row>
      <xdr:rowOff>101219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5520670"/>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73927</xdr:rowOff>
    </xdr:from>
    <xdr:to>
      <xdr:col>41</xdr:col>
      <xdr:colOff>101600</xdr:colOff>
      <xdr:row>94</xdr:row>
      <xdr:rowOff>4077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01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166654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105359</xdr:rowOff>
    </xdr:from>
    <xdr:to>
      <xdr:col>36</xdr:col>
      <xdr:colOff>165100</xdr:colOff>
      <xdr:row>94</xdr:row>
      <xdr:rowOff>35509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05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26636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39332</xdr:rowOff>
    </xdr:from>
    <xdr:to>
      <xdr:col>55</xdr:col>
      <xdr:colOff>50800</xdr:colOff>
      <xdr:row>91</xdr:row>
      <xdr:rowOff>140932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6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62209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4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58192</xdr:rowOff>
    </xdr:from>
    <xdr:to>
      <xdr:col>50</xdr:col>
      <xdr:colOff>165100</xdr:colOff>
      <xdr:row>92</xdr:row>
      <xdr:rowOff>159792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8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4869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60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164337</xdr:rowOff>
    </xdr:from>
    <xdr:to>
      <xdr:col>46</xdr:col>
      <xdr:colOff>38100</xdr:colOff>
      <xdr:row>91</xdr:row>
      <xdr:rowOff>94487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111014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3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39370</xdr:rowOff>
    </xdr:from>
    <xdr:to>
      <xdr:col>41</xdr:col>
      <xdr:colOff>101600</xdr:colOff>
      <xdr:row>90</xdr:row>
      <xdr:rowOff>140970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4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157497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2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50419</xdr:rowOff>
    </xdr:from>
    <xdr:to>
      <xdr:col>36</xdr:col>
      <xdr:colOff>165100</xdr:colOff>
      <xdr:row>91</xdr:row>
      <xdr:rowOff>152019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6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168546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4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146340</xdr:rowOff>
    </xdr:from>
    <xdr:to>
      <xdr:col>85</xdr:col>
      <xdr:colOff>127000</xdr:colOff>
      <xdr:row>36</xdr:row>
      <xdr:rowOff>146667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1854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146667</xdr:rowOff>
    </xdr:from>
    <xdr:to>
      <xdr:col>81</xdr:col>
      <xdr:colOff>50800</xdr:colOff>
      <xdr:row>36</xdr:row>
      <xdr:rowOff>161472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18867"/>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161472</xdr:rowOff>
    </xdr:from>
    <xdr:to>
      <xdr:col>76</xdr:col>
      <xdr:colOff>114300</xdr:colOff>
      <xdr:row>37</xdr:row>
      <xdr:rowOff>86687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33672"/>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86687</xdr:rowOff>
    </xdr:from>
    <xdr:to>
      <xdr:col>71</xdr:col>
      <xdr:colOff>177800</xdr:colOff>
      <xdr:row>38</xdr:row>
      <xdr:rowOff>19086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30337"/>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95540</xdr:rowOff>
    </xdr:from>
    <xdr:to>
      <xdr:col>85</xdr:col>
      <xdr:colOff>177800</xdr:colOff>
      <xdr:row>37</xdr:row>
      <xdr:rowOff>25690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118417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95867</xdr:rowOff>
    </xdr:from>
    <xdr:to>
      <xdr:col>81</xdr:col>
      <xdr:colOff>101600</xdr:colOff>
      <xdr:row>37</xdr:row>
      <xdr:rowOff>26017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6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42544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110672</xdr:rowOff>
    </xdr:from>
    <xdr:to>
      <xdr:col>76</xdr:col>
      <xdr:colOff>165100</xdr:colOff>
      <xdr:row>37</xdr:row>
      <xdr:rowOff>40822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31949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35887</xdr:rowOff>
    </xdr:from>
    <xdr:to>
      <xdr:col>72</xdr:col>
      <xdr:colOff>38100</xdr:colOff>
      <xdr:row>37</xdr:row>
      <xdr:rowOff>137487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128614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139736</xdr:rowOff>
    </xdr:from>
    <xdr:to>
      <xdr:col>67</xdr:col>
      <xdr:colOff>101600</xdr:colOff>
      <xdr:row>38</xdr:row>
      <xdr:rowOff>69886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61013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31744</xdr:rowOff>
    </xdr:from>
    <xdr:to>
      <xdr:col>85</xdr:col>
      <xdr:colOff>127000</xdr:colOff>
      <xdr:row>57</xdr:row>
      <xdr:rowOff>58566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04394"/>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29343</xdr:rowOff>
    </xdr:from>
    <xdr:to>
      <xdr:col>81</xdr:col>
      <xdr:colOff>50800</xdr:colOff>
      <xdr:row>57</xdr:row>
      <xdr:rowOff>58566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116193"/>
          <a:ext cx="889000" cy="7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29343</xdr:rowOff>
    </xdr:from>
    <xdr:to>
      <xdr:col>76</xdr:col>
      <xdr:colOff>114300</xdr:colOff>
      <xdr:row>53</xdr:row>
      <xdr:rowOff>117659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116193"/>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24740</xdr:rowOff>
    </xdr:from>
    <xdr:to>
      <xdr:col>76</xdr:col>
      <xdr:colOff>165100</xdr:colOff>
      <xdr:row>55</xdr:row>
      <xdr:rowOff>126340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117467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117659</xdr:rowOff>
    </xdr:from>
    <xdr:to>
      <xdr:col>71</xdr:col>
      <xdr:colOff>177800</xdr:colOff>
      <xdr:row>55</xdr:row>
      <xdr:rowOff>168522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204509"/>
          <a:ext cx="889000" cy="3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129362</xdr:rowOff>
    </xdr:from>
    <xdr:to>
      <xdr:col>72</xdr:col>
      <xdr:colOff>38100</xdr:colOff>
      <xdr:row>56</xdr:row>
      <xdr:rowOff>59512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5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50639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79813</xdr:rowOff>
    </xdr:from>
    <xdr:to>
      <xdr:col>67</xdr:col>
      <xdr:colOff>101600</xdr:colOff>
      <xdr:row>57</xdr:row>
      <xdr:rowOff>9963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8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152394</xdr:rowOff>
    </xdr:from>
    <xdr:to>
      <xdr:col>85</xdr:col>
      <xdr:colOff>177800</xdr:colOff>
      <xdr:row>57</xdr:row>
      <xdr:rowOff>82544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130821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7766</xdr:rowOff>
    </xdr:from>
    <xdr:to>
      <xdr:col>81</xdr:col>
      <xdr:colOff>101600</xdr:colOff>
      <xdr:row>57</xdr:row>
      <xdr:rowOff>109366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100493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149993</xdr:rowOff>
    </xdr:from>
    <xdr:to>
      <xdr:col>76</xdr:col>
      <xdr:colOff>165100</xdr:colOff>
      <xdr:row>53</xdr:row>
      <xdr:rowOff>80143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0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96670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8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66859</xdr:rowOff>
    </xdr:from>
    <xdr:to>
      <xdr:col>72</xdr:col>
      <xdr:colOff>38100</xdr:colOff>
      <xdr:row>53</xdr:row>
      <xdr:rowOff>168459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1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13536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9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117722</xdr:rowOff>
    </xdr:from>
    <xdr:to>
      <xdr:col>67</xdr:col>
      <xdr:colOff>101600</xdr:colOff>
      <xdr:row>56</xdr:row>
      <xdr:rowOff>47872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64399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135455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3165655"/>
          <a:ext cx="1269" cy="47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82132</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94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135455</xdr:rowOff>
    </xdr:from>
    <xdr:to>
      <xdr:col>86</xdr:col>
      <xdr:colOff>25400</xdr:colOff>
      <xdr:row>76</xdr:row>
      <xdr:rowOff>135455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1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19031</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921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167604</xdr:rowOff>
    </xdr:from>
    <xdr:to>
      <xdr:col>85</xdr:col>
      <xdr:colOff>177800</xdr:colOff>
      <xdr:row>79</xdr:row>
      <xdr:rowOff>97754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44341</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8891"/>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6930</xdr:rowOff>
    </xdr:from>
    <xdr:to>
      <xdr:col>81</xdr:col>
      <xdr:colOff>101600</xdr:colOff>
      <xdr:row>79</xdr:row>
      <xdr:rowOff>108530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5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125057</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32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20176</xdr:rowOff>
    </xdr:from>
    <xdr:to>
      <xdr:col>76</xdr:col>
      <xdr:colOff>114300</xdr:colOff>
      <xdr:row>79</xdr:row>
      <xdr:rowOff>44341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4726"/>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70</xdr:row>
      <xdr:rowOff>73878</xdr:rowOff>
    </xdr:from>
    <xdr:to>
      <xdr:col>76</xdr:col>
      <xdr:colOff>165100</xdr:colOff>
      <xdr:row>71</xdr:row>
      <xdr:rowOff>4028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0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20555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185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20176</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4726"/>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161072</xdr:rowOff>
    </xdr:from>
    <xdr:to>
      <xdr:col>72</xdr:col>
      <xdr:colOff>38100</xdr:colOff>
      <xdr:row>73</xdr:row>
      <xdr:rowOff>91222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50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107749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2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160093</xdr:rowOff>
    </xdr:from>
    <xdr:to>
      <xdr:col>67</xdr:col>
      <xdr:colOff>101600</xdr:colOff>
      <xdr:row>74</xdr:row>
      <xdr:rowOff>90243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26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106770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4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146031</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19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164991</xdr:rowOff>
    </xdr:from>
    <xdr:to>
      <xdr:col>76</xdr:col>
      <xdr:colOff>165100</xdr:colOff>
      <xdr:row>79</xdr:row>
      <xdr:rowOff>95141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86268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30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140826</xdr:rowOff>
    </xdr:from>
    <xdr:to>
      <xdr:col>72</xdr:col>
      <xdr:colOff>38100</xdr:colOff>
      <xdr:row>79</xdr:row>
      <xdr:rowOff>70976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62103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0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162122</xdr:rowOff>
    </xdr:from>
    <xdr:to>
      <xdr:col>85</xdr:col>
      <xdr:colOff>127000</xdr:colOff>
      <xdr:row>95</xdr:row>
      <xdr:rowOff>29248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78422"/>
          <a:ext cx="8382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29248</xdr:rowOff>
    </xdr:from>
    <xdr:to>
      <xdr:col>81</xdr:col>
      <xdr:colOff>50800</xdr:colOff>
      <xdr:row>95</xdr:row>
      <xdr:rowOff>66224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16998"/>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66224</xdr:rowOff>
    </xdr:from>
    <xdr:to>
      <xdr:col>76</xdr:col>
      <xdr:colOff>114300</xdr:colOff>
      <xdr:row>95</xdr:row>
      <xdr:rowOff>82855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53974"/>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82855</xdr:rowOff>
    </xdr:from>
    <xdr:to>
      <xdr:col>71</xdr:col>
      <xdr:colOff>177800</xdr:colOff>
      <xdr:row>95</xdr:row>
      <xdr:rowOff>93008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7060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111322</xdr:rowOff>
    </xdr:from>
    <xdr:to>
      <xdr:col>85</xdr:col>
      <xdr:colOff>177800</xdr:colOff>
      <xdr:row>95</xdr:row>
      <xdr:rowOff>41472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134199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149898</xdr:rowOff>
    </xdr:from>
    <xdr:to>
      <xdr:col>81</xdr:col>
      <xdr:colOff>101600</xdr:colOff>
      <xdr:row>95</xdr:row>
      <xdr:rowOff>80048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96575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15424</xdr:rowOff>
    </xdr:from>
    <xdr:to>
      <xdr:col>76</xdr:col>
      <xdr:colOff>165100</xdr:colOff>
      <xdr:row>95</xdr:row>
      <xdr:rowOff>117024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108151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32055</xdr:rowOff>
    </xdr:from>
    <xdr:to>
      <xdr:col>72</xdr:col>
      <xdr:colOff>38100</xdr:colOff>
      <xdr:row>95</xdr:row>
      <xdr:rowOff>133655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124782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42208</xdr:rowOff>
    </xdr:from>
    <xdr:to>
      <xdr:col>67</xdr:col>
      <xdr:colOff>101600</xdr:colOff>
      <xdr:row>95</xdr:row>
      <xdr:rowOff>143808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134935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56896</xdr:rowOff>
    </xdr:from>
    <xdr:to>
      <xdr:col>98</xdr:col>
      <xdr:colOff>38100</xdr:colOff>
      <xdr:row>38</xdr:row>
      <xdr:rowOff>158496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3573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して住民一人当たりコストが高いのは主に土木費及び公債費，商工費である。土木費については，浸水被害軽減プランに基づく雨水幹線や，地域間を結ぶ都市計画道路の整備を主として進めていることから，河川費や，都市計画費のうち特に街路費及び区画整理費が類似団体平均よりも高くなっており，公債費については，小学校校舎改築やトイレ改修等の学校教育施設等整備事業債の元利償還金が増加し，類似団体平均を大きく上回る状況となっている。商工費については，新型コロナウイルス感染症対策として，中小企業等支援や経済活性化のためのプレミアム付き地域商品券の発行事業等を積極的に実施したことが，類似団体平均を上回った要因に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民一人当たりコストが低いのは主に民生費及び衛生費である。民生費については，子育て世帯等への臨時特別給付金など新型コロナウイルス感染症対策費の縮小により決算額が減少した点を除いても，類似団体と比較すると，生活保護費及び地方単独の児童福祉費が大きく下回っている。衛生費については，廃棄物処理事業等を一部事務組合にて実施していることから特に委託料について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n-ea"/>
              <a:ea typeface="+mn-ea"/>
            </a:rPr>
            <a:t>令和</a:t>
          </a:r>
          <a:r>
            <a:rPr kumimoji="1" lang="en-US" altLang="ja-JP" sz="900">
              <a:solidFill>
                <a:sysClr val="windowText" lastClr="000000"/>
              </a:solidFill>
              <a:latin typeface="+mn-ea"/>
              <a:ea typeface="+mn-ea"/>
            </a:rPr>
            <a:t>4</a:t>
          </a:r>
          <a:r>
            <a:rPr kumimoji="1" lang="ja-JP" altLang="en-US" sz="900">
              <a:solidFill>
                <a:sysClr val="windowText" lastClr="000000"/>
              </a:solidFill>
              <a:latin typeface="+mn-ea"/>
              <a:ea typeface="+mn-ea"/>
            </a:rPr>
            <a:t>年度は，個人消費や企業活動で持ち直しが見られ，個人市民税，法人市民税とも増収となった一方，税収増に伴う臨時財政対策債の減などにより，歳入全体では対前年度比</a:t>
          </a:r>
          <a:r>
            <a:rPr kumimoji="1" lang="en-US" altLang="ja-JP" sz="900">
              <a:solidFill>
                <a:sysClr val="windowText" lastClr="000000"/>
              </a:solidFill>
              <a:latin typeface="+mn-ea"/>
              <a:ea typeface="+mn-ea"/>
            </a:rPr>
            <a:t>0.6</a:t>
          </a:r>
          <a:r>
            <a:rPr kumimoji="1" lang="ja-JP" altLang="en-US" sz="900">
              <a:solidFill>
                <a:sysClr val="windowText" lastClr="000000"/>
              </a:solidFill>
              <a:latin typeface="+mn-ea"/>
              <a:ea typeface="+mn-ea"/>
            </a:rPr>
            <a:t>％の減となった。歳出においても，コロナ対策に係る民生費の減や各種事業の適正執行による支出額の抑制などにより，対前年度比</a:t>
          </a:r>
          <a:r>
            <a:rPr kumimoji="1" lang="en-US" altLang="ja-JP" sz="900">
              <a:solidFill>
                <a:sysClr val="windowText" lastClr="000000"/>
              </a:solidFill>
              <a:latin typeface="+mn-ea"/>
              <a:ea typeface="+mn-ea"/>
            </a:rPr>
            <a:t>0.7</a:t>
          </a:r>
          <a:r>
            <a:rPr kumimoji="1" lang="ja-JP" altLang="en-US" sz="900">
              <a:solidFill>
                <a:sysClr val="windowText" lastClr="000000"/>
              </a:solidFill>
              <a:latin typeface="+mn-ea"/>
              <a:ea typeface="+mn-ea"/>
            </a:rPr>
            <a:t>％の減となった。歳入歳出とも減額となっているが，歳入の減額幅の方が歳出よりも大きかったことから，前年度よりも実質収支額が減少し，実質単年度収支は赤字となった。財政調整基金については前年度剰余金や市税等の一般財源が確保できたことで全額取崩しを中止することができた。今後も大型事業が予定されていることから，財政調整基金の残高を維持するため，補助金等の歳入確保や自主財源の拡大，事業の見直しによる歳出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水道事業会計において，収益について，物価高騰対策として水道料金減免を実施したことに伴う給水収益の減等により営業収益が減となったほか，貸倒引当金戻入益の減により特別利益も減となった一方で，営業外収益において物価高騰対策に係る一般会計補助金の増等により総収益では増となった。費用においては，受託工事費や支払利息の増により営業費用及び営業外費用が増となり，このほか流動資産が増となった結果，前年度比プラス</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ポイントとなり，全体の連結実質黒字の増加に影響した。</a:t>
          </a:r>
          <a:endParaRPr lang="ja-JP" altLang="ja-JP">
            <a:effectLst/>
          </a:endParaRPr>
        </a:p>
        <a:p>
          <a:r>
            <a:rPr lang="ja-JP" altLang="ja-JP" sz="1100">
              <a:solidFill>
                <a:schemeClr val="dk1"/>
              </a:solidFill>
              <a:effectLst/>
              <a:latin typeface="+mn-lt"/>
              <a:ea typeface="+mn-ea"/>
              <a:cs typeface="+mn-cs"/>
            </a:rPr>
            <a:t>一般会計においては，地方特例交付金や臨時財政対策債の減少等により歳入が微減となったが，歳出においても，子育て世帯等への臨時特別給付金など新型コロナウイルス感染症対策費の縮小により全体の決算額が微減となった結果，前年度比＋</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ポイントに留まった。</a:t>
          </a:r>
          <a:endParaRPr lang="ja-JP" altLang="ja-JP">
            <a:effectLst/>
          </a:endParaRPr>
        </a:p>
        <a:p>
          <a:r>
            <a:rPr lang="ja-JP" altLang="ja-JP" sz="1100">
              <a:solidFill>
                <a:schemeClr val="dk1"/>
              </a:solidFill>
              <a:effectLst/>
              <a:latin typeface="+mn-lt"/>
              <a:ea typeface="+mn-ea"/>
              <a:cs typeface="+mn-cs"/>
            </a:rPr>
            <a:t>しかし，奨学資金特別会計と墓地公園事業特別会計を除く特別会計については一般会計からの繰入金を受けており，基準外繰入や収入補てん的な繰入金を抑制しなければ財政を圧迫する恐れがある。特別会計においても事業の精査や財源の確保を図りつつ，一般会計からの繰入金の適正化に努め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62464135</v>
      </c>
      <c r="BO4" s="436"/>
      <c r="BP4" s="436"/>
      <c r="BQ4" s="436"/>
      <c r="BR4" s="436"/>
      <c r="BS4" s="436"/>
      <c r="BT4" s="436"/>
      <c r="BU4" s="437"/>
      <c r="BV4" s="435">
        <v>62867572</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10.199999999999999</v>
      </c>
      <c r="CU4" s="576"/>
      <c r="CV4" s="576"/>
      <c r="CW4" s="576"/>
      <c r="CX4" s="576"/>
      <c r="CY4" s="576"/>
      <c r="CZ4" s="576"/>
      <c r="DA4" s="577"/>
      <c r="DB4" s="575">
        <v>10.199999999999999</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58613335</v>
      </c>
      <c r="BO5" s="407"/>
      <c r="BP5" s="407"/>
      <c r="BQ5" s="407"/>
      <c r="BR5" s="407"/>
      <c r="BS5" s="407"/>
      <c r="BT5" s="407"/>
      <c r="BU5" s="408"/>
      <c r="BV5" s="406">
        <v>59050533</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94.4</v>
      </c>
      <c r="CU5" s="404"/>
      <c r="CV5" s="404"/>
      <c r="CW5" s="404"/>
      <c r="CX5" s="404"/>
      <c r="CY5" s="404"/>
      <c r="CZ5" s="404"/>
      <c r="DA5" s="405"/>
      <c r="DB5" s="403">
        <v>91.9</v>
      </c>
      <c r="DC5" s="404"/>
      <c r="DD5" s="404"/>
      <c r="DE5" s="404"/>
      <c r="DF5" s="404"/>
      <c r="DG5" s="404"/>
      <c r="DH5" s="404"/>
      <c r="DI5" s="405"/>
    </row>
    <row r="6" spans="1:119" ht="18.75" customHeight="1" x14ac:dyDescent="0.15">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3850800</v>
      </c>
      <c r="BO6" s="407"/>
      <c r="BP6" s="407"/>
      <c r="BQ6" s="407"/>
      <c r="BR6" s="407"/>
      <c r="BS6" s="407"/>
      <c r="BT6" s="407"/>
      <c r="BU6" s="408"/>
      <c r="BV6" s="406">
        <v>3817039</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96.4</v>
      </c>
      <c r="CU6" s="550"/>
      <c r="CV6" s="550"/>
      <c r="CW6" s="550"/>
      <c r="CX6" s="550"/>
      <c r="CY6" s="550"/>
      <c r="CZ6" s="550"/>
      <c r="DA6" s="551"/>
      <c r="DB6" s="549">
        <v>98.6</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106</v>
      </c>
      <c r="AV7" s="465"/>
      <c r="AW7" s="465"/>
      <c r="AX7" s="465"/>
      <c r="AY7" s="420" t="s">
        <v>107</v>
      </c>
      <c r="AZ7" s="421"/>
      <c r="BA7" s="421"/>
      <c r="BB7" s="421"/>
      <c r="BC7" s="421"/>
      <c r="BD7" s="421"/>
      <c r="BE7" s="421"/>
      <c r="BF7" s="421"/>
      <c r="BG7" s="421"/>
      <c r="BH7" s="421"/>
      <c r="BI7" s="421"/>
      <c r="BJ7" s="421"/>
      <c r="BK7" s="421"/>
      <c r="BL7" s="421"/>
      <c r="BM7" s="422"/>
      <c r="BN7" s="406">
        <v>641497</v>
      </c>
      <c r="BO7" s="407"/>
      <c r="BP7" s="407"/>
      <c r="BQ7" s="407"/>
      <c r="BR7" s="407"/>
      <c r="BS7" s="407"/>
      <c r="BT7" s="407"/>
      <c r="BU7" s="408"/>
      <c r="BV7" s="406">
        <v>556493</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31380204</v>
      </c>
      <c r="CU7" s="407"/>
      <c r="CV7" s="407"/>
      <c r="CW7" s="407"/>
      <c r="CX7" s="407"/>
      <c r="CY7" s="407"/>
      <c r="CZ7" s="407"/>
      <c r="DA7" s="408"/>
      <c r="DB7" s="406">
        <v>31845080</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95</v>
      </c>
      <c r="AV8" s="465"/>
      <c r="AW8" s="465"/>
      <c r="AX8" s="465"/>
      <c r="AY8" s="420" t="s">
        <v>110</v>
      </c>
      <c r="AZ8" s="421"/>
      <c r="BA8" s="421"/>
      <c r="BB8" s="421"/>
      <c r="BC8" s="421"/>
      <c r="BD8" s="421"/>
      <c r="BE8" s="421"/>
      <c r="BF8" s="421"/>
      <c r="BG8" s="421"/>
      <c r="BH8" s="421"/>
      <c r="BI8" s="421"/>
      <c r="BJ8" s="421"/>
      <c r="BK8" s="421"/>
      <c r="BL8" s="421"/>
      <c r="BM8" s="422"/>
      <c r="BN8" s="406">
        <v>3209303</v>
      </c>
      <c r="BO8" s="407"/>
      <c r="BP8" s="407"/>
      <c r="BQ8" s="407"/>
      <c r="BR8" s="407"/>
      <c r="BS8" s="407"/>
      <c r="BT8" s="407"/>
      <c r="BU8" s="408"/>
      <c r="BV8" s="406">
        <v>3260546</v>
      </c>
      <c r="BW8" s="407"/>
      <c r="BX8" s="407"/>
      <c r="BY8" s="407"/>
      <c r="BZ8" s="407"/>
      <c r="CA8" s="407"/>
      <c r="CB8" s="407"/>
      <c r="CC8" s="408"/>
      <c r="CD8" s="446" t="s">
        <v>111</v>
      </c>
      <c r="CE8" s="366"/>
      <c r="CF8" s="366"/>
      <c r="CG8" s="366"/>
      <c r="CH8" s="366"/>
      <c r="CI8" s="366"/>
      <c r="CJ8" s="366"/>
      <c r="CK8" s="366"/>
      <c r="CL8" s="366"/>
      <c r="CM8" s="366"/>
      <c r="CN8" s="366"/>
      <c r="CO8" s="366"/>
      <c r="CP8" s="366"/>
      <c r="CQ8" s="366"/>
      <c r="CR8" s="366"/>
      <c r="CS8" s="447"/>
      <c r="CT8" s="509">
        <v>0.93</v>
      </c>
      <c r="CU8" s="510"/>
      <c r="CV8" s="510"/>
      <c r="CW8" s="510"/>
      <c r="CX8" s="510"/>
      <c r="CY8" s="510"/>
      <c r="CZ8" s="510"/>
      <c r="DA8" s="511"/>
      <c r="DB8" s="509">
        <v>0.95</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7"/>
      <c r="L9" s="540" t="s">
        <v>113</v>
      </c>
      <c r="M9" s="541"/>
      <c r="N9" s="541"/>
      <c r="O9" s="541"/>
      <c r="P9" s="541"/>
      <c r="Q9" s="542"/>
      <c r="R9" s="543">
        <v>156581</v>
      </c>
      <c r="S9" s="544"/>
      <c r="T9" s="544"/>
      <c r="U9" s="544"/>
      <c r="V9" s="545"/>
      <c r="W9" s="475" t="s">
        <v>114</v>
      </c>
      <c r="X9" s="476"/>
      <c r="Y9" s="476"/>
      <c r="Z9" s="476"/>
      <c r="AA9" s="476"/>
      <c r="AB9" s="476"/>
      <c r="AC9" s="476"/>
      <c r="AD9" s="476"/>
      <c r="AE9" s="476"/>
      <c r="AF9" s="476"/>
      <c r="AG9" s="476"/>
      <c r="AH9" s="476"/>
      <c r="AI9" s="476"/>
      <c r="AJ9" s="476"/>
      <c r="AK9" s="476"/>
      <c r="AL9" s="546"/>
      <c r="AM9" s="463" t="s">
        <v>115</v>
      </c>
      <c r="AN9" s="363"/>
      <c r="AO9" s="363"/>
      <c r="AP9" s="363"/>
      <c r="AQ9" s="363"/>
      <c r="AR9" s="363"/>
      <c r="AS9" s="363"/>
      <c r="AT9" s="364"/>
      <c r="AU9" s="464" t="s">
        <v>116</v>
      </c>
      <c r="AV9" s="465"/>
      <c r="AW9" s="465"/>
      <c r="AX9" s="465"/>
      <c r="AY9" s="420" t="s">
        <v>117</v>
      </c>
      <c r="AZ9" s="421"/>
      <c r="BA9" s="421"/>
      <c r="BB9" s="421"/>
      <c r="BC9" s="421"/>
      <c r="BD9" s="421"/>
      <c r="BE9" s="421"/>
      <c r="BF9" s="421"/>
      <c r="BG9" s="421"/>
      <c r="BH9" s="421"/>
      <c r="BI9" s="421"/>
      <c r="BJ9" s="421"/>
      <c r="BK9" s="421"/>
      <c r="BL9" s="421"/>
      <c r="BM9" s="422"/>
      <c r="BN9" s="406">
        <v>-51243</v>
      </c>
      <c r="BO9" s="407"/>
      <c r="BP9" s="407"/>
      <c r="BQ9" s="407"/>
      <c r="BR9" s="407"/>
      <c r="BS9" s="407"/>
      <c r="BT9" s="407"/>
      <c r="BU9" s="408"/>
      <c r="BV9" s="406">
        <v>1001758</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14.1</v>
      </c>
      <c r="CU9" s="404"/>
      <c r="CV9" s="404"/>
      <c r="CW9" s="404"/>
      <c r="CX9" s="404"/>
      <c r="CY9" s="404"/>
      <c r="CZ9" s="404"/>
      <c r="DA9" s="405"/>
      <c r="DB9" s="403">
        <v>13.8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155689</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41</v>
      </c>
      <c r="BO10" s="407"/>
      <c r="BP10" s="407"/>
      <c r="BQ10" s="407"/>
      <c r="BR10" s="407"/>
      <c r="BS10" s="407"/>
      <c r="BT10" s="407"/>
      <c r="BU10" s="408"/>
      <c r="BV10" s="406">
        <v>33</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156435</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95</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641119</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154389</v>
      </c>
      <c r="S13" s="494"/>
      <c r="T13" s="494"/>
      <c r="U13" s="494"/>
      <c r="V13" s="495"/>
      <c r="W13" s="496" t="s">
        <v>140</v>
      </c>
      <c r="X13" s="392"/>
      <c r="Y13" s="392"/>
      <c r="Z13" s="392"/>
      <c r="AA13" s="392"/>
      <c r="AB13" s="393"/>
      <c r="AC13" s="359">
        <v>1614</v>
      </c>
      <c r="AD13" s="360"/>
      <c r="AE13" s="360"/>
      <c r="AF13" s="360"/>
      <c r="AG13" s="361"/>
      <c r="AH13" s="359">
        <v>1858</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-51202</v>
      </c>
      <c r="BO13" s="407"/>
      <c r="BP13" s="407"/>
      <c r="BQ13" s="407"/>
      <c r="BR13" s="407"/>
      <c r="BS13" s="407"/>
      <c r="BT13" s="407"/>
      <c r="BU13" s="408"/>
      <c r="BV13" s="406">
        <v>360672</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10.4</v>
      </c>
      <c r="CU13" s="404"/>
      <c r="CV13" s="404"/>
      <c r="CW13" s="404"/>
      <c r="CX13" s="404"/>
      <c r="CY13" s="404"/>
      <c r="CZ13" s="404"/>
      <c r="DA13" s="405"/>
      <c r="DB13" s="403">
        <v>9.8000000000000007</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157140</v>
      </c>
      <c r="S14" s="494"/>
      <c r="T14" s="494"/>
      <c r="U14" s="494"/>
      <c r="V14" s="495"/>
      <c r="W14" s="497"/>
      <c r="X14" s="395"/>
      <c r="Y14" s="395"/>
      <c r="Z14" s="395"/>
      <c r="AA14" s="395"/>
      <c r="AB14" s="396"/>
      <c r="AC14" s="486">
        <v>2.2000000000000002</v>
      </c>
      <c r="AD14" s="487"/>
      <c r="AE14" s="487"/>
      <c r="AF14" s="487"/>
      <c r="AG14" s="488"/>
      <c r="AH14" s="486">
        <v>2.6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73.7</v>
      </c>
      <c r="CU14" s="504"/>
      <c r="CV14" s="504"/>
      <c r="CW14" s="504"/>
      <c r="CX14" s="504"/>
      <c r="CY14" s="504"/>
      <c r="CZ14" s="504"/>
      <c r="DA14" s="505"/>
      <c r="DB14" s="503">
        <v>80.599999999999994</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147</v>
      </c>
      <c r="N15" s="491"/>
      <c r="O15" s="491"/>
      <c r="P15" s="491"/>
      <c r="Q15" s="492"/>
      <c r="R15" s="493">
        <v>155384</v>
      </c>
      <c r="S15" s="494"/>
      <c r="T15" s="494"/>
      <c r="U15" s="494"/>
      <c r="V15" s="495"/>
      <c r="W15" s="496" t="s">
        <v>148</v>
      </c>
      <c r="X15" s="392"/>
      <c r="Y15" s="392"/>
      <c r="Z15" s="392"/>
      <c r="AA15" s="392"/>
      <c r="AB15" s="393"/>
      <c r="AC15" s="359">
        <v>22391</v>
      </c>
      <c r="AD15" s="360"/>
      <c r="AE15" s="360"/>
      <c r="AF15" s="360"/>
      <c r="AG15" s="361"/>
      <c r="AH15" s="359">
        <v>22955</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22113727</v>
      </c>
      <c r="BO15" s="436"/>
      <c r="BP15" s="436"/>
      <c r="BQ15" s="436"/>
      <c r="BR15" s="436"/>
      <c r="BS15" s="436"/>
      <c r="BT15" s="436"/>
      <c r="BU15" s="437"/>
      <c r="BV15" s="435">
        <v>21708821</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31</v>
      </c>
      <c r="AD16" s="487"/>
      <c r="AE16" s="487"/>
      <c r="AF16" s="487"/>
      <c r="AG16" s="488"/>
      <c r="AH16" s="486">
        <v>31.6</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24696158</v>
      </c>
      <c r="BO16" s="407"/>
      <c r="BP16" s="407"/>
      <c r="BQ16" s="407"/>
      <c r="BR16" s="407"/>
      <c r="BS16" s="407"/>
      <c r="BT16" s="407"/>
      <c r="BU16" s="408"/>
      <c r="BV16" s="406">
        <v>23743899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48232</v>
      </c>
      <c r="AD17" s="360"/>
      <c r="AE17" s="360"/>
      <c r="AF17" s="360"/>
      <c r="AG17" s="361"/>
      <c r="AH17" s="359">
        <v>47744</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28120047</v>
      </c>
      <c r="BO17" s="407"/>
      <c r="BP17" s="407"/>
      <c r="BQ17" s="407"/>
      <c r="BR17" s="407"/>
      <c r="BS17" s="407"/>
      <c r="BT17" s="407"/>
      <c r="BU17" s="408"/>
      <c r="BV17" s="406">
        <v>27622839</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100.26</v>
      </c>
      <c r="M18" s="459"/>
      <c r="N18" s="459"/>
      <c r="O18" s="459"/>
      <c r="P18" s="459"/>
      <c r="Q18" s="459"/>
      <c r="R18" s="460"/>
      <c r="S18" s="460"/>
      <c r="T18" s="460"/>
      <c r="U18" s="460"/>
      <c r="V18" s="461"/>
      <c r="W18" s="477"/>
      <c r="X18" s="478"/>
      <c r="Y18" s="478"/>
      <c r="Z18" s="478"/>
      <c r="AA18" s="478"/>
      <c r="AB18" s="502"/>
      <c r="AC18" s="376">
        <v>66.8</v>
      </c>
      <c r="AD18" s="377"/>
      <c r="AE18" s="377"/>
      <c r="AF18" s="377"/>
      <c r="AG18" s="462"/>
      <c r="AH18" s="376">
        <v>65.8</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30884373</v>
      </c>
      <c r="BO18" s="407"/>
      <c r="BP18" s="407"/>
      <c r="BQ18" s="407"/>
      <c r="BR18" s="407"/>
      <c r="BS18" s="407"/>
      <c r="BT18" s="407"/>
      <c r="BU18" s="408"/>
      <c r="BV18" s="406">
        <v>29604728</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1562</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41394822</v>
      </c>
      <c r="BO19" s="407"/>
      <c r="BP19" s="407"/>
      <c r="BQ19" s="407"/>
      <c r="BR19" s="407"/>
      <c r="BS19" s="407"/>
      <c r="BT19" s="407"/>
      <c r="BU19" s="408"/>
      <c r="BV19" s="406">
        <v>40234912</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66754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62433423</v>
      </c>
      <c r="BO22" s="436"/>
      <c r="BP22" s="436"/>
      <c r="BQ22" s="436"/>
      <c r="BR22" s="436"/>
      <c r="BS22" s="436"/>
      <c r="BT22" s="436"/>
      <c r="BU22" s="437"/>
      <c r="BV22" s="435">
        <v>64697010</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32707220</v>
      </c>
      <c r="BO23" s="407"/>
      <c r="BP23" s="407"/>
      <c r="BQ23" s="407"/>
      <c r="BR23" s="407"/>
      <c r="BS23" s="407"/>
      <c r="BT23" s="407"/>
      <c r="BU23" s="408"/>
      <c r="BV23" s="406">
        <v>33428612</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9630</v>
      </c>
      <c r="R24" s="360"/>
      <c r="S24" s="360"/>
      <c r="T24" s="360"/>
      <c r="U24" s="360"/>
      <c r="V24" s="361"/>
      <c r="W24" s="449"/>
      <c r="X24" s="386"/>
      <c r="Y24" s="387"/>
      <c r="Z24" s="362" t="s">
        <v>173</v>
      </c>
      <c r="AA24" s="363"/>
      <c r="AB24" s="363"/>
      <c r="AC24" s="363"/>
      <c r="AD24" s="363"/>
      <c r="AE24" s="363"/>
      <c r="AF24" s="363"/>
      <c r="AG24" s="364"/>
      <c r="AH24" s="359">
        <v>763</v>
      </c>
      <c r="AI24" s="360"/>
      <c r="AJ24" s="360"/>
      <c r="AK24" s="360"/>
      <c r="AL24" s="361"/>
      <c r="AM24" s="359">
        <v>2281370</v>
      </c>
      <c r="AN24" s="360"/>
      <c r="AO24" s="360"/>
      <c r="AP24" s="360"/>
      <c r="AQ24" s="360"/>
      <c r="AR24" s="361"/>
      <c r="AS24" s="359">
        <v>2990</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43726558</v>
      </c>
      <c r="BO24" s="407"/>
      <c r="BP24" s="407"/>
      <c r="BQ24" s="407"/>
      <c r="BR24" s="407"/>
      <c r="BS24" s="407"/>
      <c r="BT24" s="407"/>
      <c r="BU24" s="408"/>
      <c r="BV24" s="406">
        <v>44858460</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7780</v>
      </c>
      <c r="R25" s="360"/>
      <c r="S25" s="360"/>
      <c r="T25" s="360"/>
      <c r="U25" s="360"/>
      <c r="V25" s="361"/>
      <c r="W25" s="449"/>
      <c r="X25" s="386"/>
      <c r="Y25" s="387"/>
      <c r="Z25" s="362" t="s">
        <v>176</v>
      </c>
      <c r="AA25" s="363"/>
      <c r="AB25" s="363"/>
      <c r="AC25" s="363"/>
      <c r="AD25" s="363"/>
      <c r="AE25" s="363"/>
      <c r="AF25" s="363"/>
      <c r="AG25" s="364"/>
      <c r="AH25" s="359" t="s">
        <v>130</v>
      </c>
      <c r="AI25" s="360"/>
      <c r="AJ25" s="360"/>
      <c r="AK25" s="360"/>
      <c r="AL25" s="361"/>
      <c r="AM25" s="359" t="s">
        <v>130</v>
      </c>
      <c r="AN25" s="360"/>
      <c r="AO25" s="360"/>
      <c r="AP25" s="360"/>
      <c r="AQ25" s="360"/>
      <c r="AR25" s="361"/>
      <c r="AS25" s="359" t="s">
        <v>177</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11204922</v>
      </c>
      <c r="BO25" s="436"/>
      <c r="BP25" s="436"/>
      <c r="BQ25" s="436"/>
      <c r="BR25" s="436"/>
      <c r="BS25" s="436"/>
      <c r="BT25" s="436"/>
      <c r="BU25" s="437"/>
      <c r="BV25" s="435">
        <v>10545058</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7100</v>
      </c>
      <c r="R26" s="360"/>
      <c r="S26" s="360"/>
      <c r="T26" s="360"/>
      <c r="U26" s="360"/>
      <c r="V26" s="361"/>
      <c r="W26" s="449"/>
      <c r="X26" s="386"/>
      <c r="Y26" s="387"/>
      <c r="Z26" s="362" t="s">
        <v>180</v>
      </c>
      <c r="AA26" s="417"/>
      <c r="AB26" s="417"/>
      <c r="AC26" s="417"/>
      <c r="AD26" s="417"/>
      <c r="AE26" s="417"/>
      <c r="AF26" s="417"/>
      <c r="AG26" s="418"/>
      <c r="AH26" s="359">
        <v>31</v>
      </c>
      <c r="AI26" s="360"/>
      <c r="AJ26" s="360"/>
      <c r="AK26" s="360"/>
      <c r="AL26" s="361"/>
      <c r="AM26" s="359">
        <v>81778</v>
      </c>
      <c r="AN26" s="360"/>
      <c r="AO26" s="360"/>
      <c r="AP26" s="360"/>
      <c r="AQ26" s="360"/>
      <c r="AR26" s="361"/>
      <c r="AS26" s="359">
        <v>2638</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182</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183</v>
      </c>
      <c r="F27" s="363"/>
      <c r="G27" s="363"/>
      <c r="H27" s="363"/>
      <c r="I27" s="363"/>
      <c r="J27" s="363"/>
      <c r="K27" s="364"/>
      <c r="L27" s="359">
        <v>1</v>
      </c>
      <c r="M27" s="360"/>
      <c r="N27" s="360"/>
      <c r="O27" s="360"/>
      <c r="P27" s="361"/>
      <c r="Q27" s="359">
        <v>5410</v>
      </c>
      <c r="R27" s="360"/>
      <c r="S27" s="360"/>
      <c r="T27" s="360"/>
      <c r="U27" s="360"/>
      <c r="V27" s="361"/>
      <c r="W27" s="449"/>
      <c r="X27" s="386"/>
      <c r="Y27" s="387"/>
      <c r="Z27" s="362" t="s">
        <v>184</v>
      </c>
      <c r="AA27" s="363"/>
      <c r="AB27" s="363"/>
      <c r="AC27" s="363"/>
      <c r="AD27" s="363"/>
      <c r="AE27" s="363"/>
      <c r="AF27" s="363"/>
      <c r="AG27" s="364"/>
      <c r="AH27" s="359">
        <v>21</v>
      </c>
      <c r="AI27" s="360"/>
      <c r="AJ27" s="360"/>
      <c r="AK27" s="360"/>
      <c r="AL27" s="361"/>
      <c r="AM27" s="359">
        <v>67410</v>
      </c>
      <c r="AN27" s="360"/>
      <c r="AO27" s="360"/>
      <c r="AP27" s="360"/>
      <c r="AQ27" s="360"/>
      <c r="AR27" s="361"/>
      <c r="AS27" s="359">
        <v>3210</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t="s">
        <v>177</v>
      </c>
      <c r="BO27" s="441"/>
      <c r="BP27" s="441"/>
      <c r="BQ27" s="441"/>
      <c r="BR27" s="441"/>
      <c r="BS27" s="441"/>
      <c r="BT27" s="441"/>
      <c r="BU27" s="442"/>
      <c r="BV27" s="440" t="s">
        <v>177</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186</v>
      </c>
      <c r="F28" s="363"/>
      <c r="G28" s="363"/>
      <c r="H28" s="363"/>
      <c r="I28" s="363"/>
      <c r="J28" s="363"/>
      <c r="K28" s="364"/>
      <c r="L28" s="359">
        <v>1</v>
      </c>
      <c r="M28" s="360"/>
      <c r="N28" s="360"/>
      <c r="O28" s="360"/>
      <c r="P28" s="361"/>
      <c r="Q28" s="359">
        <v>5040</v>
      </c>
      <c r="R28" s="360"/>
      <c r="S28" s="360"/>
      <c r="T28" s="360"/>
      <c r="U28" s="360"/>
      <c r="V28" s="361"/>
      <c r="W28" s="449"/>
      <c r="X28" s="386"/>
      <c r="Y28" s="387"/>
      <c r="Z28" s="362" t="s">
        <v>187</v>
      </c>
      <c r="AA28" s="363"/>
      <c r="AB28" s="363"/>
      <c r="AC28" s="363"/>
      <c r="AD28" s="363"/>
      <c r="AE28" s="363"/>
      <c r="AF28" s="363"/>
      <c r="AG28" s="364"/>
      <c r="AH28" s="359" t="s">
        <v>130</v>
      </c>
      <c r="AI28" s="360"/>
      <c r="AJ28" s="360"/>
      <c r="AK28" s="360"/>
      <c r="AL28" s="361"/>
      <c r="AM28" s="359" t="s">
        <v>177</v>
      </c>
      <c r="AN28" s="360"/>
      <c r="AO28" s="360"/>
      <c r="AP28" s="360"/>
      <c r="AQ28" s="360"/>
      <c r="AR28" s="361"/>
      <c r="AS28" s="359" t="s">
        <v>130</v>
      </c>
      <c r="AT28" s="360"/>
      <c r="AU28" s="360"/>
      <c r="AV28" s="360"/>
      <c r="AW28" s="360"/>
      <c r="AX28" s="419"/>
      <c r="AY28" s="423" t="s">
        <v>188</v>
      </c>
      <c r="AZ28" s="424"/>
      <c r="BA28" s="424"/>
      <c r="BB28" s="425"/>
      <c r="BC28" s="432" t="s">
        <v>49</v>
      </c>
      <c r="BD28" s="433"/>
      <c r="BE28" s="433"/>
      <c r="BF28" s="433"/>
      <c r="BG28" s="433"/>
      <c r="BH28" s="433"/>
      <c r="BI28" s="433"/>
      <c r="BJ28" s="433"/>
      <c r="BK28" s="433"/>
      <c r="BL28" s="433"/>
      <c r="BM28" s="434"/>
      <c r="BN28" s="435">
        <v>4037209</v>
      </c>
      <c r="BO28" s="436"/>
      <c r="BP28" s="436"/>
      <c r="BQ28" s="436"/>
      <c r="BR28" s="436"/>
      <c r="BS28" s="436"/>
      <c r="BT28" s="436"/>
      <c r="BU28" s="437"/>
      <c r="BV28" s="435">
        <v>4037168</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23</v>
      </c>
      <c r="M29" s="360"/>
      <c r="N29" s="360"/>
      <c r="O29" s="360"/>
      <c r="P29" s="361"/>
      <c r="Q29" s="359">
        <v>4700</v>
      </c>
      <c r="R29" s="360"/>
      <c r="S29" s="360"/>
      <c r="T29" s="360"/>
      <c r="U29" s="360"/>
      <c r="V29" s="361"/>
      <c r="W29" s="450"/>
      <c r="X29" s="451"/>
      <c r="Y29" s="452"/>
      <c r="Z29" s="362" t="s">
        <v>190</v>
      </c>
      <c r="AA29" s="363"/>
      <c r="AB29" s="363"/>
      <c r="AC29" s="363"/>
      <c r="AD29" s="363"/>
      <c r="AE29" s="363"/>
      <c r="AF29" s="363"/>
      <c r="AG29" s="364"/>
      <c r="AH29" s="359">
        <v>784</v>
      </c>
      <c r="AI29" s="360"/>
      <c r="AJ29" s="360"/>
      <c r="AK29" s="360"/>
      <c r="AL29" s="361"/>
      <c r="AM29" s="359">
        <v>2348780</v>
      </c>
      <c r="AN29" s="360"/>
      <c r="AO29" s="360"/>
      <c r="AP29" s="360"/>
      <c r="AQ29" s="360"/>
      <c r="AR29" s="361"/>
      <c r="AS29" s="359">
        <v>2996</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5773018</v>
      </c>
      <c r="BO29" s="407"/>
      <c r="BP29" s="407"/>
      <c r="BQ29" s="407"/>
      <c r="BR29" s="407"/>
      <c r="BS29" s="407"/>
      <c r="BT29" s="407"/>
      <c r="BU29" s="408"/>
      <c r="BV29" s="406">
        <v>5772930</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98.2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2174462</v>
      </c>
      <c r="BO30" s="441"/>
      <c r="BP30" s="441"/>
      <c r="BQ30" s="441"/>
      <c r="BR30" s="441"/>
      <c r="BS30" s="441"/>
      <c r="BT30" s="441"/>
      <c r="BU30" s="442"/>
      <c r="BV30" s="440">
        <v>1881519</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201</v>
      </c>
      <c r="V33" s="358"/>
      <c r="W33" s="357" t="s">
        <v>202</v>
      </c>
      <c r="X33" s="357"/>
      <c r="Y33" s="357"/>
      <c r="Z33" s="357"/>
      <c r="AA33" s="357"/>
      <c r="AB33" s="357"/>
      <c r="AC33" s="357"/>
      <c r="AD33" s="357"/>
      <c r="AE33" s="357"/>
      <c r="AF33" s="357"/>
      <c r="AG33" s="357"/>
      <c r="AH33" s="357"/>
      <c r="AI33" s="357"/>
      <c r="AJ33" s="357"/>
      <c r="AK33" s="357"/>
      <c r="AL33" s="200"/>
      <c r="AM33" s="358" t="s">
        <v>201</v>
      </c>
      <c r="AN33" s="358"/>
      <c r="AO33" s="357" t="s">
        <v>200</v>
      </c>
      <c r="AP33" s="357"/>
      <c r="AQ33" s="357"/>
      <c r="AR33" s="357"/>
      <c r="AS33" s="357"/>
      <c r="AT33" s="357"/>
      <c r="AU33" s="357"/>
      <c r="AV33" s="357"/>
      <c r="AW33" s="357"/>
      <c r="AX33" s="357"/>
      <c r="AY33" s="357"/>
      <c r="AZ33" s="357"/>
      <c r="BA33" s="357"/>
      <c r="BB33" s="357"/>
      <c r="BC33" s="357"/>
      <c r="BD33" s="201"/>
      <c r="BE33" s="357" t="s">
        <v>203</v>
      </c>
      <c r="BF33" s="357"/>
      <c r="BG33" s="357" t="s">
        <v>204</v>
      </c>
      <c r="BH33" s="357"/>
      <c r="BI33" s="357"/>
      <c r="BJ33" s="357"/>
      <c r="BK33" s="357"/>
      <c r="BL33" s="357"/>
      <c r="BM33" s="357"/>
      <c r="BN33" s="357"/>
      <c r="BO33" s="357"/>
      <c r="BP33" s="357"/>
      <c r="BQ33" s="357"/>
      <c r="BR33" s="357"/>
      <c r="BS33" s="357"/>
      <c r="BT33" s="357"/>
      <c r="BU33" s="357"/>
      <c r="BV33" s="201"/>
      <c r="BW33" s="358" t="s">
        <v>203</v>
      </c>
      <c r="BX33" s="358"/>
      <c r="BY33" s="357" t="s">
        <v>205</v>
      </c>
      <c r="BZ33" s="357"/>
      <c r="CA33" s="357"/>
      <c r="CB33" s="357"/>
      <c r="CC33" s="357"/>
      <c r="CD33" s="357"/>
      <c r="CE33" s="357"/>
      <c r="CF33" s="357"/>
      <c r="CG33" s="357"/>
      <c r="CH33" s="357"/>
      <c r="CI33" s="357"/>
      <c r="CJ33" s="357"/>
      <c r="CK33" s="357"/>
      <c r="CL33" s="357"/>
      <c r="CM33" s="357"/>
      <c r="CN33" s="200"/>
      <c r="CO33" s="358" t="s">
        <v>201</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4</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IF('各会計、関係団体の財政状況及び健全化判断比率'!B33="","",'各会計、関係団体の財政状況及び健全化判断比率'!B33)</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15</v>
      </c>
      <c r="BX34" s="354"/>
      <c r="BY34" s="355" t="str">
        <f>IF('各会計、関係団体の財政状況及び健全化判断比率'!B68="","",'各会計、関係団体の財政状況及び健全化判断比率'!B68)</f>
        <v>茨城県市町村総合事務組合（一般会計）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24</v>
      </c>
      <c r="CP34" s="354"/>
      <c r="CQ34" s="355" t="str">
        <f>IF('各会計、関係団体の財政状況及び健全化判断比率'!BS7="","",'各会計、関係団体の財政状況及び健全化判断比率'!BS7)</f>
        <v>ひたちなか市生活・文化・スポーツ公社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奨学資金特別会計</v>
      </c>
      <c r="F35" s="355"/>
      <c r="G35" s="355"/>
      <c r="H35" s="355"/>
      <c r="I35" s="355"/>
      <c r="J35" s="355"/>
      <c r="K35" s="355"/>
      <c r="L35" s="355"/>
      <c r="M35" s="355"/>
      <c r="N35" s="355"/>
      <c r="O35" s="355"/>
      <c r="P35" s="355"/>
      <c r="Q35" s="355"/>
      <c r="R35" s="355"/>
      <c r="S35" s="355"/>
      <c r="T35" s="175"/>
      <c r="U35" s="354">
        <f>IF(W35="","",U34+1)</f>
        <v>5</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f t="shared" ref="BE35:BE43" si="1">IF(BG35="","",BE34+1)</f>
        <v>10</v>
      </c>
      <c r="BF35" s="354"/>
      <c r="BG35" s="355" t="str">
        <f>IF('各会計、関係団体の財政状況及び健全化判断比率'!B34="","",'各会計、関係団体の財政状況及び健全化判断比率'!B34)</f>
        <v>地方卸売市場事業特別会計</v>
      </c>
      <c r="BH35" s="355"/>
      <c r="BI35" s="355"/>
      <c r="BJ35" s="355"/>
      <c r="BK35" s="355"/>
      <c r="BL35" s="355"/>
      <c r="BM35" s="355"/>
      <c r="BN35" s="355"/>
      <c r="BO35" s="355"/>
      <c r="BP35" s="355"/>
      <c r="BQ35" s="355"/>
      <c r="BR35" s="355"/>
      <c r="BS35" s="355"/>
      <c r="BT35" s="355"/>
      <c r="BU35" s="355"/>
      <c r="BV35" s="175"/>
      <c r="BW35" s="354">
        <f t="shared" ref="BW35:BW43" si="2">IF(BY35="","",BW34+1)</f>
        <v>16</v>
      </c>
      <c r="BX35" s="354"/>
      <c r="BY35" s="355" t="str">
        <f>IF('各会計、関係団体の財政状況及び健全化判断比率'!B69="","",'各会計、関係団体の財政状況及び健全化判断比率'!B69)</f>
        <v>茨城県市町村総合事務組合（県民交通災害共済事業特別会計）</v>
      </c>
      <c r="BZ35" s="355"/>
      <c r="CA35" s="355"/>
      <c r="CB35" s="355"/>
      <c r="CC35" s="355"/>
      <c r="CD35" s="355"/>
      <c r="CE35" s="355"/>
      <c r="CF35" s="355"/>
      <c r="CG35" s="355"/>
      <c r="CH35" s="355"/>
      <c r="CI35" s="355"/>
      <c r="CJ35" s="355"/>
      <c r="CK35" s="355"/>
      <c r="CL35" s="355"/>
      <c r="CM35" s="355"/>
      <c r="CN35" s="175"/>
      <c r="CO35" s="354">
        <f t="shared" ref="CO35:CO43" si="3">IF(CQ35="","",CO34+1)</f>
        <v>25</v>
      </c>
      <c r="CP35" s="354"/>
      <c r="CQ35" s="355" t="str">
        <f>IF('各会計、関係団体の財政状況及び健全化判断比率'!BS8="","",'各会計、関係団体の財政状況及び健全化判断比率'!BS8)</f>
        <v>ひたちなか海浜鉄道</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f>IF(E36="","",C35+1)</f>
        <v>3</v>
      </c>
      <c r="D36" s="354"/>
      <c r="E36" s="355" t="str">
        <f>IF('各会計、関係団体の財政状況及び健全化判断比率'!B9="","",'各会計、関係団体の財政状況及び健全化判断比率'!B9)</f>
        <v>墓地公園事業特別会計</v>
      </c>
      <c r="F36" s="355"/>
      <c r="G36" s="355"/>
      <c r="H36" s="355"/>
      <c r="I36" s="355"/>
      <c r="J36" s="355"/>
      <c r="K36" s="355"/>
      <c r="L36" s="355"/>
      <c r="M36" s="355"/>
      <c r="N36" s="355"/>
      <c r="O36" s="355"/>
      <c r="P36" s="355"/>
      <c r="Q36" s="355"/>
      <c r="R36" s="355"/>
      <c r="S36" s="355"/>
      <c r="T36" s="175"/>
      <c r="U36" s="354">
        <f t="shared" ref="U36:U43" si="4">IF(W36="","",U35+1)</f>
        <v>6</v>
      </c>
      <c r="V36" s="354"/>
      <c r="W36" s="355" t="str">
        <f>IF('各会計、関係団体の財政状況及び健全化判断比率'!B30="","",'各会計、関係団体の財政状況及び健全化判断比率'!B30)</f>
        <v>後期高齢者医療事業特別会計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11</v>
      </c>
      <c r="BF36" s="354"/>
      <c r="BG36" s="355" t="str">
        <f>IF('各会計、関係団体の財政状況及び健全化判断比率'!B35="","",'各会計、関係団体の財政状況及び健全化判断比率'!B35)</f>
        <v>六ッ野土地区画整理事業特別会計</v>
      </c>
      <c r="BH36" s="355"/>
      <c r="BI36" s="355"/>
      <c r="BJ36" s="355"/>
      <c r="BK36" s="355"/>
      <c r="BL36" s="355"/>
      <c r="BM36" s="355"/>
      <c r="BN36" s="355"/>
      <c r="BO36" s="355"/>
      <c r="BP36" s="355"/>
      <c r="BQ36" s="355"/>
      <c r="BR36" s="355"/>
      <c r="BS36" s="355"/>
      <c r="BT36" s="355"/>
      <c r="BU36" s="355"/>
      <c r="BV36" s="175"/>
      <c r="BW36" s="354">
        <f t="shared" si="2"/>
        <v>17</v>
      </c>
      <c r="BX36" s="354"/>
      <c r="BY36" s="355" t="str">
        <f>IF('各会計、関係団体の財政状況及び健全化判断比率'!B70="","",'各会計、関係団体の財政状況及び健全化判断比率'!B70)</f>
        <v>ひたちなか・東海広域事務組合（一般会計）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f t="shared" si="1"/>
        <v>12</v>
      </c>
      <c r="BF37" s="354"/>
      <c r="BG37" s="355" t="str">
        <f>IF('各会計、関係団体の財政状況及び健全化判断比率'!B36="","",'各会計、関係団体の財政状況及び健全化判断比率'!B36)</f>
        <v>武田土地区画整理事業特別会計</v>
      </c>
      <c r="BH37" s="355"/>
      <c r="BI37" s="355"/>
      <c r="BJ37" s="355"/>
      <c r="BK37" s="355"/>
      <c r="BL37" s="355"/>
      <c r="BM37" s="355"/>
      <c r="BN37" s="355"/>
      <c r="BO37" s="355"/>
      <c r="BP37" s="355"/>
      <c r="BQ37" s="355"/>
      <c r="BR37" s="355"/>
      <c r="BS37" s="355"/>
      <c r="BT37" s="355"/>
      <c r="BU37" s="355"/>
      <c r="BV37" s="175"/>
      <c r="BW37" s="354">
        <f t="shared" si="2"/>
        <v>18</v>
      </c>
      <c r="BX37" s="354"/>
      <c r="BY37" s="355" t="str">
        <f>IF('各会計、関係団体の財政状況及び健全化判断比率'!B71="","",'各会計、関係団体の財政状況及び健全化判断比率'!B71)</f>
        <v>ひたちなか・東海広域事務組合（一般廃棄物処理事業特別会計）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f t="shared" si="1"/>
        <v>13</v>
      </c>
      <c r="BF38" s="354"/>
      <c r="BG38" s="355" t="str">
        <f>IF('各会計、関係団体の財政状況及び健全化判断比率'!B37="","",'各会計、関係団体の財政状況及び健全化判断比率'!B37)</f>
        <v>東部第１土地区画整理事業特別会計</v>
      </c>
      <c r="BH38" s="355"/>
      <c r="BI38" s="355"/>
      <c r="BJ38" s="355"/>
      <c r="BK38" s="355"/>
      <c r="BL38" s="355"/>
      <c r="BM38" s="355"/>
      <c r="BN38" s="355"/>
      <c r="BO38" s="355"/>
      <c r="BP38" s="355"/>
      <c r="BQ38" s="355"/>
      <c r="BR38" s="355"/>
      <c r="BS38" s="355"/>
      <c r="BT38" s="355"/>
      <c r="BU38" s="355"/>
      <c r="BV38" s="175"/>
      <c r="BW38" s="354">
        <f t="shared" si="2"/>
        <v>19</v>
      </c>
      <c r="BX38" s="354"/>
      <c r="BY38" s="355" t="str">
        <f>IF('各会計、関係団体の財政状況及び健全化判断比率'!B72="","",'各会計、関係団体の財政状況及び健全化判断比率'!B72)</f>
        <v>ひたちなか・東海広域事務組合（消防事業特別会計）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f t="shared" si="1"/>
        <v>14</v>
      </c>
      <c r="BF39" s="354"/>
      <c r="BG39" s="355" t="str">
        <f>IF('各会計、関係団体の財政状況及び健全化判断比率'!B38="","",'各会計、関係団体の財政状況及び健全化判断比率'!B38)</f>
        <v>東部第２土地区画整理事業外３会計</v>
      </c>
      <c r="BH39" s="355"/>
      <c r="BI39" s="355"/>
      <c r="BJ39" s="355"/>
      <c r="BK39" s="355"/>
      <c r="BL39" s="355"/>
      <c r="BM39" s="355"/>
      <c r="BN39" s="355"/>
      <c r="BO39" s="355"/>
      <c r="BP39" s="355"/>
      <c r="BQ39" s="355"/>
      <c r="BR39" s="355"/>
      <c r="BS39" s="355"/>
      <c r="BT39" s="355"/>
      <c r="BU39" s="355"/>
      <c r="BV39" s="175"/>
      <c r="BW39" s="354">
        <f t="shared" si="2"/>
        <v>20</v>
      </c>
      <c r="BX39" s="354"/>
      <c r="BY39" s="355" t="str">
        <f>IF('各会計、関係団体の財政状況及び健全化判断比率'!B73="","",'各会計、関係団体の財政状況及び健全化判断比率'!B73)</f>
        <v>ひたちなか・東海広域事務組合（常陸那珂公共下水道事業特別会計）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21</v>
      </c>
      <c r="BX40" s="354"/>
      <c r="BY40" s="355" t="str">
        <f>IF('各会計、関係団体の財政状況及び健全化判断比率'!B74="","",'各会計、関係団体の財政状況及び健全化判断比率'!B74)</f>
        <v>茨城租税債権管理機構（一般会計）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22</v>
      </c>
      <c r="BX41" s="354"/>
      <c r="BY41" s="355" t="str">
        <f>IF('各会計、関係団体の財政状況及び健全化判断比率'!B75="","",'各会計、関係団体の財政状況及び健全化判断比率'!B75)</f>
        <v>茨城県後期高齢者医療広域連合（一般会計）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23</v>
      </c>
      <c r="BX42" s="354"/>
      <c r="BY42" s="355" t="str">
        <f>IF('各会計、関係団体の財政状況及び健全化判断比率'!B76="","",'各会計、関係団体の財政状況及び健全化判断比率'!B76)</f>
        <v>茨城県後期高齢者医療広域連合（後期高齢者医療特別会計）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PMov85ypE8o2ayGYos3/k0I6UDRAEzWpDDFHYiudD+/uoP0S5Tl1MgCORqV+S8ZmioRDJ5dw7mPZAzwl8k7I9A==" saltValue="OPUtZq31M2CUq6X8Je+A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36" t="s">
        <v>570</v>
      </c>
      <c r="D34" s="1136"/>
      <c r="E34" s="1137"/>
      <c r="F34" s="32">
        <v>12.57</v>
      </c>
      <c r="G34" s="33">
        <v>15.02</v>
      </c>
      <c r="H34" s="33">
        <v>16.16</v>
      </c>
      <c r="I34" s="33">
        <v>14.91</v>
      </c>
      <c r="J34" s="34">
        <v>17.21</v>
      </c>
      <c r="K34" s="22"/>
      <c r="L34" s="22"/>
      <c r="M34" s="22"/>
      <c r="N34" s="22"/>
      <c r="O34" s="22"/>
      <c r="P34" s="22"/>
    </row>
    <row r="35" spans="1:16" ht="39" customHeight="1" x14ac:dyDescent="0.15">
      <c r="A35" s="22"/>
      <c r="B35" s="35"/>
      <c r="C35" s="1132" t="s">
        <v>571</v>
      </c>
      <c r="D35" s="1132"/>
      <c r="E35" s="1133"/>
      <c r="F35" s="36">
        <v>3.57</v>
      </c>
      <c r="G35" s="37">
        <v>6.01</v>
      </c>
      <c r="H35" s="37">
        <v>7</v>
      </c>
      <c r="I35" s="37">
        <v>9.93</v>
      </c>
      <c r="J35" s="38">
        <v>9.94</v>
      </c>
      <c r="K35" s="22"/>
      <c r="L35" s="22"/>
      <c r="M35" s="22"/>
      <c r="N35" s="22"/>
      <c r="O35" s="22"/>
      <c r="P35" s="22"/>
    </row>
    <row r="36" spans="1:16" ht="39" customHeight="1" x14ac:dyDescent="0.15">
      <c r="A36" s="22"/>
      <c r="B36" s="35"/>
      <c r="C36" s="1132" t="s">
        <v>572</v>
      </c>
      <c r="D36" s="1132"/>
      <c r="E36" s="1133"/>
      <c r="F36" s="36">
        <v>0.57999999999999996</v>
      </c>
      <c r="G36" s="37">
        <v>1.41</v>
      </c>
      <c r="H36" s="37">
        <v>1.85</v>
      </c>
      <c r="I36" s="37">
        <v>2.2400000000000002</v>
      </c>
      <c r="J36" s="38">
        <v>2.25</v>
      </c>
      <c r="K36" s="22"/>
      <c r="L36" s="22"/>
      <c r="M36" s="22"/>
      <c r="N36" s="22"/>
      <c r="O36" s="22"/>
      <c r="P36" s="22"/>
    </row>
    <row r="37" spans="1:16" ht="39" customHeight="1" x14ac:dyDescent="0.15">
      <c r="A37" s="22"/>
      <c r="B37" s="35"/>
      <c r="C37" s="1132" t="s">
        <v>573</v>
      </c>
      <c r="D37" s="1132"/>
      <c r="E37" s="1133"/>
      <c r="F37" s="36" t="s">
        <v>522</v>
      </c>
      <c r="G37" s="37" t="s">
        <v>522</v>
      </c>
      <c r="H37" s="37">
        <v>1.21</v>
      </c>
      <c r="I37" s="37">
        <v>1.46</v>
      </c>
      <c r="J37" s="38">
        <v>1.57</v>
      </c>
      <c r="K37" s="22"/>
      <c r="L37" s="22"/>
      <c r="M37" s="22"/>
      <c r="N37" s="22"/>
      <c r="O37" s="22"/>
      <c r="P37" s="22"/>
    </row>
    <row r="38" spans="1:16" ht="39" customHeight="1" x14ac:dyDescent="0.15">
      <c r="A38" s="22"/>
      <c r="B38" s="35"/>
      <c r="C38" s="1132" t="s">
        <v>574</v>
      </c>
      <c r="D38" s="1132"/>
      <c r="E38" s="1133"/>
      <c r="F38" s="36">
        <v>0.44</v>
      </c>
      <c r="G38" s="37">
        <v>0.54</v>
      </c>
      <c r="H38" s="37">
        <v>0.34</v>
      </c>
      <c r="I38" s="37">
        <v>0.84</v>
      </c>
      <c r="J38" s="38">
        <v>0.44</v>
      </c>
      <c r="K38" s="22"/>
      <c r="L38" s="22"/>
      <c r="M38" s="22"/>
      <c r="N38" s="22"/>
      <c r="O38" s="22"/>
      <c r="P38" s="22"/>
    </row>
    <row r="39" spans="1:16" ht="39" customHeight="1" x14ac:dyDescent="0.15">
      <c r="A39" s="22"/>
      <c r="B39" s="35"/>
      <c r="C39" s="1132" t="s">
        <v>575</v>
      </c>
      <c r="D39" s="1132"/>
      <c r="E39" s="1133"/>
      <c r="F39" s="36">
        <v>0.12</v>
      </c>
      <c r="G39" s="37">
        <v>0.22</v>
      </c>
      <c r="H39" s="37">
        <v>0.2</v>
      </c>
      <c r="I39" s="37">
        <v>0.27</v>
      </c>
      <c r="J39" s="38">
        <v>0.36</v>
      </c>
      <c r="K39" s="22"/>
      <c r="L39" s="22"/>
      <c r="M39" s="22"/>
      <c r="N39" s="22"/>
      <c r="O39" s="22"/>
      <c r="P39" s="22"/>
    </row>
    <row r="40" spans="1:16" ht="39" customHeight="1" x14ac:dyDescent="0.15">
      <c r="A40" s="22"/>
      <c r="B40" s="35"/>
      <c r="C40" s="1132" t="s">
        <v>576</v>
      </c>
      <c r="D40" s="1132"/>
      <c r="E40" s="1133"/>
      <c r="F40" s="36">
        <v>0.05</v>
      </c>
      <c r="G40" s="37">
        <v>0.03</v>
      </c>
      <c r="H40" s="37">
        <v>0.05</v>
      </c>
      <c r="I40" s="37">
        <v>0.06</v>
      </c>
      <c r="J40" s="38">
        <v>0.25</v>
      </c>
      <c r="K40" s="22"/>
      <c r="L40" s="22"/>
      <c r="M40" s="22"/>
      <c r="N40" s="22"/>
      <c r="O40" s="22"/>
      <c r="P40" s="22"/>
    </row>
    <row r="41" spans="1:16" ht="39" customHeight="1" x14ac:dyDescent="0.15">
      <c r="A41" s="22"/>
      <c r="B41" s="35"/>
      <c r="C41" s="1132" t="s">
        <v>577</v>
      </c>
      <c r="D41" s="1132"/>
      <c r="E41" s="1133"/>
      <c r="F41" s="36">
        <v>0.44</v>
      </c>
      <c r="G41" s="37">
        <v>0.39</v>
      </c>
      <c r="H41" s="37">
        <v>0.3</v>
      </c>
      <c r="I41" s="37">
        <v>0.24</v>
      </c>
      <c r="J41" s="38">
        <v>0.19</v>
      </c>
      <c r="K41" s="22"/>
      <c r="L41" s="22"/>
      <c r="M41" s="22"/>
      <c r="N41" s="22"/>
      <c r="O41" s="22"/>
      <c r="P41" s="22"/>
    </row>
    <row r="42" spans="1:16" ht="39" customHeight="1" x14ac:dyDescent="0.15">
      <c r="A42" s="22"/>
      <c r="B42" s="39"/>
      <c r="C42" s="1132" t="s">
        <v>578</v>
      </c>
      <c r="D42" s="1132"/>
      <c r="E42" s="1133"/>
      <c r="F42" s="36" t="s">
        <v>522</v>
      </c>
      <c r="G42" s="37" t="s">
        <v>522</v>
      </c>
      <c r="H42" s="37" t="s">
        <v>522</v>
      </c>
      <c r="I42" s="37" t="s">
        <v>522</v>
      </c>
      <c r="J42" s="38" t="s">
        <v>522</v>
      </c>
      <c r="K42" s="22"/>
      <c r="L42" s="22"/>
      <c r="M42" s="22"/>
      <c r="N42" s="22"/>
      <c r="O42" s="22"/>
      <c r="P42" s="22"/>
    </row>
    <row r="43" spans="1:16" ht="39" customHeight="1" thickBot="1" x14ac:dyDescent="0.2">
      <c r="A43" s="22"/>
      <c r="B43" s="40"/>
      <c r="C43" s="1134" t="s">
        <v>579</v>
      </c>
      <c r="D43" s="1134"/>
      <c r="E43" s="1135"/>
      <c r="F43" s="41">
        <v>0.46</v>
      </c>
      <c r="G43" s="42">
        <v>0.98</v>
      </c>
      <c r="H43" s="42">
        <v>0.18</v>
      </c>
      <c r="I43" s="42">
        <v>0.23</v>
      </c>
      <c r="J43" s="43">
        <v>0.32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90verKn6vgkhJkioTlcz6mwnaTUIChyJg5zEWPBgPqUSCNXVjUT9+f6hiMaZV1tFHwbamWDNz4bLzlJ456VBw==" saltValue="qyJw3tZk/NxBBg0KqyPF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5337</v>
      </c>
      <c r="L45" s="58">
        <v>5400</v>
      </c>
      <c r="M45" s="58">
        <v>5517</v>
      </c>
      <c r="N45" s="58">
        <v>5793</v>
      </c>
      <c r="O45" s="59">
        <v>6083</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522</v>
      </c>
      <c r="L46" s="62" t="s">
        <v>522</v>
      </c>
      <c r="M46" s="62" t="s">
        <v>522</v>
      </c>
      <c r="N46" s="62" t="s">
        <v>522</v>
      </c>
      <c r="O46" s="63" t="s">
        <v>522</v>
      </c>
      <c r="P46" s="46"/>
      <c r="Q46" s="46"/>
      <c r="R46" s="46"/>
      <c r="S46" s="46"/>
      <c r="T46" s="46"/>
      <c r="U46" s="46"/>
    </row>
    <row r="47" spans="1:21" ht="30.75" customHeight="1" x14ac:dyDescent="0.15">
      <c r="A47" s="46"/>
      <c r="B47" s="1163"/>
      <c r="C47" s="1164"/>
      <c r="D47" s="60"/>
      <c r="E47" s="1140" t="s">
        <v>14</v>
      </c>
      <c r="F47" s="1140"/>
      <c r="G47" s="1140"/>
      <c r="H47" s="1140"/>
      <c r="I47" s="1140"/>
      <c r="J47" s="1141"/>
      <c r="K47" s="61">
        <v>50</v>
      </c>
      <c r="L47" s="62">
        <v>50</v>
      </c>
      <c r="M47" s="62">
        <v>50</v>
      </c>
      <c r="N47" s="62">
        <v>50</v>
      </c>
      <c r="O47" s="63">
        <v>40</v>
      </c>
      <c r="P47" s="46"/>
      <c r="Q47" s="46"/>
      <c r="R47" s="46"/>
      <c r="S47" s="46"/>
      <c r="T47" s="46"/>
      <c r="U47" s="46"/>
    </row>
    <row r="48" spans="1:21" ht="30.75" customHeight="1" x14ac:dyDescent="0.15">
      <c r="A48" s="46"/>
      <c r="B48" s="1163"/>
      <c r="C48" s="1164"/>
      <c r="D48" s="60"/>
      <c r="E48" s="1140" t="s">
        <v>15</v>
      </c>
      <c r="F48" s="1140"/>
      <c r="G48" s="1140"/>
      <c r="H48" s="1140"/>
      <c r="I48" s="1140"/>
      <c r="J48" s="1141"/>
      <c r="K48" s="61">
        <v>2010</v>
      </c>
      <c r="L48" s="62">
        <v>2121</v>
      </c>
      <c r="M48" s="62">
        <v>1907</v>
      </c>
      <c r="N48" s="62">
        <v>1804</v>
      </c>
      <c r="O48" s="63">
        <v>1788</v>
      </c>
      <c r="P48" s="46"/>
      <c r="Q48" s="46"/>
      <c r="R48" s="46"/>
      <c r="S48" s="46"/>
      <c r="T48" s="46"/>
      <c r="U48" s="46"/>
    </row>
    <row r="49" spans="1:21" ht="30.75" customHeight="1" x14ac:dyDescent="0.15">
      <c r="A49" s="46"/>
      <c r="B49" s="1163"/>
      <c r="C49" s="1164"/>
      <c r="D49" s="60"/>
      <c r="E49" s="1140" t="s">
        <v>16</v>
      </c>
      <c r="F49" s="1140"/>
      <c r="G49" s="1140"/>
      <c r="H49" s="1140"/>
      <c r="I49" s="1140"/>
      <c r="J49" s="1141"/>
      <c r="K49" s="61">
        <v>81</v>
      </c>
      <c r="L49" s="62">
        <v>75</v>
      </c>
      <c r="M49" s="62">
        <v>128</v>
      </c>
      <c r="N49" s="62">
        <v>128</v>
      </c>
      <c r="O49" s="63">
        <v>132</v>
      </c>
      <c r="P49" s="46"/>
      <c r="Q49" s="46"/>
      <c r="R49" s="46"/>
      <c r="S49" s="46"/>
      <c r="T49" s="46"/>
      <c r="U49" s="46"/>
    </row>
    <row r="50" spans="1:21" ht="30.75" customHeight="1" x14ac:dyDescent="0.15">
      <c r="A50" s="46"/>
      <c r="B50" s="1163"/>
      <c r="C50" s="1164"/>
      <c r="D50" s="60"/>
      <c r="E50" s="1140" t="s">
        <v>17</v>
      </c>
      <c r="F50" s="1140"/>
      <c r="G50" s="1140"/>
      <c r="H50" s="1140"/>
      <c r="I50" s="1140"/>
      <c r="J50" s="1141"/>
      <c r="K50" s="61">
        <v>261</v>
      </c>
      <c r="L50" s="62">
        <v>219</v>
      </c>
      <c r="M50" s="62">
        <v>187</v>
      </c>
      <c r="N50" s="62">
        <v>223</v>
      </c>
      <c r="O50" s="63">
        <v>422</v>
      </c>
      <c r="P50" s="46"/>
      <c r="Q50" s="46"/>
      <c r="R50" s="46"/>
      <c r="S50" s="46"/>
      <c r="T50" s="46"/>
      <c r="U50" s="46"/>
    </row>
    <row r="51" spans="1:21" ht="30.75" customHeight="1" x14ac:dyDescent="0.15">
      <c r="A51" s="46"/>
      <c r="B51" s="1165"/>
      <c r="C51" s="1166"/>
      <c r="D51" s="64"/>
      <c r="E51" s="1140" t="s">
        <v>18</v>
      </c>
      <c r="F51" s="1140"/>
      <c r="G51" s="1140"/>
      <c r="H51" s="1140"/>
      <c r="I51" s="1140"/>
      <c r="J51" s="1141"/>
      <c r="K51" s="61">
        <v>0</v>
      </c>
      <c r="L51" s="62">
        <v>1</v>
      </c>
      <c r="M51" s="62">
        <v>0</v>
      </c>
      <c r="N51" s="62">
        <v>0</v>
      </c>
      <c r="O51" s="63">
        <v>1</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5243</v>
      </c>
      <c r="L52" s="62">
        <v>5266</v>
      </c>
      <c r="M52" s="62">
        <v>5286</v>
      </c>
      <c r="N52" s="62">
        <v>5190</v>
      </c>
      <c r="O52" s="63">
        <v>5227</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2496</v>
      </c>
      <c r="L53" s="67">
        <v>2600</v>
      </c>
      <c r="M53" s="67">
        <v>2503</v>
      </c>
      <c r="N53" s="67">
        <v>2808</v>
      </c>
      <c r="O53" s="68">
        <v>3239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605</v>
      </c>
      <c r="L58" s="82" t="s">
        <v>605</v>
      </c>
      <c r="M58" s="82" t="s">
        <v>605</v>
      </c>
      <c r="N58" s="82" t="s">
        <v>605</v>
      </c>
      <c r="O58" s="83" t="s">
        <v>605</v>
      </c>
    </row>
    <row r="59" spans="1:21" ht="31.5" customHeight="1" x14ac:dyDescent="0.15">
      <c r="B59" s="1148"/>
      <c r="C59" s="1149"/>
      <c r="D59" s="1155" t="s">
        <v>28</v>
      </c>
      <c r="E59" s="1156"/>
      <c r="F59" s="1156"/>
      <c r="G59" s="1156"/>
      <c r="H59" s="1156"/>
      <c r="I59" s="1156"/>
      <c r="J59" s="1157"/>
      <c r="K59" s="84" t="s">
        <v>604</v>
      </c>
      <c r="L59" s="85" t="s">
        <v>604</v>
      </c>
      <c r="M59" s="85" t="s">
        <v>604</v>
      </c>
      <c r="N59" s="85" t="s">
        <v>604</v>
      </c>
      <c r="O59" s="86" t="s">
        <v>604</v>
      </c>
    </row>
    <row r="60" spans="1:21" ht="31.5" customHeight="1" thickBot="1" x14ac:dyDescent="0.2">
      <c r="B60" s="1150"/>
      <c r="C60" s="1151"/>
      <c r="D60" s="1158" t="s">
        <v>29</v>
      </c>
      <c r="E60" s="1159"/>
      <c r="F60" s="1159"/>
      <c r="G60" s="1159"/>
      <c r="H60" s="1159"/>
      <c r="I60" s="1159"/>
      <c r="J60" s="1160"/>
      <c r="K60" s="87">
        <v>100</v>
      </c>
      <c r="L60" s="88">
        <v>100</v>
      </c>
      <c r="M60" s="88">
        <v>100</v>
      </c>
      <c r="N60" s="88">
        <v>100</v>
      </c>
      <c r="O60" s="89">
        <v>100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kNfpA9+uhVqHYN5aGFTWS8RxL9bi0wFyNq2zIZAEnF+Qn3JWJXPgEJ50zKgEDNqWQ9ujmF8Fy5cKdCcn6XWig==" saltValue="6wM1YALasYut5oPljlT0J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563</v>
      </c>
      <c r="J40" s="101" t="s">
        <v>564</v>
      </c>
      <c r="K40" s="101" t="s">
        <v>565</v>
      </c>
      <c r="L40" s="101" t="s">
        <v>566</v>
      </c>
      <c r="M40" s="102" t="s">
        <v>567</v>
      </c>
    </row>
    <row r="41" spans="2:13" ht="27.75" customHeight="1" x14ac:dyDescent="0.15">
      <c r="B41" s="1181" t="s">
        <v>32</v>
      </c>
      <c r="C41" s="1182"/>
      <c r="D41" s="103"/>
      <c r="E41" s="1183" t="s">
        <v>33</v>
      </c>
      <c r="F41" s="1183"/>
      <c r="G41" s="1183"/>
      <c r="H41" s="1184"/>
      <c r="I41" s="342">
        <v>60407</v>
      </c>
      <c r="J41" s="343">
        <v>62313</v>
      </c>
      <c r="K41" s="343">
        <v>65384</v>
      </c>
      <c r="L41" s="343">
        <v>64697</v>
      </c>
      <c r="M41" s="344">
        <v>62433</v>
      </c>
    </row>
    <row r="42" spans="2:13" ht="27.75" customHeight="1" x14ac:dyDescent="0.15">
      <c r="B42" s="1171"/>
      <c r="C42" s="1172"/>
      <c r="D42" s="104"/>
      <c r="E42" s="1175" t="s">
        <v>34</v>
      </c>
      <c r="F42" s="1175"/>
      <c r="G42" s="1175"/>
      <c r="H42" s="1176"/>
      <c r="I42" s="345">
        <v>1528</v>
      </c>
      <c r="J42" s="346">
        <v>1379</v>
      </c>
      <c r="K42" s="346">
        <v>1269</v>
      </c>
      <c r="L42" s="346">
        <v>1158</v>
      </c>
      <c r="M42" s="347">
        <v>871</v>
      </c>
    </row>
    <row r="43" spans="2:13" ht="27.75" customHeight="1" x14ac:dyDescent="0.15">
      <c r="B43" s="1171"/>
      <c r="C43" s="1172"/>
      <c r="D43" s="104"/>
      <c r="E43" s="1175" t="s">
        <v>35</v>
      </c>
      <c r="F43" s="1175"/>
      <c r="G43" s="1175"/>
      <c r="H43" s="1176"/>
      <c r="I43" s="345">
        <v>18943</v>
      </c>
      <c r="J43" s="346">
        <v>18685</v>
      </c>
      <c r="K43" s="346">
        <v>18467</v>
      </c>
      <c r="L43" s="346">
        <v>18126</v>
      </c>
      <c r="M43" s="347">
        <v>17399</v>
      </c>
    </row>
    <row r="44" spans="2:13" ht="27.75" customHeight="1" x14ac:dyDescent="0.15">
      <c r="B44" s="1171"/>
      <c r="C44" s="1172"/>
      <c r="D44" s="104"/>
      <c r="E44" s="1175" t="s">
        <v>36</v>
      </c>
      <c r="F44" s="1175"/>
      <c r="G44" s="1175"/>
      <c r="H44" s="1176"/>
      <c r="I44" s="345">
        <v>809</v>
      </c>
      <c r="J44" s="346">
        <v>761</v>
      </c>
      <c r="K44" s="346">
        <v>691</v>
      </c>
      <c r="L44" s="346">
        <v>653</v>
      </c>
      <c r="M44" s="347">
        <v>830</v>
      </c>
    </row>
    <row r="45" spans="2:13" ht="27.75" customHeight="1" x14ac:dyDescent="0.15">
      <c r="B45" s="1171"/>
      <c r="C45" s="1172"/>
      <c r="D45" s="104"/>
      <c r="E45" s="1175" t="s">
        <v>37</v>
      </c>
      <c r="F45" s="1175"/>
      <c r="G45" s="1175"/>
      <c r="H45" s="1176"/>
      <c r="I45" s="345">
        <v>7431</v>
      </c>
      <c r="J45" s="346">
        <v>7444</v>
      </c>
      <c r="K45" s="346">
        <v>7435</v>
      </c>
      <c r="L45" s="346">
        <v>7395</v>
      </c>
      <c r="M45" s="347">
        <v>7434</v>
      </c>
    </row>
    <row r="46" spans="2:13" ht="27.75" customHeight="1" x14ac:dyDescent="0.15">
      <c r="B46" s="1171"/>
      <c r="C46" s="1172"/>
      <c r="D46" s="105"/>
      <c r="E46" s="1175" t="s">
        <v>38</v>
      </c>
      <c r="F46" s="1175"/>
      <c r="G46" s="1175"/>
      <c r="H46" s="1176"/>
      <c r="I46" s="345">
        <v>11</v>
      </c>
      <c r="J46" s="346">
        <v>9</v>
      </c>
      <c r="K46" s="346">
        <v>5</v>
      </c>
      <c r="L46" s="346" t="s">
        <v>522</v>
      </c>
      <c r="M46" s="347" t="s">
        <v>522</v>
      </c>
    </row>
    <row r="47" spans="2:13" ht="27.75" customHeight="1" x14ac:dyDescent="0.15">
      <c r="B47" s="1171"/>
      <c r="C47" s="1172"/>
      <c r="D47" s="106"/>
      <c r="E47" s="1185" t="s">
        <v>39</v>
      </c>
      <c r="F47" s="1186"/>
      <c r="G47" s="1186"/>
      <c r="H47" s="1187"/>
      <c r="I47" s="345" t="s">
        <v>522</v>
      </c>
      <c r="J47" s="346" t="s">
        <v>522</v>
      </c>
      <c r="K47" s="346" t="s">
        <v>522</v>
      </c>
      <c r="L47" s="346" t="s">
        <v>522</v>
      </c>
      <c r="M47" s="347" t="s">
        <v>522</v>
      </c>
    </row>
    <row r="48" spans="2:13" ht="27.75" customHeight="1" x14ac:dyDescent="0.15">
      <c r="B48" s="1171"/>
      <c r="C48" s="1172"/>
      <c r="D48" s="104"/>
      <c r="E48" s="1175" t="s">
        <v>40</v>
      </c>
      <c r="F48" s="1175"/>
      <c r="G48" s="1175"/>
      <c r="H48" s="1176"/>
      <c r="I48" s="345" t="s">
        <v>522</v>
      </c>
      <c r="J48" s="346" t="s">
        <v>522</v>
      </c>
      <c r="K48" s="346" t="s">
        <v>522</v>
      </c>
      <c r="L48" s="346" t="s">
        <v>522</v>
      </c>
      <c r="M48" s="347" t="s">
        <v>522</v>
      </c>
    </row>
    <row r="49" spans="2:13" ht="27.75" customHeight="1" x14ac:dyDescent="0.15">
      <c r="B49" s="1173"/>
      <c r="C49" s="1174"/>
      <c r="D49" s="104"/>
      <c r="E49" s="1175" t="s">
        <v>41</v>
      </c>
      <c r="F49" s="1175"/>
      <c r="G49" s="1175"/>
      <c r="H49" s="1176"/>
      <c r="I49" s="345" t="s">
        <v>522</v>
      </c>
      <c r="J49" s="346" t="s">
        <v>522</v>
      </c>
      <c r="K49" s="346" t="s">
        <v>522</v>
      </c>
      <c r="L49" s="346" t="s">
        <v>522</v>
      </c>
      <c r="M49" s="347" t="s">
        <v>522</v>
      </c>
    </row>
    <row r="50" spans="2:13" ht="27.75" customHeight="1" x14ac:dyDescent="0.15">
      <c r="B50" s="1169" t="s">
        <v>42</v>
      </c>
      <c r="C50" s="1170"/>
      <c r="D50" s="107"/>
      <c r="E50" s="1175" t="s">
        <v>43</v>
      </c>
      <c r="F50" s="1175"/>
      <c r="G50" s="1175"/>
      <c r="H50" s="1176"/>
      <c r="I50" s="345">
        <v>16563</v>
      </c>
      <c r="J50" s="346">
        <v>13580</v>
      </c>
      <c r="K50" s="346">
        <v>12424</v>
      </c>
      <c r="L50" s="346">
        <v>12682</v>
      </c>
      <c r="M50" s="347">
        <v>13700</v>
      </c>
    </row>
    <row r="51" spans="2:13" ht="27.75" customHeight="1" x14ac:dyDescent="0.15">
      <c r="B51" s="1171"/>
      <c r="C51" s="1172"/>
      <c r="D51" s="104"/>
      <c r="E51" s="1175" t="s">
        <v>44</v>
      </c>
      <c r="F51" s="1175"/>
      <c r="G51" s="1175"/>
      <c r="H51" s="1176"/>
      <c r="I51" s="345">
        <v>11212</v>
      </c>
      <c r="J51" s="346">
        <v>9083</v>
      </c>
      <c r="K51" s="346">
        <v>9023</v>
      </c>
      <c r="L51" s="346">
        <v>11165</v>
      </c>
      <c r="M51" s="347">
        <v>11123</v>
      </c>
    </row>
    <row r="52" spans="2:13" ht="27.75" customHeight="1" x14ac:dyDescent="0.15">
      <c r="B52" s="1173"/>
      <c r="C52" s="1174"/>
      <c r="D52" s="104"/>
      <c r="E52" s="1175" t="s">
        <v>45</v>
      </c>
      <c r="F52" s="1175"/>
      <c r="G52" s="1175"/>
      <c r="H52" s="1176"/>
      <c r="I52" s="345">
        <v>48461</v>
      </c>
      <c r="J52" s="346">
        <v>46945</v>
      </c>
      <c r="K52" s="346">
        <v>46685</v>
      </c>
      <c r="L52" s="346">
        <v>45667</v>
      </c>
      <c r="M52" s="347">
        <v>43899</v>
      </c>
    </row>
    <row r="53" spans="2:13" ht="27.75" customHeight="1" thickBot="1" x14ac:dyDescent="0.2">
      <c r="B53" s="1177" t="s">
        <v>21</v>
      </c>
      <c r="C53" s="1178"/>
      <c r="D53" s="108"/>
      <c r="E53" s="1179" t="s">
        <v>46</v>
      </c>
      <c r="F53" s="1179"/>
      <c r="G53" s="1179"/>
      <c r="H53" s="1180"/>
      <c r="I53" s="348">
        <v>12892</v>
      </c>
      <c r="J53" s="349">
        <v>20983</v>
      </c>
      <c r="K53" s="349">
        <v>25119</v>
      </c>
      <c r="L53" s="349">
        <v>22514</v>
      </c>
      <c r="M53" s="350">
        <v>20246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d02lz0J4bSPQpj1Rmjyb1hlYsVTU6udFBJ0lNq434gDb/SPa6hdIAuUm/6J/RSOD+DARRujCpGqdBVyorPgD2A==" saltValue="xvrvQJGT0qBqu6/oBuY5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7"/>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565</v>
      </c>
      <c r="G54" s="117" t="s">
        <v>566</v>
      </c>
      <c r="H54" s="118" t="s">
        <v>567</v>
      </c>
    </row>
    <row r="55" spans="2:8" ht="52.5" customHeight="1" x14ac:dyDescent="0.15">
      <c r="B55" s="119"/>
      <c r="C55" s="1196" t="s">
        <v>49</v>
      </c>
      <c r="D55" s="1196"/>
      <c r="E55" s="1197"/>
      <c r="F55" s="120">
        <v>4678</v>
      </c>
      <c r="G55" s="120">
        <v>4037</v>
      </c>
      <c r="H55" s="121">
        <v>4037</v>
      </c>
    </row>
    <row r="56" spans="2:8" ht="52.5" customHeight="1" x14ac:dyDescent="0.15">
      <c r="B56" s="122"/>
      <c r="C56" s="1198" t="s">
        <v>50</v>
      </c>
      <c r="D56" s="1198"/>
      <c r="E56" s="1199"/>
      <c r="F56" s="123">
        <v>5172</v>
      </c>
      <c r="G56" s="123">
        <v>5773</v>
      </c>
      <c r="H56" s="124">
        <v>5773</v>
      </c>
    </row>
    <row r="57" spans="2:8" ht="53.25" customHeight="1" x14ac:dyDescent="0.15">
      <c r="B57" s="122"/>
      <c r="C57" s="1200" t="s">
        <v>51</v>
      </c>
      <c r="D57" s="1200"/>
      <c r="E57" s="1201"/>
      <c r="F57" s="125">
        <v>1825</v>
      </c>
      <c r="G57" s="125">
        <v>1882</v>
      </c>
      <c r="H57" s="126">
        <v>2174</v>
      </c>
    </row>
    <row r="58" spans="2:8" ht="45.75" customHeight="1" x14ac:dyDescent="0.15">
      <c r="B58" s="127"/>
      <c r="C58" s="1188" t="s">
        <v>599</v>
      </c>
      <c r="D58" s="1189"/>
      <c r="E58" s="1190"/>
      <c r="F58" s="128">
        <v>744</v>
      </c>
      <c r="G58" s="128">
        <v>714</v>
      </c>
      <c r="H58" s="129">
        <v>686</v>
      </c>
    </row>
    <row r="59" spans="2:8" ht="45.75" customHeight="1" x14ac:dyDescent="0.15">
      <c r="B59" s="127"/>
      <c r="C59" s="1188" t="s">
        <v>600</v>
      </c>
      <c r="D59" s="1189"/>
      <c r="E59" s="1190"/>
      <c r="F59" s="128">
        <v>423</v>
      </c>
      <c r="G59" s="128">
        <v>431</v>
      </c>
      <c r="H59" s="129">
        <v>450</v>
      </c>
    </row>
    <row r="60" spans="2:8" ht="45.75" customHeight="1" x14ac:dyDescent="0.15">
      <c r="B60" s="127"/>
      <c r="C60" s="1188" t="s">
        <v>601</v>
      </c>
      <c r="D60" s="1189"/>
      <c r="E60" s="1190"/>
      <c r="F60" s="128">
        <v>284</v>
      </c>
      <c r="G60" s="128">
        <v>271</v>
      </c>
      <c r="H60" s="129">
        <v>266</v>
      </c>
    </row>
    <row r="61" spans="2:8" ht="45.75" customHeight="1" x14ac:dyDescent="0.15">
      <c r="B61" s="127"/>
      <c r="C61" s="1188" t="s">
        <v>602</v>
      </c>
      <c r="D61" s="1189"/>
      <c r="E61" s="1190"/>
      <c r="F61" s="128">
        <v>20</v>
      </c>
      <c r="G61" s="128">
        <v>96</v>
      </c>
      <c r="H61" s="129">
        <v>216</v>
      </c>
    </row>
    <row r="62" spans="2:8" ht="45.75" customHeight="1" thickBot="1" x14ac:dyDescent="0.2">
      <c r="B62" s="130"/>
      <c r="C62" s="1191" t="s">
        <v>603</v>
      </c>
      <c r="D62" s="1192"/>
      <c r="E62" s="1193"/>
      <c r="F62" s="131">
        <v>118</v>
      </c>
      <c r="G62" s="131">
        <v>113</v>
      </c>
      <c r="H62" s="132">
        <v>108</v>
      </c>
    </row>
    <row r="63" spans="2:8" ht="52.5" customHeight="1" thickBot="1" x14ac:dyDescent="0.2">
      <c r="B63" s="133"/>
      <c r="C63" s="1194" t="s">
        <v>52</v>
      </c>
      <c r="D63" s="1194"/>
      <c r="E63" s="1195"/>
      <c r="F63" s="134">
        <v>11675</v>
      </c>
      <c r="G63" s="134">
        <v>11692</v>
      </c>
      <c r="H63" s="135">
        <v>11985</v>
      </c>
    </row>
    <row r="64" spans="2:8" x14ac:dyDescent="0.15"/>
    <row r="65" ht="13.5" hidden="1" customHeight="1" x14ac:dyDescent="0.15"/>
    <row r="66" ht="13.5" hidden="1" customHeight="1" x14ac:dyDescent="0.15"/>
    <row r="67" ht="13.5" hidden="1" customHeight="1" x14ac:dyDescent="0.15"/>
  </sheetData>
  <sheetProtection algorithmName="SHA-512" hashValue="gEn56XNbHVsjtU0ItEPzQ4Hu6xkwPkZ2+vxPfMYWnFi8ZLoKR+PTo9MV9HlNpOU4381RuCc5i34o3xR6YRqpPA==" saltValue="R++INQEkZ0i8VOSeuTLW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560</v>
      </c>
      <c r="G2" s="149"/>
      <c r="H2" s="150"/>
    </row>
    <row r="3" spans="1:8" x14ac:dyDescent="0.15">
      <c r="A3" s="146" t="s">
        <v>553</v>
      </c>
      <c r="B3" s="151"/>
      <c r="C3" s="152"/>
      <c r="D3" s="153">
        <v>46900</v>
      </c>
      <c r="E3" s="154"/>
      <c r="F3" s="155">
        <v>48064</v>
      </c>
      <c r="G3" s="156"/>
      <c r="H3" s="157"/>
    </row>
    <row r="4" spans="1:8" x14ac:dyDescent="0.15">
      <c r="A4" s="158"/>
      <c r="B4" s="159"/>
      <c r="C4" s="160"/>
      <c r="D4" s="161">
        <v>28206</v>
      </c>
      <c r="E4" s="162"/>
      <c r="F4" s="163">
        <v>30373</v>
      </c>
      <c r="G4" s="164"/>
      <c r="H4" s="165"/>
    </row>
    <row r="5" spans="1:8" x14ac:dyDescent="0.15">
      <c r="A5" s="146" t="s">
        <v>555</v>
      </c>
      <c r="B5" s="151"/>
      <c r="C5" s="152"/>
      <c r="D5" s="153">
        <v>64098</v>
      </c>
      <c r="E5" s="154"/>
      <c r="F5" s="155">
        <v>56662</v>
      </c>
      <c r="G5" s="156"/>
      <c r="H5" s="157"/>
    </row>
    <row r="6" spans="1:8" x14ac:dyDescent="0.15">
      <c r="A6" s="158"/>
      <c r="B6" s="159"/>
      <c r="C6" s="160"/>
      <c r="D6" s="161">
        <v>34820</v>
      </c>
      <c r="E6" s="162"/>
      <c r="F6" s="163">
        <v>34709</v>
      </c>
      <c r="G6" s="164"/>
      <c r="H6" s="165"/>
    </row>
    <row r="7" spans="1:8" x14ac:dyDescent="0.15">
      <c r="A7" s="146" t="s">
        <v>556</v>
      </c>
      <c r="B7" s="151"/>
      <c r="C7" s="152"/>
      <c r="D7" s="153">
        <v>74387</v>
      </c>
      <c r="E7" s="154"/>
      <c r="F7" s="155">
        <v>60285</v>
      </c>
      <c r="G7" s="156"/>
      <c r="H7" s="157"/>
    </row>
    <row r="8" spans="1:8" x14ac:dyDescent="0.15">
      <c r="A8" s="158"/>
      <c r="B8" s="159"/>
      <c r="C8" s="160"/>
      <c r="D8" s="161">
        <v>39417</v>
      </c>
      <c r="E8" s="162"/>
      <c r="F8" s="163">
        <v>36445</v>
      </c>
      <c r="G8" s="164"/>
      <c r="H8" s="165"/>
    </row>
    <row r="9" spans="1:8" x14ac:dyDescent="0.15">
      <c r="A9" s="146" t="s">
        <v>557</v>
      </c>
      <c r="B9" s="151"/>
      <c r="C9" s="152"/>
      <c r="D9" s="153">
        <v>33990</v>
      </c>
      <c r="E9" s="154"/>
      <c r="F9" s="155">
        <v>38566</v>
      </c>
      <c r="G9" s="156"/>
      <c r="H9" s="157"/>
    </row>
    <row r="10" spans="1:8" x14ac:dyDescent="0.15">
      <c r="A10" s="158"/>
      <c r="B10" s="159"/>
      <c r="C10" s="160"/>
      <c r="D10" s="161">
        <v>18486</v>
      </c>
      <c r="E10" s="162"/>
      <c r="F10" s="163">
        <v>24059</v>
      </c>
      <c r="G10" s="164"/>
      <c r="H10" s="165"/>
    </row>
    <row r="11" spans="1:8" x14ac:dyDescent="0.15">
      <c r="A11" s="146" t="s">
        <v>558</v>
      </c>
      <c r="B11" s="151"/>
      <c r="C11" s="152"/>
      <c r="D11" s="153">
        <v>38487</v>
      </c>
      <c r="E11" s="154"/>
      <c r="F11" s="155">
        <v>35156</v>
      </c>
      <c r="G11" s="156"/>
      <c r="H11" s="157"/>
    </row>
    <row r="12" spans="1:8" x14ac:dyDescent="0.15">
      <c r="A12" s="158"/>
      <c r="B12" s="159"/>
      <c r="C12" s="166"/>
      <c r="D12" s="161">
        <v>18715</v>
      </c>
      <c r="E12" s="162"/>
      <c r="F12" s="163">
        <v>22430</v>
      </c>
      <c r="G12" s="164"/>
      <c r="H12" s="165"/>
    </row>
    <row r="13" spans="1:8" x14ac:dyDescent="0.15">
      <c r="A13" s="146"/>
      <c r="B13" s="151"/>
      <c r="C13" s="152"/>
      <c r="D13" s="153">
        <v>51572</v>
      </c>
      <c r="E13" s="154"/>
      <c r="F13" s="155">
        <v>47747</v>
      </c>
      <c r="G13" s="167"/>
      <c r="H13" s="157"/>
    </row>
    <row r="14" spans="1:8" x14ac:dyDescent="0.15">
      <c r="A14" s="158"/>
      <c r="B14" s="159"/>
      <c r="C14" s="160"/>
      <c r="D14" s="161">
        <v>27929</v>
      </c>
      <c r="E14" s="162"/>
      <c r="F14" s="163">
        <v>29603</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4.05</v>
      </c>
      <c r="C19" s="168">
        <f>ROUND(VALUE(SUBSTITUTE(実質収支比率等に係る経年分析!G$48,"▲","-")),2)</f>
        <v>6.47</v>
      </c>
      <c r="D19" s="168">
        <f>ROUND(VALUE(SUBSTITUTE(実質収支比率等に係る経年分析!H$48,"▲","-")),2)</f>
        <v>7.39</v>
      </c>
      <c r="E19" s="168">
        <f>ROUND(VALUE(SUBSTITUTE(実質収支比率等に係る経年分析!I$48,"▲","-")),2)</f>
        <v>10.24</v>
      </c>
      <c r="F19" s="168">
        <f>ROUND(VALUE(SUBSTITUTE(実質収支比率等に係る経年分析!J$48,"▲","-")),2)</f>
        <v>10.23</v>
      </c>
    </row>
    <row r="20" spans="1:11" x14ac:dyDescent="0.15">
      <c r="A20" s="168" t="s">
        <v>56</v>
      </c>
      <c r="B20" s="168">
        <f>ROUND(VALUE(SUBSTITUTE(実質収支比率等に係る経年分析!F$47,"▲","-")),2)</f>
        <v>17.91</v>
      </c>
      <c r="C20" s="168">
        <f>ROUND(VALUE(SUBSTITUTE(実質収支比率等に係る経年分析!G$47,"▲","-")),2)</f>
        <v>15.82</v>
      </c>
      <c r="D20" s="168">
        <f>ROUND(VALUE(SUBSTITUTE(実質収支比率等に係る経年分析!H$47,"▲","-")),2)</f>
        <v>15.3</v>
      </c>
      <c r="E20" s="168">
        <f>ROUND(VALUE(SUBSTITUTE(実質収支比率等に係る経年分析!I$47,"▲","-")),2)</f>
        <v>12.68</v>
      </c>
      <c r="F20" s="168">
        <f>ROUND(VALUE(SUBSTITUTE(実質収支比率等に係る経年分析!J$47,"▲","-")),2)</f>
        <v>12.87</v>
      </c>
    </row>
    <row r="21" spans="1:11" x14ac:dyDescent="0.15">
      <c r="A21" s="168" t="s">
        <v>57</v>
      </c>
      <c r="B21" s="168">
        <f>IF(ISNUMBER(VALUE(SUBSTITUTE(実質収支比率等に係る経年分析!F$49,"▲","-"))),ROUND(VALUE(SUBSTITUTE(実質収支比率等に係る経年分析!F$49,"▲","-")),2),NA())</f>
        <v>-5.52</v>
      </c>
      <c r="C21" s="168">
        <f>IF(ISNUMBER(VALUE(SUBSTITUTE(実質収支比率等に係る経年分析!G$49,"▲","-"))),ROUND(VALUE(SUBSTITUTE(実質収支比率等に係る経年分析!G$49,"▲","-")),2),NA())</f>
        <v>0.39</v>
      </c>
      <c r="D21" s="168">
        <f>IF(ISNUMBER(VALUE(SUBSTITUTE(実質収支比率等に係る経年分析!H$49,"▲","-"))),ROUND(VALUE(SUBSTITUTE(実質収支比率等に係る経年分析!H$49,"▲","-")),2),NA())</f>
        <v>1.0900000000000001</v>
      </c>
      <c r="E21" s="168">
        <f>IF(ISNUMBER(VALUE(SUBSTITUTE(実質収支比率等に係る経年分析!I$49,"▲","-"))),ROUND(VALUE(SUBSTITUTE(実質収支比率等に係る経年分析!I$49,"▲","-")),2),NA())</f>
        <v>1.1299999999999999</v>
      </c>
      <c r="F21" s="168">
        <f>IF(ISNUMBER(VALUE(SUBSTITUTE(実質収支比率等に係る経年分析!J$49,"▲","-"))),ROUND(VALUE(SUBSTITUTE(実質収支比率等に係る経年分析!J$49,"▲","-")),2),NA())</f>
        <v>-0.16</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0.46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0.98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0.23</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0.32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墓地公園事業特別会計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0.44</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0.39</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0.24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0.19</v>
      </c>
    </row>
    <row r="30" spans="1:11" x14ac:dyDescent="0.15">
      <c r="A30" s="169" t="str">
        <f>IF(連結実質赤字比率に係る赤字・黒字の構成分析!C$40="",NA(),連結実質赤字比率に係る赤字・黒字の構成分析!C$40)</f>
        <v>武田土地区画整理事業特別会計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0.05</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0.05</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0.25</v>
      </c>
    </row>
    <row r="31" spans="1:11" x14ac:dyDescent="0.15">
      <c r="A31" s="169" t="str">
        <f>IF(連結実質赤字比率に係る赤字・黒字の構成分析!C$39="",NA(),連結実質赤字比率に係る赤字・黒字の構成分析!C$39)</f>
        <v>六ッ野土地区画整理事業特別会計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0.36</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0.44</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1.57</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0.57999999999999996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1.41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1.85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2.2400000000000002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2.25</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3.57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9.93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9.94</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12.57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15.02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16.16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14.91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17.21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5243</v>
      </c>
      <c r="E42" s="170"/>
      <c r="F42" s="170"/>
      <c r="G42" s="170">
        <f>'実質公債費比率（分子）の構造'!L$52</f>
        <v>5266</v>
      </c>
      <c r="H42" s="170"/>
      <c r="I42" s="170"/>
      <c r="J42" s="170">
        <f>'実質公債費比率（分子）の構造'!M$52</f>
        <v>5286</v>
      </c>
      <c r="K42" s="170"/>
      <c r="L42" s="170"/>
      <c r="M42" s="170">
        <f>'実質公債費比率（分子）の構造'!N$52</f>
        <v>5190</v>
      </c>
      <c r="N42" s="170"/>
      <c r="O42" s="170"/>
      <c r="P42" s="170">
        <f>'実質公債費比率（分子）の構造'!O$52</f>
        <v>5227</v>
      </c>
    </row>
    <row r="43" spans="1:16" x14ac:dyDescent="0.15">
      <c r="A43" s="170" t="s">
        <v>65</v>
      </c>
      <c r="B43" s="170">
        <f>'実質公債費比率（分子）の構造'!K$51</f>
        <v>0</v>
      </c>
      <c r="C43" s="170"/>
      <c r="D43" s="170"/>
      <c r="E43" s="170">
        <f>'実質公債費比率（分子）の構造'!L$51</f>
        <v>1</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15">
      <c r="A44" s="170" t="s">
        <v>66</v>
      </c>
      <c r="B44" s="170">
        <f>'実質公債費比率（分子）の構造'!K$50</f>
        <v>261</v>
      </c>
      <c r="C44" s="170"/>
      <c r="D44" s="170"/>
      <c r="E44" s="170">
        <f>'実質公債費比率（分子）の構造'!L$50</f>
        <v>219</v>
      </c>
      <c r="F44" s="170"/>
      <c r="G44" s="170"/>
      <c r="H44" s="170">
        <f>'実質公債費比率（分子）の構造'!M$50</f>
        <v>187</v>
      </c>
      <c r="I44" s="170"/>
      <c r="J44" s="170"/>
      <c r="K44" s="170">
        <f>'実質公債費比率（分子）の構造'!N$50</f>
        <v>223</v>
      </c>
      <c r="L44" s="170"/>
      <c r="M44" s="170"/>
      <c r="N44" s="170">
        <f>'実質公債費比率（分子）の構造'!O$50</f>
        <v>422</v>
      </c>
      <c r="O44" s="170"/>
      <c r="P44" s="170"/>
    </row>
    <row r="45" spans="1:16" x14ac:dyDescent="0.15">
      <c r="A45" s="170" t="s">
        <v>67</v>
      </c>
      <c r="B45" s="170">
        <f>'実質公債費比率（分子）の構造'!K$49</f>
        <v>81</v>
      </c>
      <c r="C45" s="170"/>
      <c r="D45" s="170"/>
      <c r="E45" s="170">
        <f>'実質公債費比率（分子）の構造'!L$49</f>
        <v>75</v>
      </c>
      <c r="F45" s="170"/>
      <c r="G45" s="170"/>
      <c r="H45" s="170">
        <f>'実質公債費比率（分子）の構造'!M$49</f>
        <v>128</v>
      </c>
      <c r="I45" s="170"/>
      <c r="J45" s="170"/>
      <c r="K45" s="170">
        <f>'実質公債費比率（分子）の構造'!N$49</f>
        <v>128</v>
      </c>
      <c r="L45" s="170"/>
      <c r="M45" s="170"/>
      <c r="N45" s="170">
        <f>'実質公債費比率（分子）の構造'!O$49</f>
        <v>132</v>
      </c>
      <c r="O45" s="170"/>
      <c r="P45" s="170"/>
    </row>
    <row r="46" spans="1:16" x14ac:dyDescent="0.15">
      <c r="A46" s="170" t="s">
        <v>68</v>
      </c>
      <c r="B46" s="170">
        <f>'実質公債費比率（分子）の構造'!K$48</f>
        <v>2010</v>
      </c>
      <c r="C46" s="170"/>
      <c r="D46" s="170"/>
      <c r="E46" s="170">
        <f>'実質公債費比率（分子）の構造'!L$48</f>
        <v>2121</v>
      </c>
      <c r="F46" s="170"/>
      <c r="G46" s="170"/>
      <c r="H46" s="170">
        <f>'実質公債費比率（分子）の構造'!M$48</f>
        <v>1907</v>
      </c>
      <c r="I46" s="170"/>
      <c r="J46" s="170"/>
      <c r="K46" s="170">
        <f>'実質公債費比率（分子）の構造'!N$48</f>
        <v>1804</v>
      </c>
      <c r="L46" s="170"/>
      <c r="M46" s="170"/>
      <c r="N46" s="170">
        <f>'実質公債費比率（分子）の構造'!O$48</f>
        <v>1788</v>
      </c>
      <c r="O46" s="170"/>
      <c r="P46" s="170"/>
    </row>
    <row r="47" spans="1:16" x14ac:dyDescent="0.15">
      <c r="A47" s="170" t="s">
        <v>69</v>
      </c>
      <c r="B47" s="170">
        <f>'実質公債費比率（分子）の構造'!K$47</f>
        <v>50</v>
      </c>
      <c r="C47" s="170"/>
      <c r="D47" s="170"/>
      <c r="E47" s="170">
        <f>'実質公債費比率（分子）の構造'!L$47</f>
        <v>50</v>
      </c>
      <c r="F47" s="170"/>
      <c r="G47" s="170"/>
      <c r="H47" s="170">
        <f>'実質公債費比率（分子）の構造'!M$47</f>
        <v>50</v>
      </c>
      <c r="I47" s="170"/>
      <c r="J47" s="170"/>
      <c r="K47" s="170">
        <f>'実質公債費比率（分子）の構造'!N$47</f>
        <v>50</v>
      </c>
      <c r="L47" s="170"/>
      <c r="M47" s="170"/>
      <c r="N47" s="170">
        <f>'実質公債費比率（分子）の構造'!O$47</f>
        <v>40</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5337</v>
      </c>
      <c r="C49" s="170"/>
      <c r="D49" s="170"/>
      <c r="E49" s="170">
        <f>'実質公債費比率（分子）の構造'!L$45</f>
        <v>5400</v>
      </c>
      <c r="F49" s="170"/>
      <c r="G49" s="170"/>
      <c r="H49" s="170">
        <f>'実質公債費比率（分子）の構造'!M$45</f>
        <v>5517</v>
      </c>
      <c r="I49" s="170"/>
      <c r="J49" s="170"/>
      <c r="K49" s="170">
        <f>'実質公債費比率（分子）の構造'!N$45</f>
        <v>5793</v>
      </c>
      <c r="L49" s="170"/>
      <c r="M49" s="170"/>
      <c r="N49" s="170">
        <f>'実質公債費比率（分子）の構造'!O$45</f>
        <v>6083</v>
      </c>
      <c r="O49" s="170"/>
      <c r="P49" s="170"/>
    </row>
    <row r="50" spans="1:16" x14ac:dyDescent="0.15">
      <c r="A50" s="170" t="s">
        <v>72</v>
      </c>
      <c r="B50" s="170" t="e">
        <f>NA()</f>
        <v>#N/A</v>
      </c>
      <c r="C50" s="170">
        <f>IF(ISNUMBER('実質公債費比率（分子）の構造'!K$53),'実質公債費比率（分子）の構造'!K$53,NA())</f>
        <v>2496</v>
      </c>
      <c r="D50" s="170" t="e">
        <f>NA()</f>
        <v>#N/A</v>
      </c>
      <c r="E50" s="170" t="e">
        <f>NA()</f>
        <v>#N/A</v>
      </c>
      <c r="F50" s="170">
        <f>IF(ISNUMBER('実質公債費比率（分子）の構造'!L$53),'実質公債費比率（分子）の構造'!L$53,NA())</f>
        <v>2600</v>
      </c>
      <c r="G50" s="170" t="e">
        <f>NA()</f>
        <v>#N/A</v>
      </c>
      <c r="H50" s="170" t="e">
        <f>NA()</f>
        <v>#N/A</v>
      </c>
      <c r="I50" s="170">
        <f>IF(ISNUMBER('実質公債費比率（分子）の構造'!M$53),'実質公債費比率（分子）の構造'!M$53,NA())</f>
        <v>2503</v>
      </c>
      <c r="J50" s="170" t="e">
        <f>NA()</f>
        <v>#N/A</v>
      </c>
      <c r="K50" s="170" t="e">
        <f>NA()</f>
        <v>#N/A</v>
      </c>
      <c r="L50" s="170">
        <f>IF(ISNUMBER('実質公債費比率（分子）の構造'!N$53),'実質公債費比率（分子）の構造'!N$53,NA())</f>
        <v>2808</v>
      </c>
      <c r="M50" s="170" t="e">
        <f>NA()</f>
        <v>#N/A</v>
      </c>
      <c r="N50" s="170" t="e">
        <f>NA()</f>
        <v>#N/A</v>
      </c>
      <c r="O50" s="170">
        <f>IF(ISNUMBER('実質公債費比率（分子）の構造'!O$53),'実質公債費比率（分子）の構造'!O$53,NA())</f>
        <v>3239</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48461</v>
      </c>
      <c r="E56" s="169"/>
      <c r="F56" s="169"/>
      <c r="G56" s="169">
        <f>'将来負担比率（分子）の構造'!J$52</f>
        <v>46945</v>
      </c>
      <c r="H56" s="169"/>
      <c r="I56" s="169"/>
      <c r="J56" s="169">
        <f>'将来負担比率（分子）の構造'!K$52</f>
        <v>46685</v>
      </c>
      <c r="K56" s="169"/>
      <c r="L56" s="169"/>
      <c r="M56" s="169">
        <f>'将来負担比率（分子）の構造'!L$52</f>
        <v>45667</v>
      </c>
      <c r="N56" s="169"/>
      <c r="O56" s="169"/>
      <c r="P56" s="169">
        <f>'将来負担比率（分子）の構造'!M$52</f>
        <v>43899</v>
      </c>
    </row>
    <row r="57" spans="1:16" x14ac:dyDescent="0.15">
      <c r="A57" s="169" t="s">
        <v>44</v>
      </c>
      <c r="B57" s="169"/>
      <c r="C57" s="169"/>
      <c r="D57" s="169">
        <f>'将来負担比率（分子）の構造'!I$51</f>
        <v>11212</v>
      </c>
      <c r="E57" s="169"/>
      <c r="F57" s="169"/>
      <c r="G57" s="169">
        <f>'将来負担比率（分子）の構造'!J$51</f>
        <v>9083</v>
      </c>
      <c r="H57" s="169"/>
      <c r="I57" s="169"/>
      <c r="J57" s="169">
        <f>'将来負担比率（分子）の構造'!K$51</f>
        <v>9023</v>
      </c>
      <c r="K57" s="169"/>
      <c r="L57" s="169"/>
      <c r="M57" s="169">
        <f>'将来負担比率（分子）の構造'!L$51</f>
        <v>11165</v>
      </c>
      <c r="N57" s="169"/>
      <c r="O57" s="169"/>
      <c r="P57" s="169">
        <f>'将来負担比率（分子）の構造'!M$51</f>
        <v>11123</v>
      </c>
    </row>
    <row r="58" spans="1:16" x14ac:dyDescent="0.15">
      <c r="A58" s="169" t="s">
        <v>43</v>
      </c>
      <c r="B58" s="169"/>
      <c r="C58" s="169"/>
      <c r="D58" s="169">
        <f>'将来負担比率（分子）の構造'!I$50</f>
        <v>16563</v>
      </c>
      <c r="E58" s="169"/>
      <c r="F58" s="169"/>
      <c r="G58" s="169">
        <f>'将来負担比率（分子）の構造'!J$50</f>
        <v>13580</v>
      </c>
      <c r="H58" s="169"/>
      <c r="I58" s="169"/>
      <c r="J58" s="169">
        <f>'将来負担比率（分子）の構造'!K$50</f>
        <v>12424</v>
      </c>
      <c r="K58" s="169"/>
      <c r="L58" s="169"/>
      <c r="M58" s="169">
        <f>'将来負担比率（分子）の構造'!L$50</f>
        <v>12682</v>
      </c>
      <c r="N58" s="169"/>
      <c r="O58" s="169"/>
      <c r="P58" s="169">
        <f>'将来負担比率（分子）の構造'!M$50</f>
        <v>13700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11</v>
      </c>
      <c r="C61" s="169"/>
      <c r="D61" s="169"/>
      <c r="E61" s="169">
        <f>'将来負担比率（分子）の構造'!J$46</f>
        <v>9</v>
      </c>
      <c r="F61" s="169"/>
      <c r="G61" s="169"/>
      <c r="H61" s="169">
        <f>'将来負担比率（分子）の構造'!K$46</f>
        <v>5</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7431</v>
      </c>
      <c r="C62" s="169"/>
      <c r="D62" s="169"/>
      <c r="E62" s="169">
        <f>'将来負担比率（分子）の構造'!J$45</f>
        <v>7444</v>
      </c>
      <c r="F62" s="169"/>
      <c r="G62" s="169"/>
      <c r="H62" s="169">
        <f>'将来負担比率（分子）の構造'!K$45</f>
        <v>7435</v>
      </c>
      <c r="I62" s="169"/>
      <c r="J62" s="169"/>
      <c r="K62" s="169">
        <f>'将来負担比率（分子）の構造'!L$45</f>
        <v>7395</v>
      </c>
      <c r="L62" s="169"/>
      <c r="M62" s="169"/>
      <c r="N62" s="169">
        <f>'将来負担比率（分子）の構造'!M$45</f>
        <v>7434</v>
      </c>
      <c r="O62" s="169"/>
      <c r="P62" s="169"/>
    </row>
    <row r="63" spans="1:16" x14ac:dyDescent="0.15">
      <c r="A63" s="169" t="s">
        <v>36</v>
      </c>
      <c r="B63" s="169">
        <f>'将来負担比率（分子）の構造'!I$44</f>
        <v>809</v>
      </c>
      <c r="C63" s="169"/>
      <c r="D63" s="169"/>
      <c r="E63" s="169">
        <f>'将来負担比率（分子）の構造'!J$44</f>
        <v>761</v>
      </c>
      <c r="F63" s="169"/>
      <c r="G63" s="169"/>
      <c r="H63" s="169">
        <f>'将来負担比率（分子）の構造'!K$44</f>
        <v>691</v>
      </c>
      <c r="I63" s="169"/>
      <c r="J63" s="169"/>
      <c r="K63" s="169">
        <f>'将来負担比率（分子）の構造'!L$44</f>
        <v>653</v>
      </c>
      <c r="L63" s="169"/>
      <c r="M63" s="169"/>
      <c r="N63" s="169">
        <f>'将来負担比率（分子）の構造'!M$44</f>
        <v>830</v>
      </c>
      <c r="O63" s="169"/>
      <c r="P63" s="169"/>
    </row>
    <row r="64" spans="1:16" x14ac:dyDescent="0.15">
      <c r="A64" s="169" t="s">
        <v>35</v>
      </c>
      <c r="B64" s="169">
        <f>'将来負担比率（分子）の構造'!I$43</f>
        <v>18943</v>
      </c>
      <c r="C64" s="169"/>
      <c r="D64" s="169"/>
      <c r="E64" s="169">
        <f>'将来負担比率（分子）の構造'!J$43</f>
        <v>18685</v>
      </c>
      <c r="F64" s="169"/>
      <c r="G64" s="169"/>
      <c r="H64" s="169">
        <f>'将来負担比率（分子）の構造'!K$43</f>
        <v>18467</v>
      </c>
      <c r="I64" s="169"/>
      <c r="J64" s="169"/>
      <c r="K64" s="169">
        <f>'将来負担比率（分子）の構造'!L$43</f>
        <v>18126</v>
      </c>
      <c r="L64" s="169"/>
      <c r="M64" s="169"/>
      <c r="N64" s="169">
        <f>'将来負担比率（分子）の構造'!M$43</f>
        <v>17399</v>
      </c>
      <c r="O64" s="169"/>
      <c r="P64" s="169"/>
    </row>
    <row r="65" spans="1:16" x14ac:dyDescent="0.15">
      <c r="A65" s="169" t="s">
        <v>34</v>
      </c>
      <c r="B65" s="169">
        <f>'将来負担比率（分子）の構造'!I$42</f>
        <v>1528</v>
      </c>
      <c r="C65" s="169"/>
      <c r="D65" s="169"/>
      <c r="E65" s="169">
        <f>'将来負担比率（分子）の構造'!J$42</f>
        <v>1379</v>
      </c>
      <c r="F65" s="169"/>
      <c r="G65" s="169"/>
      <c r="H65" s="169">
        <f>'将来負担比率（分子）の構造'!K$42</f>
        <v>1269</v>
      </c>
      <c r="I65" s="169"/>
      <c r="J65" s="169"/>
      <c r="K65" s="169">
        <f>'将来負担比率（分子）の構造'!L$42</f>
        <v>1158</v>
      </c>
      <c r="L65" s="169"/>
      <c r="M65" s="169"/>
      <c r="N65" s="169">
        <f>'将来負担比率（分子）の構造'!M$42</f>
        <v>871</v>
      </c>
      <c r="O65" s="169"/>
      <c r="P65" s="169"/>
    </row>
    <row r="66" spans="1:16" x14ac:dyDescent="0.15">
      <c r="A66" s="169" t="s">
        <v>33</v>
      </c>
      <c r="B66" s="169">
        <f>'将来負担比率（分子）の構造'!I$41</f>
        <v>60407</v>
      </c>
      <c r="C66" s="169"/>
      <c r="D66" s="169"/>
      <c r="E66" s="169">
        <f>'将来負担比率（分子）の構造'!J$41</f>
        <v>62313</v>
      </c>
      <c r="F66" s="169"/>
      <c r="G66" s="169"/>
      <c r="H66" s="169">
        <f>'将来負担比率（分子）の構造'!K$41</f>
        <v>65384</v>
      </c>
      <c r="I66" s="169"/>
      <c r="J66" s="169"/>
      <c r="K66" s="169">
        <f>'将来負担比率（分子）の構造'!L$41</f>
        <v>64697</v>
      </c>
      <c r="L66" s="169"/>
      <c r="M66" s="169"/>
      <c r="N66" s="169">
        <f>'将来負担比率（分子）の構造'!M$41</f>
        <v>62433</v>
      </c>
      <c r="O66" s="169"/>
      <c r="P66" s="169"/>
    </row>
    <row r="67" spans="1:16" x14ac:dyDescent="0.15">
      <c r="A67" s="169" t="s">
        <v>76</v>
      </c>
      <c r="B67" s="169" t="e">
        <f>NA()</f>
        <v>#N/A</v>
      </c>
      <c r="C67" s="169">
        <f>IF(ISNUMBER('将来負担比率（分子）の構造'!I$53), IF('将来負担比率（分子）の構造'!I$53 &lt; 0, 0, '将来負担比率（分子）の構造'!I$53), NA())</f>
        <v>12892</v>
      </c>
      <c r="D67" s="169" t="e">
        <f>NA()</f>
        <v>#N/A</v>
      </c>
      <c r="E67" s="169" t="e">
        <f>NA()</f>
        <v>#N/A</v>
      </c>
      <c r="F67" s="169">
        <f>IF(ISNUMBER('将来負担比率（分子）の構造'!J$53), IF('将来負担比率（分子）の構造'!J$53 &lt; 0, 0, '将来負担比率（分子）の構造'!J$53), NA())</f>
        <v>20983</v>
      </c>
      <c r="G67" s="169" t="e">
        <f>NA()</f>
        <v>#N/A</v>
      </c>
      <c r="H67" s="169" t="e">
        <f>NA()</f>
        <v>#N/A</v>
      </c>
      <c r="I67" s="169">
        <f>IF(ISNUMBER('将来負担比率（分子）の構造'!K$53), IF('将来負担比率（分子）の構造'!K$53 &lt; 0, 0, '将来負担比率（分子）の構造'!K$53), NA())</f>
        <v>25119</v>
      </c>
      <c r="J67" s="169" t="e">
        <f>NA()</f>
        <v>#N/A</v>
      </c>
      <c r="K67" s="169" t="e">
        <f>NA()</f>
        <v>#N/A</v>
      </c>
      <c r="L67" s="169">
        <f>IF(ISNUMBER('将来負担比率（分子）の構造'!L$53), IF('将来負担比率（分子）の構造'!L$53 &lt; 0, 0, '将来負担比率（分子）の構造'!L$53), NA())</f>
        <v>22514</v>
      </c>
      <c r="M67" s="169" t="e">
        <f>NA()</f>
        <v>#N/A</v>
      </c>
      <c r="N67" s="169" t="e">
        <f>NA()</f>
        <v>#N/A</v>
      </c>
      <c r="O67" s="169">
        <f>IF(ISNUMBER('将来負担比率（分子）の構造'!M$53), IF('将来負担比率（分子）の構造'!M$53 &lt; 0, 0, '将来負担比率（分子）の構造'!M$53), NA())</f>
        <v>20246</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4678</v>
      </c>
      <c r="C72" s="173">
        <f>基金残高に係る経年分析!G55</f>
        <v>4037</v>
      </c>
      <c r="D72" s="173">
        <f>基金残高に係る経年分析!H55</f>
        <v>4037</v>
      </c>
    </row>
    <row r="73" spans="1:16" x14ac:dyDescent="0.15">
      <c r="A73" s="172" t="s">
        <v>79</v>
      </c>
      <c r="B73" s="173">
        <f>基金残高に係る経年分析!F56</f>
        <v>5172</v>
      </c>
      <c r="C73" s="173">
        <f>基金残高に係る経年分析!G56</f>
        <v>5773</v>
      </c>
      <c r="D73" s="173">
        <f>基金残高に係る経年分析!H56</f>
        <v>5773</v>
      </c>
    </row>
    <row r="74" spans="1:16" x14ac:dyDescent="0.15">
      <c r="A74" s="172" t="s">
        <v>80</v>
      </c>
      <c r="B74" s="173">
        <f>基金残高に係る経年分析!F57</f>
        <v>1825</v>
      </c>
      <c r="C74" s="173">
        <f>基金残高に係る経年分析!G57</f>
        <v>1882</v>
      </c>
      <c r="D74" s="173">
        <f>基金残高に係る経年分析!H57</f>
        <v>2174</v>
      </c>
    </row>
  </sheetData>
  <sheetProtection algorithmName="SHA-512" hashValue="dT8L3eqZsb+5ra7vjM0VzvisanumnSozjAuAgWMqcVl4n2mWDrRYagTlK0mmmnIj3cFpkqXumt2E60futMBxMw==" saltValue="LdO6mWH+SCsgGoJFZiEg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220</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221</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222</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223</v>
      </c>
      <c r="S4" s="661"/>
      <c r="T4" s="661"/>
      <c r="U4" s="661"/>
      <c r="V4" s="661"/>
      <c r="W4" s="661"/>
      <c r="X4" s="661"/>
      <c r="Y4" s="662"/>
      <c r="Z4" s="660" t="s">
        <v>224</v>
      </c>
      <c r="AA4" s="661"/>
      <c r="AB4" s="661"/>
      <c r="AC4" s="662"/>
      <c r="AD4" s="660" t="s">
        <v>225</v>
      </c>
      <c r="AE4" s="661"/>
      <c r="AF4" s="661"/>
      <c r="AG4" s="661"/>
      <c r="AH4" s="661"/>
      <c r="AI4" s="661"/>
      <c r="AJ4" s="661"/>
      <c r="AK4" s="662"/>
      <c r="AL4" s="660" t="s">
        <v>224</v>
      </c>
      <c r="AM4" s="661"/>
      <c r="AN4" s="661"/>
      <c r="AO4" s="662"/>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0" t="s">
        <v>229</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230</v>
      </c>
      <c r="C5" s="667"/>
      <c r="D5" s="667"/>
      <c r="E5" s="667"/>
      <c r="F5" s="667"/>
      <c r="G5" s="667"/>
      <c r="H5" s="667"/>
      <c r="I5" s="667"/>
      <c r="J5" s="667"/>
      <c r="K5" s="667"/>
      <c r="L5" s="667"/>
      <c r="M5" s="667"/>
      <c r="N5" s="667"/>
      <c r="O5" s="667"/>
      <c r="P5" s="667"/>
      <c r="Q5" s="668"/>
      <c r="R5" s="663">
        <v>25525265</v>
      </c>
      <c r="S5" s="664"/>
      <c r="T5" s="664"/>
      <c r="U5" s="664"/>
      <c r="V5" s="664"/>
      <c r="W5" s="664"/>
      <c r="X5" s="664"/>
      <c r="Y5" s="689"/>
      <c r="Z5" s="702">
        <v>40.9</v>
      </c>
      <c r="AA5" s="702"/>
      <c r="AB5" s="702"/>
      <c r="AC5" s="702"/>
      <c r="AD5" s="703">
        <v>23877757</v>
      </c>
      <c r="AE5" s="703"/>
      <c r="AF5" s="703"/>
      <c r="AG5" s="703"/>
      <c r="AH5" s="703"/>
      <c r="AI5" s="703"/>
      <c r="AJ5" s="703"/>
      <c r="AK5" s="703"/>
      <c r="AL5" s="690">
        <v>74.5</v>
      </c>
      <c r="AM5" s="672"/>
      <c r="AN5" s="672"/>
      <c r="AO5" s="691"/>
      <c r="AP5" s="666" t="s">
        <v>231</v>
      </c>
      <c r="AQ5" s="667"/>
      <c r="AR5" s="667"/>
      <c r="AS5" s="667"/>
      <c r="AT5" s="667"/>
      <c r="AU5" s="667"/>
      <c r="AV5" s="667"/>
      <c r="AW5" s="667"/>
      <c r="AX5" s="667"/>
      <c r="AY5" s="667"/>
      <c r="AZ5" s="667"/>
      <c r="BA5" s="667"/>
      <c r="BB5" s="667"/>
      <c r="BC5" s="667"/>
      <c r="BD5" s="667"/>
      <c r="BE5" s="667"/>
      <c r="BF5" s="668"/>
      <c r="BG5" s="608">
        <v>23873291</v>
      </c>
      <c r="BH5" s="609"/>
      <c r="BI5" s="609"/>
      <c r="BJ5" s="609"/>
      <c r="BK5" s="609"/>
      <c r="BL5" s="609"/>
      <c r="BM5" s="609"/>
      <c r="BN5" s="610"/>
      <c r="BO5" s="646">
        <v>93.5</v>
      </c>
      <c r="BP5" s="646"/>
      <c r="BQ5" s="646"/>
      <c r="BR5" s="646"/>
      <c r="BS5" s="647">
        <v>481077</v>
      </c>
      <c r="BT5" s="647"/>
      <c r="BU5" s="647"/>
      <c r="BV5" s="647"/>
      <c r="BW5" s="647"/>
      <c r="BX5" s="647"/>
      <c r="BY5" s="647"/>
      <c r="BZ5" s="647"/>
      <c r="CA5" s="647"/>
      <c r="CB5" s="687"/>
      <c r="CD5" s="660" t="s">
        <v>226</v>
      </c>
      <c r="CE5" s="661"/>
      <c r="CF5" s="661"/>
      <c r="CG5" s="661"/>
      <c r="CH5" s="661"/>
      <c r="CI5" s="661"/>
      <c r="CJ5" s="661"/>
      <c r="CK5" s="661"/>
      <c r="CL5" s="661"/>
      <c r="CM5" s="661"/>
      <c r="CN5" s="661"/>
      <c r="CO5" s="661"/>
      <c r="CP5" s="661"/>
      <c r="CQ5" s="662"/>
      <c r="CR5" s="660" t="s">
        <v>232</v>
      </c>
      <c r="CS5" s="661"/>
      <c r="CT5" s="661"/>
      <c r="CU5" s="661"/>
      <c r="CV5" s="661"/>
      <c r="CW5" s="661"/>
      <c r="CX5" s="661"/>
      <c r="CY5" s="662"/>
      <c r="CZ5" s="660" t="s">
        <v>224</v>
      </c>
      <c r="DA5" s="661"/>
      <c r="DB5" s="661"/>
      <c r="DC5" s="662"/>
      <c r="DD5" s="660" t="s">
        <v>233</v>
      </c>
      <c r="DE5" s="661"/>
      <c r="DF5" s="661"/>
      <c r="DG5" s="661"/>
      <c r="DH5" s="661"/>
      <c r="DI5" s="661"/>
      <c r="DJ5" s="661"/>
      <c r="DK5" s="661"/>
      <c r="DL5" s="661"/>
      <c r="DM5" s="661"/>
      <c r="DN5" s="661"/>
      <c r="DO5" s="661"/>
      <c r="DP5" s="662"/>
      <c r="DQ5" s="660" t="s">
        <v>234</v>
      </c>
      <c r="DR5" s="661"/>
      <c r="DS5" s="661"/>
      <c r="DT5" s="661"/>
      <c r="DU5" s="661"/>
      <c r="DV5" s="661"/>
      <c r="DW5" s="661"/>
      <c r="DX5" s="661"/>
      <c r="DY5" s="661"/>
      <c r="DZ5" s="661"/>
      <c r="EA5" s="661"/>
      <c r="EB5" s="661"/>
      <c r="EC5" s="662"/>
    </row>
    <row r="6" spans="2:143" ht="11.25" customHeight="1" x14ac:dyDescent="0.15">
      <c r="B6" s="605" t="s">
        <v>235</v>
      </c>
      <c r="C6" s="606"/>
      <c r="D6" s="606"/>
      <c r="E6" s="606"/>
      <c r="F6" s="606"/>
      <c r="G6" s="606"/>
      <c r="H6" s="606"/>
      <c r="I6" s="606"/>
      <c r="J6" s="606"/>
      <c r="K6" s="606"/>
      <c r="L6" s="606"/>
      <c r="M6" s="606"/>
      <c r="N6" s="606"/>
      <c r="O6" s="606"/>
      <c r="P6" s="606"/>
      <c r="Q6" s="607"/>
      <c r="R6" s="608">
        <v>541600</v>
      </c>
      <c r="S6" s="609"/>
      <c r="T6" s="609"/>
      <c r="U6" s="609"/>
      <c r="V6" s="609"/>
      <c r="W6" s="609"/>
      <c r="X6" s="609"/>
      <c r="Y6" s="610"/>
      <c r="Z6" s="646">
        <v>0.9</v>
      </c>
      <c r="AA6" s="646"/>
      <c r="AB6" s="646"/>
      <c r="AC6" s="646"/>
      <c r="AD6" s="647">
        <v>541600</v>
      </c>
      <c r="AE6" s="647"/>
      <c r="AF6" s="647"/>
      <c r="AG6" s="647"/>
      <c r="AH6" s="647"/>
      <c r="AI6" s="647"/>
      <c r="AJ6" s="647"/>
      <c r="AK6" s="647"/>
      <c r="AL6" s="611">
        <v>1.7</v>
      </c>
      <c r="AM6" s="612"/>
      <c r="AN6" s="612"/>
      <c r="AO6" s="648"/>
      <c r="AP6" s="605" t="s">
        <v>236</v>
      </c>
      <c r="AQ6" s="606"/>
      <c r="AR6" s="606"/>
      <c r="AS6" s="606"/>
      <c r="AT6" s="606"/>
      <c r="AU6" s="606"/>
      <c r="AV6" s="606"/>
      <c r="AW6" s="606"/>
      <c r="AX6" s="606"/>
      <c r="AY6" s="606"/>
      <c r="AZ6" s="606"/>
      <c r="BA6" s="606"/>
      <c r="BB6" s="606"/>
      <c r="BC6" s="606"/>
      <c r="BD6" s="606"/>
      <c r="BE6" s="606"/>
      <c r="BF6" s="607"/>
      <c r="BG6" s="608">
        <v>23873291</v>
      </c>
      <c r="BH6" s="609"/>
      <c r="BI6" s="609"/>
      <c r="BJ6" s="609"/>
      <c r="BK6" s="609"/>
      <c r="BL6" s="609"/>
      <c r="BM6" s="609"/>
      <c r="BN6" s="610"/>
      <c r="BO6" s="646">
        <v>93.5</v>
      </c>
      <c r="BP6" s="646"/>
      <c r="BQ6" s="646"/>
      <c r="BR6" s="646"/>
      <c r="BS6" s="647">
        <v>481077</v>
      </c>
      <c r="BT6" s="647"/>
      <c r="BU6" s="647"/>
      <c r="BV6" s="647"/>
      <c r="BW6" s="647"/>
      <c r="BX6" s="647"/>
      <c r="BY6" s="647"/>
      <c r="BZ6" s="647"/>
      <c r="CA6" s="647"/>
      <c r="CB6" s="687"/>
      <c r="CD6" s="666" t="s">
        <v>237</v>
      </c>
      <c r="CE6" s="667"/>
      <c r="CF6" s="667"/>
      <c r="CG6" s="667"/>
      <c r="CH6" s="667"/>
      <c r="CI6" s="667"/>
      <c r="CJ6" s="667"/>
      <c r="CK6" s="667"/>
      <c r="CL6" s="667"/>
      <c r="CM6" s="667"/>
      <c r="CN6" s="667"/>
      <c r="CO6" s="667"/>
      <c r="CP6" s="667"/>
      <c r="CQ6" s="668"/>
      <c r="CR6" s="608">
        <v>328726</v>
      </c>
      <c r="CS6" s="609"/>
      <c r="CT6" s="609"/>
      <c r="CU6" s="609"/>
      <c r="CV6" s="609"/>
      <c r="CW6" s="609"/>
      <c r="CX6" s="609"/>
      <c r="CY6" s="610"/>
      <c r="CZ6" s="690">
        <v>0.6</v>
      </c>
      <c r="DA6" s="672"/>
      <c r="DB6" s="672"/>
      <c r="DC6" s="692"/>
      <c r="DD6" s="614" t="s">
        <v>130</v>
      </c>
      <c r="DE6" s="609"/>
      <c r="DF6" s="609"/>
      <c r="DG6" s="609"/>
      <c r="DH6" s="609"/>
      <c r="DI6" s="609"/>
      <c r="DJ6" s="609"/>
      <c r="DK6" s="609"/>
      <c r="DL6" s="609"/>
      <c r="DM6" s="609"/>
      <c r="DN6" s="609"/>
      <c r="DO6" s="609"/>
      <c r="DP6" s="610"/>
      <c r="DQ6" s="614">
        <v>328726</v>
      </c>
      <c r="DR6" s="609"/>
      <c r="DS6" s="609"/>
      <c r="DT6" s="609"/>
      <c r="DU6" s="609"/>
      <c r="DV6" s="609"/>
      <c r="DW6" s="609"/>
      <c r="DX6" s="609"/>
      <c r="DY6" s="609"/>
      <c r="DZ6" s="609"/>
      <c r="EA6" s="609"/>
      <c r="EB6" s="609"/>
      <c r="EC6" s="645"/>
    </row>
    <row r="7" spans="2:143" ht="11.25" customHeight="1" x14ac:dyDescent="0.15">
      <c r="B7" s="605" t="s">
        <v>238</v>
      </c>
      <c r="C7" s="606"/>
      <c r="D7" s="606"/>
      <c r="E7" s="606"/>
      <c r="F7" s="606"/>
      <c r="G7" s="606"/>
      <c r="H7" s="606"/>
      <c r="I7" s="606"/>
      <c r="J7" s="606"/>
      <c r="K7" s="606"/>
      <c r="L7" s="606"/>
      <c r="M7" s="606"/>
      <c r="N7" s="606"/>
      <c r="O7" s="606"/>
      <c r="P7" s="606"/>
      <c r="Q7" s="607"/>
      <c r="R7" s="608">
        <v>8329</v>
      </c>
      <c r="S7" s="609"/>
      <c r="T7" s="609"/>
      <c r="U7" s="609"/>
      <c r="V7" s="609"/>
      <c r="W7" s="609"/>
      <c r="X7" s="609"/>
      <c r="Y7" s="610"/>
      <c r="Z7" s="646">
        <v>0</v>
      </c>
      <c r="AA7" s="646"/>
      <c r="AB7" s="646"/>
      <c r="AC7" s="646"/>
      <c r="AD7" s="647">
        <v>8329</v>
      </c>
      <c r="AE7" s="647"/>
      <c r="AF7" s="647"/>
      <c r="AG7" s="647"/>
      <c r="AH7" s="647"/>
      <c r="AI7" s="647"/>
      <c r="AJ7" s="647"/>
      <c r="AK7" s="647"/>
      <c r="AL7" s="611">
        <v>0</v>
      </c>
      <c r="AM7" s="612"/>
      <c r="AN7" s="612"/>
      <c r="AO7" s="648"/>
      <c r="AP7" s="605" t="s">
        <v>239</v>
      </c>
      <c r="AQ7" s="606"/>
      <c r="AR7" s="606"/>
      <c r="AS7" s="606"/>
      <c r="AT7" s="606"/>
      <c r="AU7" s="606"/>
      <c r="AV7" s="606"/>
      <c r="AW7" s="606"/>
      <c r="AX7" s="606"/>
      <c r="AY7" s="606"/>
      <c r="AZ7" s="606"/>
      <c r="BA7" s="606"/>
      <c r="BB7" s="606"/>
      <c r="BC7" s="606"/>
      <c r="BD7" s="606"/>
      <c r="BE7" s="606"/>
      <c r="BF7" s="607"/>
      <c r="BG7" s="608">
        <v>12086174</v>
      </c>
      <c r="BH7" s="609"/>
      <c r="BI7" s="609"/>
      <c r="BJ7" s="609"/>
      <c r="BK7" s="609"/>
      <c r="BL7" s="609"/>
      <c r="BM7" s="609"/>
      <c r="BN7" s="610"/>
      <c r="BO7" s="646">
        <v>47.3</v>
      </c>
      <c r="BP7" s="646"/>
      <c r="BQ7" s="646"/>
      <c r="BR7" s="646"/>
      <c r="BS7" s="647">
        <v>481077</v>
      </c>
      <c r="BT7" s="647"/>
      <c r="BU7" s="647"/>
      <c r="BV7" s="647"/>
      <c r="BW7" s="647"/>
      <c r="BX7" s="647"/>
      <c r="BY7" s="647"/>
      <c r="BZ7" s="647"/>
      <c r="CA7" s="647"/>
      <c r="CB7" s="687"/>
      <c r="CD7" s="605" t="s">
        <v>240</v>
      </c>
      <c r="CE7" s="606"/>
      <c r="CF7" s="606"/>
      <c r="CG7" s="606"/>
      <c r="CH7" s="606"/>
      <c r="CI7" s="606"/>
      <c r="CJ7" s="606"/>
      <c r="CK7" s="606"/>
      <c r="CL7" s="606"/>
      <c r="CM7" s="606"/>
      <c r="CN7" s="606"/>
      <c r="CO7" s="606"/>
      <c r="CP7" s="606"/>
      <c r="CQ7" s="607"/>
      <c r="CR7" s="608">
        <v>5948705</v>
      </c>
      <c r="CS7" s="609"/>
      <c r="CT7" s="609"/>
      <c r="CU7" s="609"/>
      <c r="CV7" s="609"/>
      <c r="CW7" s="609"/>
      <c r="CX7" s="609"/>
      <c r="CY7" s="610"/>
      <c r="CZ7" s="646">
        <v>10.1</v>
      </c>
      <c r="DA7" s="646"/>
      <c r="DB7" s="646"/>
      <c r="DC7" s="646"/>
      <c r="DD7" s="614">
        <v>743093</v>
      </c>
      <c r="DE7" s="609"/>
      <c r="DF7" s="609"/>
      <c r="DG7" s="609"/>
      <c r="DH7" s="609"/>
      <c r="DI7" s="609"/>
      <c r="DJ7" s="609"/>
      <c r="DK7" s="609"/>
      <c r="DL7" s="609"/>
      <c r="DM7" s="609"/>
      <c r="DN7" s="609"/>
      <c r="DO7" s="609"/>
      <c r="DP7" s="610"/>
      <c r="DQ7" s="614">
        <v>4503565</v>
      </c>
      <c r="DR7" s="609"/>
      <c r="DS7" s="609"/>
      <c r="DT7" s="609"/>
      <c r="DU7" s="609"/>
      <c r="DV7" s="609"/>
      <c r="DW7" s="609"/>
      <c r="DX7" s="609"/>
      <c r="DY7" s="609"/>
      <c r="DZ7" s="609"/>
      <c r="EA7" s="609"/>
      <c r="EB7" s="609"/>
      <c r="EC7" s="645"/>
    </row>
    <row r="8" spans="2:143" ht="11.25" customHeight="1" x14ac:dyDescent="0.15">
      <c r="B8" s="605" t="s">
        <v>241</v>
      </c>
      <c r="C8" s="606"/>
      <c r="D8" s="606"/>
      <c r="E8" s="606"/>
      <c r="F8" s="606"/>
      <c r="G8" s="606"/>
      <c r="H8" s="606"/>
      <c r="I8" s="606"/>
      <c r="J8" s="606"/>
      <c r="K8" s="606"/>
      <c r="L8" s="606"/>
      <c r="M8" s="606"/>
      <c r="N8" s="606"/>
      <c r="O8" s="606"/>
      <c r="P8" s="606"/>
      <c r="Q8" s="607"/>
      <c r="R8" s="608">
        <v>121519</v>
      </c>
      <c r="S8" s="609"/>
      <c r="T8" s="609"/>
      <c r="U8" s="609"/>
      <c r="V8" s="609"/>
      <c r="W8" s="609"/>
      <c r="X8" s="609"/>
      <c r="Y8" s="610"/>
      <c r="Z8" s="646">
        <v>0.2</v>
      </c>
      <c r="AA8" s="646"/>
      <c r="AB8" s="646"/>
      <c r="AC8" s="646"/>
      <c r="AD8" s="647">
        <v>121519</v>
      </c>
      <c r="AE8" s="647"/>
      <c r="AF8" s="647"/>
      <c r="AG8" s="647"/>
      <c r="AH8" s="647"/>
      <c r="AI8" s="647"/>
      <c r="AJ8" s="647"/>
      <c r="AK8" s="647"/>
      <c r="AL8" s="611">
        <v>0.4</v>
      </c>
      <c r="AM8" s="612"/>
      <c r="AN8" s="612"/>
      <c r="AO8" s="648"/>
      <c r="AP8" s="605" t="s">
        <v>242</v>
      </c>
      <c r="AQ8" s="606"/>
      <c r="AR8" s="606"/>
      <c r="AS8" s="606"/>
      <c r="AT8" s="606"/>
      <c r="AU8" s="606"/>
      <c r="AV8" s="606"/>
      <c r="AW8" s="606"/>
      <c r="AX8" s="606"/>
      <c r="AY8" s="606"/>
      <c r="AZ8" s="606"/>
      <c r="BA8" s="606"/>
      <c r="BB8" s="606"/>
      <c r="BC8" s="606"/>
      <c r="BD8" s="606"/>
      <c r="BE8" s="606"/>
      <c r="BF8" s="607"/>
      <c r="BG8" s="608">
        <v>294386</v>
      </c>
      <c r="BH8" s="609"/>
      <c r="BI8" s="609"/>
      <c r="BJ8" s="609"/>
      <c r="BK8" s="609"/>
      <c r="BL8" s="609"/>
      <c r="BM8" s="609"/>
      <c r="BN8" s="610"/>
      <c r="BO8" s="646">
        <v>1.2</v>
      </c>
      <c r="BP8" s="646"/>
      <c r="BQ8" s="646"/>
      <c r="BR8" s="646"/>
      <c r="BS8" s="647" t="s">
        <v>130</v>
      </c>
      <c r="BT8" s="647"/>
      <c r="BU8" s="647"/>
      <c r="BV8" s="647"/>
      <c r="BW8" s="647"/>
      <c r="BX8" s="647"/>
      <c r="BY8" s="647"/>
      <c r="BZ8" s="647"/>
      <c r="CA8" s="647"/>
      <c r="CB8" s="687"/>
      <c r="CD8" s="605" t="s">
        <v>243</v>
      </c>
      <c r="CE8" s="606"/>
      <c r="CF8" s="606"/>
      <c r="CG8" s="606"/>
      <c r="CH8" s="606"/>
      <c r="CI8" s="606"/>
      <c r="CJ8" s="606"/>
      <c r="CK8" s="606"/>
      <c r="CL8" s="606"/>
      <c r="CM8" s="606"/>
      <c r="CN8" s="606"/>
      <c r="CO8" s="606"/>
      <c r="CP8" s="606"/>
      <c r="CQ8" s="607"/>
      <c r="CR8" s="608">
        <v>23037961</v>
      </c>
      <c r="CS8" s="609"/>
      <c r="CT8" s="609"/>
      <c r="CU8" s="609"/>
      <c r="CV8" s="609"/>
      <c r="CW8" s="609"/>
      <c r="CX8" s="609"/>
      <c r="CY8" s="610"/>
      <c r="CZ8" s="646">
        <v>39.299999999999997</v>
      </c>
      <c r="DA8" s="646"/>
      <c r="DB8" s="646"/>
      <c r="DC8" s="646"/>
      <c r="DD8" s="614">
        <v>409564</v>
      </c>
      <c r="DE8" s="609"/>
      <c r="DF8" s="609"/>
      <c r="DG8" s="609"/>
      <c r="DH8" s="609"/>
      <c r="DI8" s="609"/>
      <c r="DJ8" s="609"/>
      <c r="DK8" s="609"/>
      <c r="DL8" s="609"/>
      <c r="DM8" s="609"/>
      <c r="DN8" s="609"/>
      <c r="DO8" s="609"/>
      <c r="DP8" s="610"/>
      <c r="DQ8" s="614">
        <v>10511672</v>
      </c>
      <c r="DR8" s="609"/>
      <c r="DS8" s="609"/>
      <c r="DT8" s="609"/>
      <c r="DU8" s="609"/>
      <c r="DV8" s="609"/>
      <c r="DW8" s="609"/>
      <c r="DX8" s="609"/>
      <c r="DY8" s="609"/>
      <c r="DZ8" s="609"/>
      <c r="EA8" s="609"/>
      <c r="EB8" s="609"/>
      <c r="EC8" s="645"/>
    </row>
    <row r="9" spans="2:143" ht="11.25" customHeight="1" x14ac:dyDescent="0.15">
      <c r="B9" s="605" t="s">
        <v>244</v>
      </c>
      <c r="C9" s="606"/>
      <c r="D9" s="606"/>
      <c r="E9" s="606"/>
      <c r="F9" s="606"/>
      <c r="G9" s="606"/>
      <c r="H9" s="606"/>
      <c r="I9" s="606"/>
      <c r="J9" s="606"/>
      <c r="K9" s="606"/>
      <c r="L9" s="606"/>
      <c r="M9" s="606"/>
      <c r="N9" s="606"/>
      <c r="O9" s="606"/>
      <c r="P9" s="606"/>
      <c r="Q9" s="607"/>
      <c r="R9" s="608">
        <v>96506</v>
      </c>
      <c r="S9" s="609"/>
      <c r="T9" s="609"/>
      <c r="U9" s="609"/>
      <c r="V9" s="609"/>
      <c r="W9" s="609"/>
      <c r="X9" s="609"/>
      <c r="Y9" s="610"/>
      <c r="Z9" s="646">
        <v>0.2</v>
      </c>
      <c r="AA9" s="646"/>
      <c r="AB9" s="646"/>
      <c r="AC9" s="646"/>
      <c r="AD9" s="647">
        <v>96506</v>
      </c>
      <c r="AE9" s="647"/>
      <c r="AF9" s="647"/>
      <c r="AG9" s="647"/>
      <c r="AH9" s="647"/>
      <c r="AI9" s="647"/>
      <c r="AJ9" s="647"/>
      <c r="AK9" s="647"/>
      <c r="AL9" s="611">
        <v>0.3</v>
      </c>
      <c r="AM9" s="612"/>
      <c r="AN9" s="612"/>
      <c r="AO9" s="648"/>
      <c r="AP9" s="605" t="s">
        <v>245</v>
      </c>
      <c r="AQ9" s="606"/>
      <c r="AR9" s="606"/>
      <c r="AS9" s="606"/>
      <c r="AT9" s="606"/>
      <c r="AU9" s="606"/>
      <c r="AV9" s="606"/>
      <c r="AW9" s="606"/>
      <c r="AX9" s="606"/>
      <c r="AY9" s="606"/>
      <c r="AZ9" s="606"/>
      <c r="BA9" s="606"/>
      <c r="BB9" s="606"/>
      <c r="BC9" s="606"/>
      <c r="BD9" s="606"/>
      <c r="BE9" s="606"/>
      <c r="BF9" s="607"/>
      <c r="BG9" s="608">
        <v>9656817</v>
      </c>
      <c r="BH9" s="609"/>
      <c r="BI9" s="609"/>
      <c r="BJ9" s="609"/>
      <c r="BK9" s="609"/>
      <c r="BL9" s="609"/>
      <c r="BM9" s="609"/>
      <c r="BN9" s="610"/>
      <c r="BO9" s="646">
        <v>37.799999999999997</v>
      </c>
      <c r="BP9" s="646"/>
      <c r="BQ9" s="646"/>
      <c r="BR9" s="646"/>
      <c r="BS9" s="647" t="s">
        <v>130</v>
      </c>
      <c r="BT9" s="647"/>
      <c r="BU9" s="647"/>
      <c r="BV9" s="647"/>
      <c r="BW9" s="647"/>
      <c r="BX9" s="647"/>
      <c r="BY9" s="647"/>
      <c r="BZ9" s="647"/>
      <c r="CA9" s="647"/>
      <c r="CB9" s="687"/>
      <c r="CD9" s="605" t="s">
        <v>246</v>
      </c>
      <c r="CE9" s="606"/>
      <c r="CF9" s="606"/>
      <c r="CG9" s="606"/>
      <c r="CH9" s="606"/>
      <c r="CI9" s="606"/>
      <c r="CJ9" s="606"/>
      <c r="CK9" s="606"/>
      <c r="CL9" s="606"/>
      <c r="CM9" s="606"/>
      <c r="CN9" s="606"/>
      <c r="CO9" s="606"/>
      <c r="CP9" s="606"/>
      <c r="CQ9" s="607"/>
      <c r="CR9" s="608">
        <v>4333652</v>
      </c>
      <c r="CS9" s="609"/>
      <c r="CT9" s="609"/>
      <c r="CU9" s="609"/>
      <c r="CV9" s="609"/>
      <c r="CW9" s="609"/>
      <c r="CX9" s="609"/>
      <c r="CY9" s="610"/>
      <c r="CZ9" s="646">
        <v>7.4</v>
      </c>
      <c r="DA9" s="646"/>
      <c r="DB9" s="646"/>
      <c r="DC9" s="646"/>
      <c r="DD9" s="614">
        <v>111018</v>
      </c>
      <c r="DE9" s="609"/>
      <c r="DF9" s="609"/>
      <c r="DG9" s="609"/>
      <c r="DH9" s="609"/>
      <c r="DI9" s="609"/>
      <c r="DJ9" s="609"/>
      <c r="DK9" s="609"/>
      <c r="DL9" s="609"/>
      <c r="DM9" s="609"/>
      <c r="DN9" s="609"/>
      <c r="DO9" s="609"/>
      <c r="DP9" s="610"/>
      <c r="DQ9" s="614">
        <v>3364090</v>
      </c>
      <c r="DR9" s="609"/>
      <c r="DS9" s="609"/>
      <c r="DT9" s="609"/>
      <c r="DU9" s="609"/>
      <c r="DV9" s="609"/>
      <c r="DW9" s="609"/>
      <c r="DX9" s="609"/>
      <c r="DY9" s="609"/>
      <c r="DZ9" s="609"/>
      <c r="EA9" s="609"/>
      <c r="EB9" s="609"/>
      <c r="EC9" s="645"/>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130</v>
      </c>
      <c r="AE10" s="647"/>
      <c r="AF10" s="647"/>
      <c r="AG10" s="647"/>
      <c r="AH10" s="647"/>
      <c r="AI10" s="647"/>
      <c r="AJ10" s="647"/>
      <c r="AK10" s="647"/>
      <c r="AL10" s="611" t="s">
        <v>130</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512925</v>
      </c>
      <c r="BH10" s="609"/>
      <c r="BI10" s="609"/>
      <c r="BJ10" s="609"/>
      <c r="BK10" s="609"/>
      <c r="BL10" s="609"/>
      <c r="BM10" s="609"/>
      <c r="BN10" s="610"/>
      <c r="BO10" s="646">
        <v>2</v>
      </c>
      <c r="BP10" s="646"/>
      <c r="BQ10" s="646"/>
      <c r="BR10" s="646"/>
      <c r="BS10" s="647">
        <v>85372</v>
      </c>
      <c r="BT10" s="647"/>
      <c r="BU10" s="647"/>
      <c r="BV10" s="647"/>
      <c r="BW10" s="647"/>
      <c r="BX10" s="647"/>
      <c r="BY10" s="647"/>
      <c r="BZ10" s="647"/>
      <c r="CA10" s="647"/>
      <c r="CB10" s="687"/>
      <c r="CD10" s="605" t="s">
        <v>249</v>
      </c>
      <c r="CE10" s="606"/>
      <c r="CF10" s="606"/>
      <c r="CG10" s="606"/>
      <c r="CH10" s="606"/>
      <c r="CI10" s="606"/>
      <c r="CJ10" s="606"/>
      <c r="CK10" s="606"/>
      <c r="CL10" s="606"/>
      <c r="CM10" s="606"/>
      <c r="CN10" s="606"/>
      <c r="CO10" s="606"/>
      <c r="CP10" s="606"/>
      <c r="CQ10" s="607"/>
      <c r="CR10" s="608">
        <v>267180</v>
      </c>
      <c r="CS10" s="609"/>
      <c r="CT10" s="609"/>
      <c r="CU10" s="609"/>
      <c r="CV10" s="609"/>
      <c r="CW10" s="609"/>
      <c r="CX10" s="609"/>
      <c r="CY10" s="610"/>
      <c r="CZ10" s="646">
        <v>0.5</v>
      </c>
      <c r="DA10" s="646"/>
      <c r="DB10" s="646"/>
      <c r="DC10" s="646"/>
      <c r="DD10" s="614">
        <v>6303</v>
      </c>
      <c r="DE10" s="609"/>
      <c r="DF10" s="609"/>
      <c r="DG10" s="609"/>
      <c r="DH10" s="609"/>
      <c r="DI10" s="609"/>
      <c r="DJ10" s="609"/>
      <c r="DK10" s="609"/>
      <c r="DL10" s="609"/>
      <c r="DM10" s="609"/>
      <c r="DN10" s="609"/>
      <c r="DO10" s="609"/>
      <c r="DP10" s="610"/>
      <c r="DQ10" s="614">
        <v>218877</v>
      </c>
      <c r="DR10" s="609"/>
      <c r="DS10" s="609"/>
      <c r="DT10" s="609"/>
      <c r="DU10" s="609"/>
      <c r="DV10" s="609"/>
      <c r="DW10" s="609"/>
      <c r="DX10" s="609"/>
      <c r="DY10" s="609"/>
      <c r="DZ10" s="609"/>
      <c r="EA10" s="609"/>
      <c r="EB10" s="609"/>
      <c r="EC10" s="645"/>
    </row>
    <row r="11" spans="2:143" ht="11.25" customHeight="1" x14ac:dyDescent="0.15">
      <c r="B11" s="605" t="s">
        <v>250</v>
      </c>
      <c r="C11" s="606"/>
      <c r="D11" s="606"/>
      <c r="E11" s="606"/>
      <c r="F11" s="606"/>
      <c r="G11" s="606"/>
      <c r="H11" s="606"/>
      <c r="I11" s="606"/>
      <c r="J11" s="606"/>
      <c r="K11" s="606"/>
      <c r="L11" s="606"/>
      <c r="M11" s="606"/>
      <c r="N11" s="606"/>
      <c r="O11" s="606"/>
      <c r="P11" s="606"/>
      <c r="Q11" s="607"/>
      <c r="R11" s="608">
        <v>3875948</v>
      </c>
      <c r="S11" s="609"/>
      <c r="T11" s="609"/>
      <c r="U11" s="609"/>
      <c r="V11" s="609"/>
      <c r="W11" s="609"/>
      <c r="X11" s="609"/>
      <c r="Y11" s="610"/>
      <c r="Z11" s="611">
        <v>6.2</v>
      </c>
      <c r="AA11" s="612"/>
      <c r="AB11" s="612"/>
      <c r="AC11" s="613"/>
      <c r="AD11" s="614">
        <v>3875948</v>
      </c>
      <c r="AE11" s="609"/>
      <c r="AF11" s="609"/>
      <c r="AG11" s="609"/>
      <c r="AH11" s="609"/>
      <c r="AI11" s="609"/>
      <c r="AJ11" s="609"/>
      <c r="AK11" s="610"/>
      <c r="AL11" s="611">
        <v>12.1</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1622046</v>
      </c>
      <c r="BH11" s="609"/>
      <c r="BI11" s="609"/>
      <c r="BJ11" s="609"/>
      <c r="BK11" s="609"/>
      <c r="BL11" s="609"/>
      <c r="BM11" s="609"/>
      <c r="BN11" s="610"/>
      <c r="BO11" s="646">
        <v>6.4</v>
      </c>
      <c r="BP11" s="646"/>
      <c r="BQ11" s="646"/>
      <c r="BR11" s="646"/>
      <c r="BS11" s="647">
        <v>395705</v>
      </c>
      <c r="BT11" s="647"/>
      <c r="BU11" s="647"/>
      <c r="BV11" s="647"/>
      <c r="BW11" s="647"/>
      <c r="BX11" s="647"/>
      <c r="BY11" s="647"/>
      <c r="BZ11" s="647"/>
      <c r="CA11" s="647"/>
      <c r="CB11" s="687"/>
      <c r="CD11" s="605" t="s">
        <v>252</v>
      </c>
      <c r="CE11" s="606"/>
      <c r="CF11" s="606"/>
      <c r="CG11" s="606"/>
      <c r="CH11" s="606"/>
      <c r="CI11" s="606"/>
      <c r="CJ11" s="606"/>
      <c r="CK11" s="606"/>
      <c r="CL11" s="606"/>
      <c r="CM11" s="606"/>
      <c r="CN11" s="606"/>
      <c r="CO11" s="606"/>
      <c r="CP11" s="606"/>
      <c r="CQ11" s="607"/>
      <c r="CR11" s="608">
        <v>533529</v>
      </c>
      <c r="CS11" s="609"/>
      <c r="CT11" s="609"/>
      <c r="CU11" s="609"/>
      <c r="CV11" s="609"/>
      <c r="CW11" s="609"/>
      <c r="CX11" s="609"/>
      <c r="CY11" s="610"/>
      <c r="CZ11" s="646">
        <v>0.9</v>
      </c>
      <c r="DA11" s="646"/>
      <c r="DB11" s="646"/>
      <c r="DC11" s="646"/>
      <c r="DD11" s="614">
        <v>59056</v>
      </c>
      <c r="DE11" s="609"/>
      <c r="DF11" s="609"/>
      <c r="DG11" s="609"/>
      <c r="DH11" s="609"/>
      <c r="DI11" s="609"/>
      <c r="DJ11" s="609"/>
      <c r="DK11" s="609"/>
      <c r="DL11" s="609"/>
      <c r="DM11" s="609"/>
      <c r="DN11" s="609"/>
      <c r="DO11" s="609"/>
      <c r="DP11" s="610"/>
      <c r="DQ11" s="614">
        <v>479230</v>
      </c>
      <c r="DR11" s="609"/>
      <c r="DS11" s="609"/>
      <c r="DT11" s="609"/>
      <c r="DU11" s="609"/>
      <c r="DV11" s="609"/>
      <c r="DW11" s="609"/>
      <c r="DX11" s="609"/>
      <c r="DY11" s="609"/>
      <c r="DZ11" s="609"/>
      <c r="EA11" s="609"/>
      <c r="EB11" s="609"/>
      <c r="EC11" s="645"/>
    </row>
    <row r="12" spans="2:143" ht="11.25" customHeight="1" x14ac:dyDescent="0.15">
      <c r="B12" s="605" t="s">
        <v>253</v>
      </c>
      <c r="C12" s="606"/>
      <c r="D12" s="606"/>
      <c r="E12" s="606"/>
      <c r="F12" s="606"/>
      <c r="G12" s="606"/>
      <c r="H12" s="606"/>
      <c r="I12" s="606"/>
      <c r="J12" s="606"/>
      <c r="K12" s="606"/>
      <c r="L12" s="606"/>
      <c r="M12" s="606"/>
      <c r="N12" s="606"/>
      <c r="O12" s="606"/>
      <c r="P12" s="606"/>
      <c r="Q12" s="607"/>
      <c r="R12" s="608">
        <v>12382</v>
      </c>
      <c r="S12" s="609"/>
      <c r="T12" s="609"/>
      <c r="U12" s="609"/>
      <c r="V12" s="609"/>
      <c r="W12" s="609"/>
      <c r="X12" s="609"/>
      <c r="Y12" s="610"/>
      <c r="Z12" s="646">
        <v>0</v>
      </c>
      <c r="AA12" s="646"/>
      <c r="AB12" s="646"/>
      <c r="AC12" s="646"/>
      <c r="AD12" s="647">
        <v>12382</v>
      </c>
      <c r="AE12" s="647"/>
      <c r="AF12" s="647"/>
      <c r="AG12" s="647"/>
      <c r="AH12" s="647"/>
      <c r="AI12" s="647"/>
      <c r="AJ12" s="647"/>
      <c r="AK12" s="647"/>
      <c r="AL12" s="611">
        <v>0</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10133221</v>
      </c>
      <c r="BH12" s="609"/>
      <c r="BI12" s="609"/>
      <c r="BJ12" s="609"/>
      <c r="BK12" s="609"/>
      <c r="BL12" s="609"/>
      <c r="BM12" s="609"/>
      <c r="BN12" s="610"/>
      <c r="BO12" s="646">
        <v>39.700000000000003</v>
      </c>
      <c r="BP12" s="646"/>
      <c r="BQ12" s="646"/>
      <c r="BR12" s="646"/>
      <c r="BS12" s="647" t="s">
        <v>130</v>
      </c>
      <c r="BT12" s="647"/>
      <c r="BU12" s="647"/>
      <c r="BV12" s="647"/>
      <c r="BW12" s="647"/>
      <c r="BX12" s="647"/>
      <c r="BY12" s="647"/>
      <c r="BZ12" s="647"/>
      <c r="CA12" s="647"/>
      <c r="CB12" s="687"/>
      <c r="CD12" s="605" t="s">
        <v>255</v>
      </c>
      <c r="CE12" s="606"/>
      <c r="CF12" s="606"/>
      <c r="CG12" s="606"/>
      <c r="CH12" s="606"/>
      <c r="CI12" s="606"/>
      <c r="CJ12" s="606"/>
      <c r="CK12" s="606"/>
      <c r="CL12" s="606"/>
      <c r="CM12" s="606"/>
      <c r="CN12" s="606"/>
      <c r="CO12" s="606"/>
      <c r="CP12" s="606"/>
      <c r="CQ12" s="607"/>
      <c r="CR12" s="608">
        <v>1389763</v>
      </c>
      <c r="CS12" s="609"/>
      <c r="CT12" s="609"/>
      <c r="CU12" s="609"/>
      <c r="CV12" s="609"/>
      <c r="CW12" s="609"/>
      <c r="CX12" s="609"/>
      <c r="CY12" s="610"/>
      <c r="CZ12" s="646">
        <v>2.4</v>
      </c>
      <c r="DA12" s="646"/>
      <c r="DB12" s="646"/>
      <c r="DC12" s="646"/>
      <c r="DD12" s="614">
        <v>6424</v>
      </c>
      <c r="DE12" s="609"/>
      <c r="DF12" s="609"/>
      <c r="DG12" s="609"/>
      <c r="DH12" s="609"/>
      <c r="DI12" s="609"/>
      <c r="DJ12" s="609"/>
      <c r="DK12" s="609"/>
      <c r="DL12" s="609"/>
      <c r="DM12" s="609"/>
      <c r="DN12" s="609"/>
      <c r="DO12" s="609"/>
      <c r="DP12" s="610"/>
      <c r="DQ12" s="614">
        <v>740636</v>
      </c>
      <c r="DR12" s="609"/>
      <c r="DS12" s="609"/>
      <c r="DT12" s="609"/>
      <c r="DU12" s="609"/>
      <c r="DV12" s="609"/>
      <c r="DW12" s="609"/>
      <c r="DX12" s="609"/>
      <c r="DY12" s="609"/>
      <c r="DZ12" s="609"/>
      <c r="EA12" s="609"/>
      <c r="EB12" s="609"/>
      <c r="EC12" s="645"/>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130</v>
      </c>
      <c r="AE13" s="647"/>
      <c r="AF13" s="647"/>
      <c r="AG13" s="647"/>
      <c r="AH13" s="647"/>
      <c r="AI13" s="647"/>
      <c r="AJ13" s="647"/>
      <c r="AK13" s="647"/>
      <c r="AL13" s="611" t="s">
        <v>257</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10029293</v>
      </c>
      <c r="BH13" s="609"/>
      <c r="BI13" s="609"/>
      <c r="BJ13" s="609"/>
      <c r="BK13" s="609"/>
      <c r="BL13" s="609"/>
      <c r="BM13" s="609"/>
      <c r="BN13" s="610"/>
      <c r="BO13" s="646">
        <v>39.299999999999997</v>
      </c>
      <c r="BP13" s="646"/>
      <c r="BQ13" s="646"/>
      <c r="BR13" s="646"/>
      <c r="BS13" s="647" t="s">
        <v>130</v>
      </c>
      <c r="BT13" s="647"/>
      <c r="BU13" s="647"/>
      <c r="BV13" s="647"/>
      <c r="BW13" s="647"/>
      <c r="BX13" s="647"/>
      <c r="BY13" s="647"/>
      <c r="BZ13" s="647"/>
      <c r="CA13" s="647"/>
      <c r="CB13" s="687"/>
      <c r="CD13" s="605" t="s">
        <v>259</v>
      </c>
      <c r="CE13" s="606"/>
      <c r="CF13" s="606"/>
      <c r="CG13" s="606"/>
      <c r="CH13" s="606"/>
      <c r="CI13" s="606"/>
      <c r="CJ13" s="606"/>
      <c r="CK13" s="606"/>
      <c r="CL13" s="606"/>
      <c r="CM13" s="606"/>
      <c r="CN13" s="606"/>
      <c r="CO13" s="606"/>
      <c r="CP13" s="606"/>
      <c r="CQ13" s="607"/>
      <c r="CR13" s="608">
        <v>8572825</v>
      </c>
      <c r="CS13" s="609"/>
      <c r="CT13" s="609"/>
      <c r="CU13" s="609"/>
      <c r="CV13" s="609"/>
      <c r="CW13" s="609"/>
      <c r="CX13" s="609"/>
      <c r="CY13" s="610"/>
      <c r="CZ13" s="646">
        <v>14.6</v>
      </c>
      <c r="DA13" s="646"/>
      <c r="DB13" s="646"/>
      <c r="DC13" s="646"/>
      <c r="DD13" s="614">
        <v>3377428</v>
      </c>
      <c r="DE13" s="609"/>
      <c r="DF13" s="609"/>
      <c r="DG13" s="609"/>
      <c r="DH13" s="609"/>
      <c r="DI13" s="609"/>
      <c r="DJ13" s="609"/>
      <c r="DK13" s="609"/>
      <c r="DL13" s="609"/>
      <c r="DM13" s="609"/>
      <c r="DN13" s="609"/>
      <c r="DO13" s="609"/>
      <c r="DP13" s="610"/>
      <c r="DQ13" s="614">
        <v>5156295</v>
      </c>
      <c r="DR13" s="609"/>
      <c r="DS13" s="609"/>
      <c r="DT13" s="609"/>
      <c r="DU13" s="609"/>
      <c r="DV13" s="609"/>
      <c r="DW13" s="609"/>
      <c r="DX13" s="609"/>
      <c r="DY13" s="609"/>
      <c r="DZ13" s="609"/>
      <c r="EA13" s="609"/>
      <c r="EB13" s="609"/>
      <c r="EC13" s="645"/>
    </row>
    <row r="14" spans="2:143" ht="11.25" customHeight="1" x14ac:dyDescent="0.15">
      <c r="B14" s="605" t="s">
        <v>260</v>
      </c>
      <c r="C14" s="606"/>
      <c r="D14" s="606"/>
      <c r="E14" s="606"/>
      <c r="F14" s="606"/>
      <c r="G14" s="606"/>
      <c r="H14" s="606"/>
      <c r="I14" s="606"/>
      <c r="J14" s="606"/>
      <c r="K14" s="606"/>
      <c r="L14" s="606"/>
      <c r="M14" s="606"/>
      <c r="N14" s="606"/>
      <c r="O14" s="606"/>
      <c r="P14" s="606"/>
      <c r="Q14" s="607"/>
      <c r="R14" s="608">
        <v>488</v>
      </c>
      <c r="S14" s="609"/>
      <c r="T14" s="609"/>
      <c r="U14" s="609"/>
      <c r="V14" s="609"/>
      <c r="W14" s="609"/>
      <c r="X14" s="609"/>
      <c r="Y14" s="610"/>
      <c r="Z14" s="646">
        <v>0</v>
      </c>
      <c r="AA14" s="646"/>
      <c r="AB14" s="646"/>
      <c r="AC14" s="646"/>
      <c r="AD14" s="647">
        <v>488</v>
      </c>
      <c r="AE14" s="647"/>
      <c r="AF14" s="647"/>
      <c r="AG14" s="647"/>
      <c r="AH14" s="647"/>
      <c r="AI14" s="647"/>
      <c r="AJ14" s="647"/>
      <c r="AK14" s="647"/>
      <c r="AL14" s="611">
        <v>0</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466640</v>
      </c>
      <c r="BH14" s="609"/>
      <c r="BI14" s="609"/>
      <c r="BJ14" s="609"/>
      <c r="BK14" s="609"/>
      <c r="BL14" s="609"/>
      <c r="BM14" s="609"/>
      <c r="BN14" s="610"/>
      <c r="BO14" s="646">
        <v>1.8</v>
      </c>
      <c r="BP14" s="646"/>
      <c r="BQ14" s="646"/>
      <c r="BR14" s="646"/>
      <c r="BS14" s="647" t="s">
        <v>130</v>
      </c>
      <c r="BT14" s="647"/>
      <c r="BU14" s="647"/>
      <c r="BV14" s="647"/>
      <c r="BW14" s="647"/>
      <c r="BX14" s="647"/>
      <c r="BY14" s="647"/>
      <c r="BZ14" s="647"/>
      <c r="CA14" s="647"/>
      <c r="CB14" s="687"/>
      <c r="CD14" s="605" t="s">
        <v>262</v>
      </c>
      <c r="CE14" s="606"/>
      <c r="CF14" s="606"/>
      <c r="CG14" s="606"/>
      <c r="CH14" s="606"/>
      <c r="CI14" s="606"/>
      <c r="CJ14" s="606"/>
      <c r="CK14" s="606"/>
      <c r="CL14" s="606"/>
      <c r="CM14" s="606"/>
      <c r="CN14" s="606"/>
      <c r="CO14" s="606"/>
      <c r="CP14" s="606"/>
      <c r="CQ14" s="607"/>
      <c r="CR14" s="608">
        <v>2078909</v>
      </c>
      <c r="CS14" s="609"/>
      <c r="CT14" s="609"/>
      <c r="CU14" s="609"/>
      <c r="CV14" s="609"/>
      <c r="CW14" s="609"/>
      <c r="CX14" s="609"/>
      <c r="CY14" s="610"/>
      <c r="CZ14" s="646">
        <v>3.5</v>
      </c>
      <c r="DA14" s="646"/>
      <c r="DB14" s="646"/>
      <c r="DC14" s="646"/>
      <c r="DD14" s="614">
        <v>76291</v>
      </c>
      <c r="DE14" s="609"/>
      <c r="DF14" s="609"/>
      <c r="DG14" s="609"/>
      <c r="DH14" s="609"/>
      <c r="DI14" s="609"/>
      <c r="DJ14" s="609"/>
      <c r="DK14" s="609"/>
      <c r="DL14" s="609"/>
      <c r="DM14" s="609"/>
      <c r="DN14" s="609"/>
      <c r="DO14" s="609"/>
      <c r="DP14" s="610"/>
      <c r="DQ14" s="614">
        <v>1991544</v>
      </c>
      <c r="DR14" s="609"/>
      <c r="DS14" s="609"/>
      <c r="DT14" s="609"/>
      <c r="DU14" s="609"/>
      <c r="DV14" s="609"/>
      <c r="DW14" s="609"/>
      <c r="DX14" s="609"/>
      <c r="DY14" s="609"/>
      <c r="DZ14" s="609"/>
      <c r="EA14" s="609"/>
      <c r="EB14" s="609"/>
      <c r="EC14" s="645"/>
    </row>
    <row r="15" spans="2:143" ht="11.25" customHeight="1" x14ac:dyDescent="0.15">
      <c r="B15" s="605" t="s">
        <v>263</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257</v>
      </c>
      <c r="AE15" s="647"/>
      <c r="AF15" s="647"/>
      <c r="AG15" s="647"/>
      <c r="AH15" s="647"/>
      <c r="AI15" s="647"/>
      <c r="AJ15" s="647"/>
      <c r="AK15" s="647"/>
      <c r="AL15" s="611" t="s">
        <v>130</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1187256</v>
      </c>
      <c r="BH15" s="609"/>
      <c r="BI15" s="609"/>
      <c r="BJ15" s="609"/>
      <c r="BK15" s="609"/>
      <c r="BL15" s="609"/>
      <c r="BM15" s="609"/>
      <c r="BN15" s="610"/>
      <c r="BO15" s="646">
        <v>4.7</v>
      </c>
      <c r="BP15" s="646"/>
      <c r="BQ15" s="646"/>
      <c r="BR15" s="646"/>
      <c r="BS15" s="647" t="s">
        <v>130</v>
      </c>
      <c r="BT15" s="647"/>
      <c r="BU15" s="647"/>
      <c r="BV15" s="647"/>
      <c r="BW15" s="647"/>
      <c r="BX15" s="647"/>
      <c r="BY15" s="647"/>
      <c r="BZ15" s="647"/>
      <c r="CA15" s="647"/>
      <c r="CB15" s="687"/>
      <c r="CD15" s="605" t="s">
        <v>265</v>
      </c>
      <c r="CE15" s="606"/>
      <c r="CF15" s="606"/>
      <c r="CG15" s="606"/>
      <c r="CH15" s="606"/>
      <c r="CI15" s="606"/>
      <c r="CJ15" s="606"/>
      <c r="CK15" s="606"/>
      <c r="CL15" s="606"/>
      <c r="CM15" s="606"/>
      <c r="CN15" s="606"/>
      <c r="CO15" s="606"/>
      <c r="CP15" s="606"/>
      <c r="CQ15" s="607"/>
      <c r="CR15" s="608">
        <v>6048850</v>
      </c>
      <c r="CS15" s="609"/>
      <c r="CT15" s="609"/>
      <c r="CU15" s="609"/>
      <c r="CV15" s="609"/>
      <c r="CW15" s="609"/>
      <c r="CX15" s="609"/>
      <c r="CY15" s="610"/>
      <c r="CZ15" s="646">
        <v>10.3</v>
      </c>
      <c r="DA15" s="646"/>
      <c r="DB15" s="646"/>
      <c r="DC15" s="646"/>
      <c r="DD15" s="614">
        <v>1231460</v>
      </c>
      <c r="DE15" s="609"/>
      <c r="DF15" s="609"/>
      <c r="DG15" s="609"/>
      <c r="DH15" s="609"/>
      <c r="DI15" s="609"/>
      <c r="DJ15" s="609"/>
      <c r="DK15" s="609"/>
      <c r="DL15" s="609"/>
      <c r="DM15" s="609"/>
      <c r="DN15" s="609"/>
      <c r="DO15" s="609"/>
      <c r="DP15" s="610"/>
      <c r="DQ15" s="614">
        <v>4415054</v>
      </c>
      <c r="DR15" s="609"/>
      <c r="DS15" s="609"/>
      <c r="DT15" s="609"/>
      <c r="DU15" s="609"/>
      <c r="DV15" s="609"/>
      <c r="DW15" s="609"/>
      <c r="DX15" s="609"/>
      <c r="DY15" s="609"/>
      <c r="DZ15" s="609"/>
      <c r="EA15" s="609"/>
      <c r="EB15" s="609"/>
      <c r="EC15" s="645"/>
    </row>
    <row r="16" spans="2:143" ht="11.25" customHeight="1" x14ac:dyDescent="0.15">
      <c r="B16" s="605" t="s">
        <v>266</v>
      </c>
      <c r="C16" s="606"/>
      <c r="D16" s="606"/>
      <c r="E16" s="606"/>
      <c r="F16" s="606"/>
      <c r="G16" s="606"/>
      <c r="H16" s="606"/>
      <c r="I16" s="606"/>
      <c r="J16" s="606"/>
      <c r="K16" s="606"/>
      <c r="L16" s="606"/>
      <c r="M16" s="606"/>
      <c r="N16" s="606"/>
      <c r="O16" s="606"/>
      <c r="P16" s="606"/>
      <c r="Q16" s="607"/>
      <c r="R16" s="608">
        <v>42394</v>
      </c>
      <c r="S16" s="609"/>
      <c r="T16" s="609"/>
      <c r="U16" s="609"/>
      <c r="V16" s="609"/>
      <c r="W16" s="609"/>
      <c r="X16" s="609"/>
      <c r="Y16" s="610"/>
      <c r="Z16" s="646">
        <v>0.1</v>
      </c>
      <c r="AA16" s="646"/>
      <c r="AB16" s="646"/>
      <c r="AC16" s="646"/>
      <c r="AD16" s="647">
        <v>42394</v>
      </c>
      <c r="AE16" s="647"/>
      <c r="AF16" s="647"/>
      <c r="AG16" s="647"/>
      <c r="AH16" s="647"/>
      <c r="AI16" s="647"/>
      <c r="AJ16" s="647"/>
      <c r="AK16" s="647"/>
      <c r="AL16" s="611">
        <v>0.1</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268</v>
      </c>
      <c r="CE16" s="606"/>
      <c r="CF16" s="606"/>
      <c r="CG16" s="606"/>
      <c r="CH16" s="606"/>
      <c r="CI16" s="606"/>
      <c r="CJ16" s="606"/>
      <c r="CK16" s="606"/>
      <c r="CL16" s="606"/>
      <c r="CM16" s="606"/>
      <c r="CN16" s="606"/>
      <c r="CO16" s="606"/>
      <c r="CP16" s="606"/>
      <c r="CQ16" s="607"/>
      <c r="CR16" s="608" t="s">
        <v>130</v>
      </c>
      <c r="CS16" s="609"/>
      <c r="CT16" s="609"/>
      <c r="CU16" s="609"/>
      <c r="CV16" s="609"/>
      <c r="CW16" s="609"/>
      <c r="CX16" s="609"/>
      <c r="CY16" s="610"/>
      <c r="CZ16" s="646" t="s">
        <v>130</v>
      </c>
      <c r="DA16" s="646"/>
      <c r="DB16" s="646"/>
      <c r="DC16" s="646"/>
      <c r="DD16" s="614" t="s">
        <v>130</v>
      </c>
      <c r="DE16" s="609"/>
      <c r="DF16" s="609"/>
      <c r="DG16" s="609"/>
      <c r="DH16" s="609"/>
      <c r="DI16" s="609"/>
      <c r="DJ16" s="609"/>
      <c r="DK16" s="609"/>
      <c r="DL16" s="609"/>
      <c r="DM16" s="609"/>
      <c r="DN16" s="609"/>
      <c r="DO16" s="609"/>
      <c r="DP16" s="610"/>
      <c r="DQ16" s="614" t="s">
        <v>130</v>
      </c>
      <c r="DR16" s="609"/>
      <c r="DS16" s="609"/>
      <c r="DT16" s="609"/>
      <c r="DU16" s="609"/>
      <c r="DV16" s="609"/>
      <c r="DW16" s="609"/>
      <c r="DX16" s="609"/>
      <c r="DY16" s="609"/>
      <c r="DZ16" s="609"/>
      <c r="EA16" s="609"/>
      <c r="EB16" s="609"/>
      <c r="EC16" s="645"/>
    </row>
    <row r="17" spans="2:133" ht="11.25" customHeight="1" x14ac:dyDescent="0.15">
      <c r="B17" s="605" t="s">
        <v>269</v>
      </c>
      <c r="C17" s="606"/>
      <c r="D17" s="606"/>
      <c r="E17" s="606"/>
      <c r="F17" s="606"/>
      <c r="G17" s="606"/>
      <c r="H17" s="606"/>
      <c r="I17" s="606"/>
      <c r="J17" s="606"/>
      <c r="K17" s="606"/>
      <c r="L17" s="606"/>
      <c r="M17" s="606"/>
      <c r="N17" s="606"/>
      <c r="O17" s="606"/>
      <c r="P17" s="606"/>
      <c r="Q17" s="607"/>
      <c r="R17" s="608">
        <v>493698</v>
      </c>
      <c r="S17" s="609"/>
      <c r="T17" s="609"/>
      <c r="U17" s="609"/>
      <c r="V17" s="609"/>
      <c r="W17" s="609"/>
      <c r="X17" s="609"/>
      <c r="Y17" s="610"/>
      <c r="Z17" s="646">
        <v>0.8</v>
      </c>
      <c r="AA17" s="646"/>
      <c r="AB17" s="646"/>
      <c r="AC17" s="646"/>
      <c r="AD17" s="647">
        <v>493698</v>
      </c>
      <c r="AE17" s="647"/>
      <c r="AF17" s="647"/>
      <c r="AG17" s="647"/>
      <c r="AH17" s="647"/>
      <c r="AI17" s="647"/>
      <c r="AJ17" s="647"/>
      <c r="AK17" s="647"/>
      <c r="AL17" s="611">
        <v>1.5</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130</v>
      </c>
      <c r="BP17" s="646"/>
      <c r="BQ17" s="646"/>
      <c r="BR17" s="646"/>
      <c r="BS17" s="647" t="s">
        <v>130</v>
      </c>
      <c r="BT17" s="647"/>
      <c r="BU17" s="647"/>
      <c r="BV17" s="647"/>
      <c r="BW17" s="647"/>
      <c r="BX17" s="647"/>
      <c r="BY17" s="647"/>
      <c r="BZ17" s="647"/>
      <c r="CA17" s="647"/>
      <c r="CB17" s="687"/>
      <c r="CD17" s="605" t="s">
        <v>271</v>
      </c>
      <c r="CE17" s="606"/>
      <c r="CF17" s="606"/>
      <c r="CG17" s="606"/>
      <c r="CH17" s="606"/>
      <c r="CI17" s="606"/>
      <c r="CJ17" s="606"/>
      <c r="CK17" s="606"/>
      <c r="CL17" s="606"/>
      <c r="CM17" s="606"/>
      <c r="CN17" s="606"/>
      <c r="CO17" s="606"/>
      <c r="CP17" s="606"/>
      <c r="CQ17" s="607"/>
      <c r="CR17" s="608">
        <v>6073235</v>
      </c>
      <c r="CS17" s="609"/>
      <c r="CT17" s="609"/>
      <c r="CU17" s="609"/>
      <c r="CV17" s="609"/>
      <c r="CW17" s="609"/>
      <c r="CX17" s="609"/>
      <c r="CY17" s="610"/>
      <c r="CZ17" s="646">
        <v>10.4</v>
      </c>
      <c r="DA17" s="646"/>
      <c r="DB17" s="646"/>
      <c r="DC17" s="646"/>
      <c r="DD17" s="614" t="s">
        <v>130</v>
      </c>
      <c r="DE17" s="609"/>
      <c r="DF17" s="609"/>
      <c r="DG17" s="609"/>
      <c r="DH17" s="609"/>
      <c r="DI17" s="609"/>
      <c r="DJ17" s="609"/>
      <c r="DK17" s="609"/>
      <c r="DL17" s="609"/>
      <c r="DM17" s="609"/>
      <c r="DN17" s="609"/>
      <c r="DO17" s="609"/>
      <c r="DP17" s="610"/>
      <c r="DQ17" s="614">
        <v>5840766</v>
      </c>
      <c r="DR17" s="609"/>
      <c r="DS17" s="609"/>
      <c r="DT17" s="609"/>
      <c r="DU17" s="609"/>
      <c r="DV17" s="609"/>
      <c r="DW17" s="609"/>
      <c r="DX17" s="609"/>
      <c r="DY17" s="609"/>
      <c r="DZ17" s="609"/>
      <c r="EA17" s="609"/>
      <c r="EB17" s="609"/>
      <c r="EC17" s="645"/>
    </row>
    <row r="18" spans="2:133" ht="11.25" customHeight="1" x14ac:dyDescent="0.15">
      <c r="B18" s="605" t="s">
        <v>272</v>
      </c>
      <c r="C18" s="606"/>
      <c r="D18" s="606"/>
      <c r="E18" s="606"/>
      <c r="F18" s="606"/>
      <c r="G18" s="606"/>
      <c r="H18" s="606"/>
      <c r="I18" s="606"/>
      <c r="J18" s="606"/>
      <c r="K18" s="606"/>
      <c r="L18" s="606"/>
      <c r="M18" s="606"/>
      <c r="N18" s="606"/>
      <c r="O18" s="606"/>
      <c r="P18" s="606"/>
      <c r="Q18" s="607"/>
      <c r="R18" s="608">
        <v>195673</v>
      </c>
      <c r="S18" s="609"/>
      <c r="T18" s="609"/>
      <c r="U18" s="609"/>
      <c r="V18" s="609"/>
      <c r="W18" s="609"/>
      <c r="X18" s="609"/>
      <c r="Y18" s="610"/>
      <c r="Z18" s="646">
        <v>0.3</v>
      </c>
      <c r="AA18" s="646"/>
      <c r="AB18" s="646"/>
      <c r="AC18" s="646"/>
      <c r="AD18" s="647">
        <v>195673</v>
      </c>
      <c r="AE18" s="647"/>
      <c r="AF18" s="647"/>
      <c r="AG18" s="647"/>
      <c r="AH18" s="647"/>
      <c r="AI18" s="647"/>
      <c r="AJ18" s="647"/>
      <c r="AK18" s="647"/>
      <c r="AL18" s="611">
        <v>0.6</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257</v>
      </c>
      <c r="BT18" s="647"/>
      <c r="BU18" s="647"/>
      <c r="BV18" s="647"/>
      <c r="BW18" s="647"/>
      <c r="BX18" s="647"/>
      <c r="BY18" s="647"/>
      <c r="BZ18" s="647"/>
      <c r="CA18" s="647"/>
      <c r="CB18" s="687"/>
      <c r="CD18" s="605" t="s">
        <v>274</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275</v>
      </c>
      <c r="C19" s="606"/>
      <c r="D19" s="606"/>
      <c r="E19" s="606"/>
      <c r="F19" s="606"/>
      <c r="G19" s="606"/>
      <c r="H19" s="606"/>
      <c r="I19" s="606"/>
      <c r="J19" s="606"/>
      <c r="K19" s="606"/>
      <c r="L19" s="606"/>
      <c r="M19" s="606"/>
      <c r="N19" s="606"/>
      <c r="O19" s="606"/>
      <c r="P19" s="606"/>
      <c r="Q19" s="607"/>
      <c r="R19" s="608">
        <v>188728</v>
      </c>
      <c r="S19" s="609"/>
      <c r="T19" s="609"/>
      <c r="U19" s="609"/>
      <c r="V19" s="609"/>
      <c r="W19" s="609"/>
      <c r="X19" s="609"/>
      <c r="Y19" s="610"/>
      <c r="Z19" s="646">
        <v>0.3</v>
      </c>
      <c r="AA19" s="646"/>
      <c r="AB19" s="646"/>
      <c r="AC19" s="646"/>
      <c r="AD19" s="647">
        <v>188728</v>
      </c>
      <c r="AE19" s="647"/>
      <c r="AF19" s="647"/>
      <c r="AG19" s="647"/>
      <c r="AH19" s="647"/>
      <c r="AI19" s="647"/>
      <c r="AJ19" s="647"/>
      <c r="AK19" s="647"/>
      <c r="AL19" s="611">
        <v>0.6</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v>1651974</v>
      </c>
      <c r="BH19" s="609"/>
      <c r="BI19" s="609"/>
      <c r="BJ19" s="609"/>
      <c r="BK19" s="609"/>
      <c r="BL19" s="609"/>
      <c r="BM19" s="609"/>
      <c r="BN19" s="610"/>
      <c r="BO19" s="646">
        <v>6.5</v>
      </c>
      <c r="BP19" s="646"/>
      <c r="BQ19" s="646"/>
      <c r="BR19" s="646"/>
      <c r="BS19" s="647" t="s">
        <v>130</v>
      </c>
      <c r="BT19" s="647"/>
      <c r="BU19" s="647"/>
      <c r="BV19" s="647"/>
      <c r="BW19" s="647"/>
      <c r="BX19" s="647"/>
      <c r="BY19" s="647"/>
      <c r="BZ19" s="647"/>
      <c r="CA19" s="647"/>
      <c r="CB19" s="687"/>
      <c r="CD19" s="605" t="s">
        <v>277</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130</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15">
      <c r="B20" s="675" t="s">
        <v>278</v>
      </c>
      <c r="C20" s="676"/>
      <c r="D20" s="676"/>
      <c r="E20" s="676"/>
      <c r="F20" s="676"/>
      <c r="G20" s="676"/>
      <c r="H20" s="676"/>
      <c r="I20" s="676"/>
      <c r="J20" s="676"/>
      <c r="K20" s="676"/>
      <c r="L20" s="676"/>
      <c r="M20" s="676"/>
      <c r="N20" s="676"/>
      <c r="O20" s="676"/>
      <c r="P20" s="676"/>
      <c r="Q20" s="677"/>
      <c r="R20" s="608">
        <v>6945</v>
      </c>
      <c r="S20" s="609"/>
      <c r="T20" s="609"/>
      <c r="U20" s="609"/>
      <c r="V20" s="609"/>
      <c r="W20" s="609"/>
      <c r="X20" s="609"/>
      <c r="Y20" s="610"/>
      <c r="Z20" s="646">
        <v>0</v>
      </c>
      <c r="AA20" s="646"/>
      <c r="AB20" s="646"/>
      <c r="AC20" s="646"/>
      <c r="AD20" s="647">
        <v>6945</v>
      </c>
      <c r="AE20" s="647"/>
      <c r="AF20" s="647"/>
      <c r="AG20" s="647"/>
      <c r="AH20" s="647"/>
      <c r="AI20" s="647"/>
      <c r="AJ20" s="647"/>
      <c r="AK20" s="647"/>
      <c r="AL20" s="611">
        <v>0</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v>1651974</v>
      </c>
      <c r="BH20" s="609"/>
      <c r="BI20" s="609"/>
      <c r="BJ20" s="609"/>
      <c r="BK20" s="609"/>
      <c r="BL20" s="609"/>
      <c r="BM20" s="609"/>
      <c r="BN20" s="610"/>
      <c r="BO20" s="646">
        <v>6.5</v>
      </c>
      <c r="BP20" s="646"/>
      <c r="BQ20" s="646"/>
      <c r="BR20" s="646"/>
      <c r="BS20" s="647" t="s">
        <v>130</v>
      </c>
      <c r="BT20" s="647"/>
      <c r="BU20" s="647"/>
      <c r="BV20" s="647"/>
      <c r="BW20" s="647"/>
      <c r="BX20" s="647"/>
      <c r="BY20" s="647"/>
      <c r="BZ20" s="647"/>
      <c r="CA20" s="647"/>
      <c r="CB20" s="687"/>
      <c r="CD20" s="605" t="s">
        <v>280</v>
      </c>
      <c r="CE20" s="606"/>
      <c r="CF20" s="606"/>
      <c r="CG20" s="606"/>
      <c r="CH20" s="606"/>
      <c r="CI20" s="606"/>
      <c r="CJ20" s="606"/>
      <c r="CK20" s="606"/>
      <c r="CL20" s="606"/>
      <c r="CM20" s="606"/>
      <c r="CN20" s="606"/>
      <c r="CO20" s="606"/>
      <c r="CP20" s="606"/>
      <c r="CQ20" s="607"/>
      <c r="CR20" s="608">
        <v>58613335</v>
      </c>
      <c r="CS20" s="609"/>
      <c r="CT20" s="609"/>
      <c r="CU20" s="609"/>
      <c r="CV20" s="609"/>
      <c r="CW20" s="609"/>
      <c r="CX20" s="609"/>
      <c r="CY20" s="610"/>
      <c r="CZ20" s="646">
        <v>100</v>
      </c>
      <c r="DA20" s="646"/>
      <c r="DB20" s="646"/>
      <c r="DC20" s="646"/>
      <c r="DD20" s="614">
        <v>6020637</v>
      </c>
      <c r="DE20" s="609"/>
      <c r="DF20" s="609"/>
      <c r="DG20" s="609"/>
      <c r="DH20" s="609"/>
      <c r="DI20" s="609"/>
      <c r="DJ20" s="609"/>
      <c r="DK20" s="609"/>
      <c r="DL20" s="609"/>
      <c r="DM20" s="609"/>
      <c r="DN20" s="609"/>
      <c r="DO20" s="609"/>
      <c r="DP20" s="610"/>
      <c r="DQ20" s="614">
        <v>37550455</v>
      </c>
      <c r="DR20" s="609"/>
      <c r="DS20" s="609"/>
      <c r="DT20" s="609"/>
      <c r="DU20" s="609"/>
      <c r="DV20" s="609"/>
      <c r="DW20" s="609"/>
      <c r="DX20" s="609"/>
      <c r="DY20" s="609"/>
      <c r="DZ20" s="609"/>
      <c r="EA20" s="609"/>
      <c r="EB20" s="609"/>
      <c r="EC20" s="645"/>
    </row>
    <row r="21" spans="2:133" ht="11.25" customHeight="1" x14ac:dyDescent="0.15">
      <c r="B21" s="605" t="s">
        <v>281</v>
      </c>
      <c r="C21" s="606"/>
      <c r="D21" s="606"/>
      <c r="E21" s="606"/>
      <c r="F21" s="606"/>
      <c r="G21" s="606"/>
      <c r="H21" s="606"/>
      <c r="I21" s="606"/>
      <c r="J21" s="606"/>
      <c r="K21" s="606"/>
      <c r="L21" s="606"/>
      <c r="M21" s="606"/>
      <c r="N21" s="606"/>
      <c r="O21" s="606"/>
      <c r="P21" s="606"/>
      <c r="Q21" s="607"/>
      <c r="R21" s="608">
        <v>3932713</v>
      </c>
      <c r="S21" s="609"/>
      <c r="T21" s="609"/>
      <c r="U21" s="609"/>
      <c r="V21" s="609"/>
      <c r="W21" s="609"/>
      <c r="X21" s="609"/>
      <c r="Y21" s="610"/>
      <c r="Z21" s="646">
        <v>6.3</v>
      </c>
      <c r="AA21" s="646"/>
      <c r="AB21" s="646"/>
      <c r="AC21" s="646"/>
      <c r="AD21" s="647">
        <v>2590884</v>
      </c>
      <c r="AE21" s="647"/>
      <c r="AF21" s="647"/>
      <c r="AG21" s="647"/>
      <c r="AH21" s="647"/>
      <c r="AI21" s="647"/>
      <c r="AJ21" s="647"/>
      <c r="AK21" s="647"/>
      <c r="AL21" s="611">
        <v>8.1</v>
      </c>
      <c r="AM21" s="612"/>
      <c r="AN21" s="612"/>
      <c r="AO21" s="648"/>
      <c r="AP21" s="605" t="s">
        <v>282</v>
      </c>
      <c r="AQ21" s="685"/>
      <c r="AR21" s="685"/>
      <c r="AS21" s="685"/>
      <c r="AT21" s="685"/>
      <c r="AU21" s="685"/>
      <c r="AV21" s="685"/>
      <c r="AW21" s="685"/>
      <c r="AX21" s="685"/>
      <c r="AY21" s="685"/>
      <c r="AZ21" s="685"/>
      <c r="BA21" s="685"/>
      <c r="BB21" s="685"/>
      <c r="BC21" s="685"/>
      <c r="BD21" s="685"/>
      <c r="BE21" s="685"/>
      <c r="BF21" s="686"/>
      <c r="BG21" s="608">
        <v>4466</v>
      </c>
      <c r="BH21" s="609"/>
      <c r="BI21" s="609"/>
      <c r="BJ21" s="609"/>
      <c r="BK21" s="609"/>
      <c r="BL21" s="609"/>
      <c r="BM21" s="609"/>
      <c r="BN21" s="610"/>
      <c r="BO21" s="646">
        <v>0</v>
      </c>
      <c r="BP21" s="646"/>
      <c r="BQ21" s="646"/>
      <c r="BR21" s="646"/>
      <c r="BS21" s="647" t="s">
        <v>130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283</v>
      </c>
      <c r="C22" s="606"/>
      <c r="D22" s="606"/>
      <c r="E22" s="606"/>
      <c r="F22" s="606"/>
      <c r="G22" s="606"/>
      <c r="H22" s="606"/>
      <c r="I22" s="606"/>
      <c r="J22" s="606"/>
      <c r="K22" s="606"/>
      <c r="L22" s="606"/>
      <c r="M22" s="606"/>
      <c r="N22" s="606"/>
      <c r="O22" s="606"/>
      <c r="P22" s="606"/>
      <c r="Q22" s="607"/>
      <c r="R22" s="608">
        <v>2590884</v>
      </c>
      <c r="S22" s="609"/>
      <c r="T22" s="609"/>
      <c r="U22" s="609"/>
      <c r="V22" s="609"/>
      <c r="W22" s="609"/>
      <c r="X22" s="609"/>
      <c r="Y22" s="610"/>
      <c r="Z22" s="646">
        <v>4.0999999999999996</v>
      </c>
      <c r="AA22" s="646"/>
      <c r="AB22" s="646"/>
      <c r="AC22" s="646"/>
      <c r="AD22" s="647">
        <v>2590884</v>
      </c>
      <c r="AE22" s="647"/>
      <c r="AF22" s="647"/>
      <c r="AG22" s="647"/>
      <c r="AH22" s="647"/>
      <c r="AI22" s="647"/>
      <c r="AJ22" s="647"/>
      <c r="AK22" s="647"/>
      <c r="AL22" s="611">
        <v>8.1</v>
      </c>
      <c r="AM22" s="612"/>
      <c r="AN22" s="612"/>
      <c r="AO22" s="648"/>
      <c r="AP22" s="605" t="s">
        <v>284</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285</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286</v>
      </c>
      <c r="C23" s="606"/>
      <c r="D23" s="606"/>
      <c r="E23" s="606"/>
      <c r="F23" s="606"/>
      <c r="G23" s="606"/>
      <c r="H23" s="606"/>
      <c r="I23" s="606"/>
      <c r="J23" s="606"/>
      <c r="K23" s="606"/>
      <c r="L23" s="606"/>
      <c r="M23" s="606"/>
      <c r="N23" s="606"/>
      <c r="O23" s="606"/>
      <c r="P23" s="606"/>
      <c r="Q23" s="607"/>
      <c r="R23" s="608">
        <v>655363</v>
      </c>
      <c r="S23" s="609"/>
      <c r="T23" s="609"/>
      <c r="U23" s="609"/>
      <c r="V23" s="609"/>
      <c r="W23" s="609"/>
      <c r="X23" s="609"/>
      <c r="Y23" s="610"/>
      <c r="Z23" s="646">
        <v>1</v>
      </c>
      <c r="AA23" s="646"/>
      <c r="AB23" s="646"/>
      <c r="AC23" s="646"/>
      <c r="AD23" s="647" t="s">
        <v>130</v>
      </c>
      <c r="AE23" s="647"/>
      <c r="AF23" s="647"/>
      <c r="AG23" s="647"/>
      <c r="AH23" s="647"/>
      <c r="AI23" s="647"/>
      <c r="AJ23" s="647"/>
      <c r="AK23" s="647"/>
      <c r="AL23" s="611" t="s">
        <v>130</v>
      </c>
      <c r="AM23" s="612"/>
      <c r="AN23" s="612"/>
      <c r="AO23" s="648"/>
      <c r="AP23" s="605" t="s">
        <v>287</v>
      </c>
      <c r="AQ23" s="685"/>
      <c r="AR23" s="685"/>
      <c r="AS23" s="685"/>
      <c r="AT23" s="685"/>
      <c r="AU23" s="685"/>
      <c r="AV23" s="685"/>
      <c r="AW23" s="685"/>
      <c r="AX23" s="685"/>
      <c r="AY23" s="685"/>
      <c r="AZ23" s="685"/>
      <c r="BA23" s="685"/>
      <c r="BB23" s="685"/>
      <c r="BC23" s="685"/>
      <c r="BD23" s="685"/>
      <c r="BE23" s="685"/>
      <c r="BF23" s="686"/>
      <c r="BG23" s="608">
        <v>1647508</v>
      </c>
      <c r="BH23" s="609"/>
      <c r="BI23" s="609"/>
      <c r="BJ23" s="609"/>
      <c r="BK23" s="609"/>
      <c r="BL23" s="609"/>
      <c r="BM23" s="609"/>
      <c r="BN23" s="610"/>
      <c r="BO23" s="646">
        <v>6.5</v>
      </c>
      <c r="BP23" s="646"/>
      <c r="BQ23" s="646"/>
      <c r="BR23" s="646"/>
      <c r="BS23" s="647" t="s">
        <v>130</v>
      </c>
      <c r="BT23" s="647"/>
      <c r="BU23" s="647"/>
      <c r="BV23" s="647"/>
      <c r="BW23" s="647"/>
      <c r="BX23" s="647"/>
      <c r="BY23" s="647"/>
      <c r="BZ23" s="647"/>
      <c r="CA23" s="647"/>
      <c r="CB23" s="687"/>
      <c r="CD23" s="660" t="s">
        <v>226</v>
      </c>
      <c r="CE23" s="661"/>
      <c r="CF23" s="661"/>
      <c r="CG23" s="661"/>
      <c r="CH23" s="661"/>
      <c r="CI23" s="661"/>
      <c r="CJ23" s="661"/>
      <c r="CK23" s="661"/>
      <c r="CL23" s="661"/>
      <c r="CM23" s="661"/>
      <c r="CN23" s="661"/>
      <c r="CO23" s="661"/>
      <c r="CP23" s="661"/>
      <c r="CQ23" s="662"/>
      <c r="CR23" s="660" t="s">
        <v>288</v>
      </c>
      <c r="CS23" s="661"/>
      <c r="CT23" s="661"/>
      <c r="CU23" s="661"/>
      <c r="CV23" s="661"/>
      <c r="CW23" s="661"/>
      <c r="CX23" s="661"/>
      <c r="CY23" s="662"/>
      <c r="CZ23" s="660" t="s">
        <v>289</v>
      </c>
      <c r="DA23" s="661"/>
      <c r="DB23" s="661"/>
      <c r="DC23" s="662"/>
      <c r="DD23" s="660" t="s">
        <v>290</v>
      </c>
      <c r="DE23" s="661"/>
      <c r="DF23" s="661"/>
      <c r="DG23" s="661"/>
      <c r="DH23" s="661"/>
      <c r="DI23" s="661"/>
      <c r="DJ23" s="661"/>
      <c r="DK23" s="662"/>
      <c r="DL23" s="698" t="s">
        <v>291</v>
      </c>
      <c r="DM23" s="699"/>
      <c r="DN23" s="699"/>
      <c r="DO23" s="699"/>
      <c r="DP23" s="699"/>
      <c r="DQ23" s="699"/>
      <c r="DR23" s="699"/>
      <c r="DS23" s="699"/>
      <c r="DT23" s="699"/>
      <c r="DU23" s="699"/>
      <c r="DV23" s="700"/>
      <c r="DW23" s="660" t="s">
        <v>292</v>
      </c>
      <c r="DX23" s="661"/>
      <c r="DY23" s="661"/>
      <c r="DZ23" s="661"/>
      <c r="EA23" s="661"/>
      <c r="EB23" s="661"/>
      <c r="EC23" s="662"/>
    </row>
    <row r="24" spans="2:133" ht="11.25" customHeight="1" x14ac:dyDescent="0.15">
      <c r="B24" s="605" t="s">
        <v>293</v>
      </c>
      <c r="C24" s="606"/>
      <c r="D24" s="606"/>
      <c r="E24" s="606"/>
      <c r="F24" s="606"/>
      <c r="G24" s="606"/>
      <c r="H24" s="606"/>
      <c r="I24" s="606"/>
      <c r="J24" s="606"/>
      <c r="K24" s="606"/>
      <c r="L24" s="606"/>
      <c r="M24" s="606"/>
      <c r="N24" s="606"/>
      <c r="O24" s="606"/>
      <c r="P24" s="606"/>
      <c r="Q24" s="607"/>
      <c r="R24" s="608">
        <v>686466</v>
      </c>
      <c r="S24" s="609"/>
      <c r="T24" s="609"/>
      <c r="U24" s="609"/>
      <c r="V24" s="609"/>
      <c r="W24" s="609"/>
      <c r="X24" s="609"/>
      <c r="Y24" s="610"/>
      <c r="Z24" s="646">
        <v>1.1000000000000001</v>
      </c>
      <c r="AA24" s="646"/>
      <c r="AB24" s="646"/>
      <c r="AC24" s="646"/>
      <c r="AD24" s="647" t="s">
        <v>130</v>
      </c>
      <c r="AE24" s="647"/>
      <c r="AF24" s="647"/>
      <c r="AG24" s="647"/>
      <c r="AH24" s="647"/>
      <c r="AI24" s="647"/>
      <c r="AJ24" s="647"/>
      <c r="AK24" s="647"/>
      <c r="AL24" s="611" t="s">
        <v>130</v>
      </c>
      <c r="AM24" s="612"/>
      <c r="AN24" s="612"/>
      <c r="AO24" s="648"/>
      <c r="AP24" s="605" t="s">
        <v>294</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295</v>
      </c>
      <c r="CE24" s="667"/>
      <c r="CF24" s="667"/>
      <c r="CG24" s="667"/>
      <c r="CH24" s="667"/>
      <c r="CI24" s="667"/>
      <c r="CJ24" s="667"/>
      <c r="CK24" s="667"/>
      <c r="CL24" s="667"/>
      <c r="CM24" s="667"/>
      <c r="CN24" s="667"/>
      <c r="CO24" s="667"/>
      <c r="CP24" s="667"/>
      <c r="CQ24" s="668"/>
      <c r="CR24" s="663">
        <v>28796748</v>
      </c>
      <c r="CS24" s="664"/>
      <c r="CT24" s="664"/>
      <c r="CU24" s="664"/>
      <c r="CV24" s="664"/>
      <c r="CW24" s="664"/>
      <c r="CX24" s="664"/>
      <c r="CY24" s="689"/>
      <c r="CZ24" s="690">
        <v>49.1</v>
      </c>
      <c r="DA24" s="672"/>
      <c r="DB24" s="672"/>
      <c r="DC24" s="692"/>
      <c r="DD24" s="688">
        <v>16857989</v>
      </c>
      <c r="DE24" s="664"/>
      <c r="DF24" s="664"/>
      <c r="DG24" s="664"/>
      <c r="DH24" s="664"/>
      <c r="DI24" s="664"/>
      <c r="DJ24" s="664"/>
      <c r="DK24" s="689"/>
      <c r="DL24" s="688">
        <v>16801554</v>
      </c>
      <c r="DM24" s="664"/>
      <c r="DN24" s="664"/>
      <c r="DO24" s="664"/>
      <c r="DP24" s="664"/>
      <c r="DQ24" s="664"/>
      <c r="DR24" s="664"/>
      <c r="DS24" s="664"/>
      <c r="DT24" s="664"/>
      <c r="DU24" s="664"/>
      <c r="DV24" s="689"/>
      <c r="DW24" s="690">
        <v>51.4</v>
      </c>
      <c r="DX24" s="672"/>
      <c r="DY24" s="672"/>
      <c r="DZ24" s="672"/>
      <c r="EA24" s="672"/>
      <c r="EB24" s="672"/>
      <c r="EC24" s="691"/>
    </row>
    <row r="25" spans="2:133" ht="11.25" customHeight="1" x14ac:dyDescent="0.15">
      <c r="B25" s="605" t="s">
        <v>296</v>
      </c>
      <c r="C25" s="606"/>
      <c r="D25" s="606"/>
      <c r="E25" s="606"/>
      <c r="F25" s="606"/>
      <c r="G25" s="606"/>
      <c r="H25" s="606"/>
      <c r="I25" s="606"/>
      <c r="J25" s="606"/>
      <c r="K25" s="606"/>
      <c r="L25" s="606"/>
      <c r="M25" s="606"/>
      <c r="N25" s="606"/>
      <c r="O25" s="606"/>
      <c r="P25" s="606"/>
      <c r="Q25" s="607"/>
      <c r="R25" s="608">
        <v>34846515</v>
      </c>
      <c r="S25" s="609"/>
      <c r="T25" s="609"/>
      <c r="U25" s="609"/>
      <c r="V25" s="609"/>
      <c r="W25" s="609"/>
      <c r="X25" s="609"/>
      <c r="Y25" s="610"/>
      <c r="Z25" s="646">
        <v>55.8</v>
      </c>
      <c r="AA25" s="646"/>
      <c r="AB25" s="646"/>
      <c r="AC25" s="646"/>
      <c r="AD25" s="647">
        <v>31857178</v>
      </c>
      <c r="AE25" s="647"/>
      <c r="AF25" s="647"/>
      <c r="AG25" s="647"/>
      <c r="AH25" s="647"/>
      <c r="AI25" s="647"/>
      <c r="AJ25" s="647"/>
      <c r="AK25" s="647"/>
      <c r="AL25" s="611">
        <v>99.4</v>
      </c>
      <c r="AM25" s="612"/>
      <c r="AN25" s="612"/>
      <c r="AO25" s="648"/>
      <c r="AP25" s="605" t="s">
        <v>297</v>
      </c>
      <c r="AQ25" s="685"/>
      <c r="AR25" s="685"/>
      <c r="AS25" s="685"/>
      <c r="AT25" s="685"/>
      <c r="AU25" s="685"/>
      <c r="AV25" s="685"/>
      <c r="AW25" s="685"/>
      <c r="AX25" s="685"/>
      <c r="AY25" s="685"/>
      <c r="AZ25" s="685"/>
      <c r="BA25" s="685"/>
      <c r="BB25" s="685"/>
      <c r="BC25" s="685"/>
      <c r="BD25" s="685"/>
      <c r="BE25" s="685"/>
      <c r="BF25" s="686"/>
      <c r="BG25" s="608" t="s">
        <v>130</v>
      </c>
      <c r="BH25" s="609"/>
      <c r="BI25" s="609"/>
      <c r="BJ25" s="609"/>
      <c r="BK25" s="609"/>
      <c r="BL25" s="609"/>
      <c r="BM25" s="609"/>
      <c r="BN25" s="610"/>
      <c r="BO25" s="646" t="s">
        <v>130</v>
      </c>
      <c r="BP25" s="646"/>
      <c r="BQ25" s="646"/>
      <c r="BR25" s="646"/>
      <c r="BS25" s="647" t="s">
        <v>130</v>
      </c>
      <c r="BT25" s="647"/>
      <c r="BU25" s="647"/>
      <c r="BV25" s="647"/>
      <c r="BW25" s="647"/>
      <c r="BX25" s="647"/>
      <c r="BY25" s="647"/>
      <c r="BZ25" s="647"/>
      <c r="CA25" s="647"/>
      <c r="CB25" s="687"/>
      <c r="CD25" s="605" t="s">
        <v>298</v>
      </c>
      <c r="CE25" s="606"/>
      <c r="CF25" s="606"/>
      <c r="CG25" s="606"/>
      <c r="CH25" s="606"/>
      <c r="CI25" s="606"/>
      <c r="CJ25" s="606"/>
      <c r="CK25" s="606"/>
      <c r="CL25" s="606"/>
      <c r="CM25" s="606"/>
      <c r="CN25" s="606"/>
      <c r="CO25" s="606"/>
      <c r="CP25" s="606"/>
      <c r="CQ25" s="607"/>
      <c r="CR25" s="608">
        <v>7950000</v>
      </c>
      <c r="CS25" s="621"/>
      <c r="CT25" s="621"/>
      <c r="CU25" s="621"/>
      <c r="CV25" s="621"/>
      <c r="CW25" s="621"/>
      <c r="CX25" s="621"/>
      <c r="CY25" s="622"/>
      <c r="CZ25" s="611">
        <v>13.6</v>
      </c>
      <c r="DA25" s="623"/>
      <c r="DB25" s="623"/>
      <c r="DC25" s="624"/>
      <c r="DD25" s="614">
        <v>7057742</v>
      </c>
      <c r="DE25" s="621"/>
      <c r="DF25" s="621"/>
      <c r="DG25" s="621"/>
      <c r="DH25" s="621"/>
      <c r="DI25" s="621"/>
      <c r="DJ25" s="621"/>
      <c r="DK25" s="622"/>
      <c r="DL25" s="614">
        <v>7005868</v>
      </c>
      <c r="DM25" s="621"/>
      <c r="DN25" s="621"/>
      <c r="DO25" s="621"/>
      <c r="DP25" s="621"/>
      <c r="DQ25" s="621"/>
      <c r="DR25" s="621"/>
      <c r="DS25" s="621"/>
      <c r="DT25" s="621"/>
      <c r="DU25" s="621"/>
      <c r="DV25" s="622"/>
      <c r="DW25" s="611">
        <v>21.4</v>
      </c>
      <c r="DX25" s="623"/>
      <c r="DY25" s="623"/>
      <c r="DZ25" s="623"/>
      <c r="EA25" s="623"/>
      <c r="EB25" s="623"/>
      <c r="EC25" s="635"/>
    </row>
    <row r="26" spans="2:133" ht="11.25" customHeight="1" x14ac:dyDescent="0.15">
      <c r="B26" s="605" t="s">
        <v>299</v>
      </c>
      <c r="C26" s="606"/>
      <c r="D26" s="606"/>
      <c r="E26" s="606"/>
      <c r="F26" s="606"/>
      <c r="G26" s="606"/>
      <c r="H26" s="606"/>
      <c r="I26" s="606"/>
      <c r="J26" s="606"/>
      <c r="K26" s="606"/>
      <c r="L26" s="606"/>
      <c r="M26" s="606"/>
      <c r="N26" s="606"/>
      <c r="O26" s="606"/>
      <c r="P26" s="606"/>
      <c r="Q26" s="607"/>
      <c r="R26" s="608">
        <v>19681</v>
      </c>
      <c r="S26" s="609"/>
      <c r="T26" s="609"/>
      <c r="U26" s="609"/>
      <c r="V26" s="609"/>
      <c r="W26" s="609"/>
      <c r="X26" s="609"/>
      <c r="Y26" s="610"/>
      <c r="Z26" s="646">
        <v>0</v>
      </c>
      <c r="AA26" s="646"/>
      <c r="AB26" s="646"/>
      <c r="AC26" s="646"/>
      <c r="AD26" s="647">
        <v>19681</v>
      </c>
      <c r="AE26" s="647"/>
      <c r="AF26" s="647"/>
      <c r="AG26" s="647"/>
      <c r="AH26" s="647"/>
      <c r="AI26" s="647"/>
      <c r="AJ26" s="647"/>
      <c r="AK26" s="647"/>
      <c r="AL26" s="611">
        <v>0.1</v>
      </c>
      <c r="AM26" s="612"/>
      <c r="AN26" s="612"/>
      <c r="AO26" s="648"/>
      <c r="AP26" s="605" t="s">
        <v>300</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7"/>
      <c r="CD26" s="605" t="s">
        <v>301</v>
      </c>
      <c r="CE26" s="606"/>
      <c r="CF26" s="606"/>
      <c r="CG26" s="606"/>
      <c r="CH26" s="606"/>
      <c r="CI26" s="606"/>
      <c r="CJ26" s="606"/>
      <c r="CK26" s="606"/>
      <c r="CL26" s="606"/>
      <c r="CM26" s="606"/>
      <c r="CN26" s="606"/>
      <c r="CO26" s="606"/>
      <c r="CP26" s="606"/>
      <c r="CQ26" s="607"/>
      <c r="CR26" s="608">
        <v>4829519</v>
      </c>
      <c r="CS26" s="609"/>
      <c r="CT26" s="609"/>
      <c r="CU26" s="609"/>
      <c r="CV26" s="609"/>
      <c r="CW26" s="609"/>
      <c r="CX26" s="609"/>
      <c r="CY26" s="610"/>
      <c r="CZ26" s="611">
        <v>8.1999999999999993</v>
      </c>
      <c r="DA26" s="623"/>
      <c r="DB26" s="623"/>
      <c r="DC26" s="624"/>
      <c r="DD26" s="614">
        <v>4391776</v>
      </c>
      <c r="DE26" s="609"/>
      <c r="DF26" s="609"/>
      <c r="DG26" s="609"/>
      <c r="DH26" s="609"/>
      <c r="DI26" s="609"/>
      <c r="DJ26" s="609"/>
      <c r="DK26" s="610"/>
      <c r="DL26" s="614" t="s">
        <v>130</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15">
      <c r="B27" s="605" t="s">
        <v>302</v>
      </c>
      <c r="C27" s="606"/>
      <c r="D27" s="606"/>
      <c r="E27" s="606"/>
      <c r="F27" s="606"/>
      <c r="G27" s="606"/>
      <c r="H27" s="606"/>
      <c r="I27" s="606"/>
      <c r="J27" s="606"/>
      <c r="K27" s="606"/>
      <c r="L27" s="606"/>
      <c r="M27" s="606"/>
      <c r="N27" s="606"/>
      <c r="O27" s="606"/>
      <c r="P27" s="606"/>
      <c r="Q27" s="607"/>
      <c r="R27" s="608">
        <v>591037</v>
      </c>
      <c r="S27" s="609"/>
      <c r="T27" s="609"/>
      <c r="U27" s="609"/>
      <c r="V27" s="609"/>
      <c r="W27" s="609"/>
      <c r="X27" s="609"/>
      <c r="Y27" s="610"/>
      <c r="Z27" s="646">
        <v>0.9</v>
      </c>
      <c r="AA27" s="646"/>
      <c r="AB27" s="646"/>
      <c r="AC27" s="646"/>
      <c r="AD27" s="647" t="s">
        <v>130</v>
      </c>
      <c r="AE27" s="647"/>
      <c r="AF27" s="647"/>
      <c r="AG27" s="647"/>
      <c r="AH27" s="647"/>
      <c r="AI27" s="647"/>
      <c r="AJ27" s="647"/>
      <c r="AK27" s="647"/>
      <c r="AL27" s="611" t="s">
        <v>130</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25525265</v>
      </c>
      <c r="BH27" s="609"/>
      <c r="BI27" s="609"/>
      <c r="BJ27" s="609"/>
      <c r="BK27" s="609"/>
      <c r="BL27" s="609"/>
      <c r="BM27" s="609"/>
      <c r="BN27" s="610"/>
      <c r="BO27" s="646">
        <v>100</v>
      </c>
      <c r="BP27" s="646"/>
      <c r="BQ27" s="646"/>
      <c r="BR27" s="646"/>
      <c r="BS27" s="647">
        <v>481077</v>
      </c>
      <c r="BT27" s="647"/>
      <c r="BU27" s="647"/>
      <c r="BV27" s="647"/>
      <c r="BW27" s="647"/>
      <c r="BX27" s="647"/>
      <c r="BY27" s="647"/>
      <c r="BZ27" s="647"/>
      <c r="CA27" s="647"/>
      <c r="CB27" s="687"/>
      <c r="CD27" s="605" t="s">
        <v>304</v>
      </c>
      <c r="CE27" s="606"/>
      <c r="CF27" s="606"/>
      <c r="CG27" s="606"/>
      <c r="CH27" s="606"/>
      <c r="CI27" s="606"/>
      <c r="CJ27" s="606"/>
      <c r="CK27" s="606"/>
      <c r="CL27" s="606"/>
      <c r="CM27" s="606"/>
      <c r="CN27" s="606"/>
      <c r="CO27" s="606"/>
      <c r="CP27" s="606"/>
      <c r="CQ27" s="607"/>
      <c r="CR27" s="608">
        <v>14773535</v>
      </c>
      <c r="CS27" s="621"/>
      <c r="CT27" s="621"/>
      <c r="CU27" s="621"/>
      <c r="CV27" s="621"/>
      <c r="CW27" s="621"/>
      <c r="CX27" s="621"/>
      <c r="CY27" s="622"/>
      <c r="CZ27" s="611">
        <v>25.2</v>
      </c>
      <c r="DA27" s="623"/>
      <c r="DB27" s="623"/>
      <c r="DC27" s="624"/>
      <c r="DD27" s="614">
        <v>3959503</v>
      </c>
      <c r="DE27" s="621"/>
      <c r="DF27" s="621"/>
      <c r="DG27" s="621"/>
      <c r="DH27" s="621"/>
      <c r="DI27" s="621"/>
      <c r="DJ27" s="621"/>
      <c r="DK27" s="622"/>
      <c r="DL27" s="614">
        <v>3955016</v>
      </c>
      <c r="DM27" s="621"/>
      <c r="DN27" s="621"/>
      <c r="DO27" s="621"/>
      <c r="DP27" s="621"/>
      <c r="DQ27" s="621"/>
      <c r="DR27" s="621"/>
      <c r="DS27" s="621"/>
      <c r="DT27" s="621"/>
      <c r="DU27" s="621"/>
      <c r="DV27" s="622"/>
      <c r="DW27" s="611">
        <v>12.1</v>
      </c>
      <c r="DX27" s="623"/>
      <c r="DY27" s="623"/>
      <c r="DZ27" s="623"/>
      <c r="EA27" s="623"/>
      <c r="EB27" s="623"/>
      <c r="EC27" s="635"/>
    </row>
    <row r="28" spans="2:133" ht="11.25" customHeight="1" x14ac:dyDescent="0.15">
      <c r="B28" s="605" t="s">
        <v>305</v>
      </c>
      <c r="C28" s="606"/>
      <c r="D28" s="606"/>
      <c r="E28" s="606"/>
      <c r="F28" s="606"/>
      <c r="G28" s="606"/>
      <c r="H28" s="606"/>
      <c r="I28" s="606"/>
      <c r="J28" s="606"/>
      <c r="K28" s="606"/>
      <c r="L28" s="606"/>
      <c r="M28" s="606"/>
      <c r="N28" s="606"/>
      <c r="O28" s="606"/>
      <c r="P28" s="606"/>
      <c r="Q28" s="607"/>
      <c r="R28" s="608">
        <v>641367</v>
      </c>
      <c r="S28" s="609"/>
      <c r="T28" s="609"/>
      <c r="U28" s="609"/>
      <c r="V28" s="609"/>
      <c r="W28" s="609"/>
      <c r="X28" s="609"/>
      <c r="Y28" s="610"/>
      <c r="Z28" s="646">
        <v>1</v>
      </c>
      <c r="AA28" s="646"/>
      <c r="AB28" s="646"/>
      <c r="AC28" s="646"/>
      <c r="AD28" s="647">
        <v>62538</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6073213</v>
      </c>
      <c r="CS28" s="609"/>
      <c r="CT28" s="609"/>
      <c r="CU28" s="609"/>
      <c r="CV28" s="609"/>
      <c r="CW28" s="609"/>
      <c r="CX28" s="609"/>
      <c r="CY28" s="610"/>
      <c r="CZ28" s="611">
        <v>10.4</v>
      </c>
      <c r="DA28" s="623"/>
      <c r="DB28" s="623"/>
      <c r="DC28" s="624"/>
      <c r="DD28" s="614">
        <v>5840744</v>
      </c>
      <c r="DE28" s="609"/>
      <c r="DF28" s="609"/>
      <c r="DG28" s="609"/>
      <c r="DH28" s="609"/>
      <c r="DI28" s="609"/>
      <c r="DJ28" s="609"/>
      <c r="DK28" s="610"/>
      <c r="DL28" s="614">
        <v>5840670</v>
      </c>
      <c r="DM28" s="609"/>
      <c r="DN28" s="609"/>
      <c r="DO28" s="609"/>
      <c r="DP28" s="609"/>
      <c r="DQ28" s="609"/>
      <c r="DR28" s="609"/>
      <c r="DS28" s="609"/>
      <c r="DT28" s="609"/>
      <c r="DU28" s="609"/>
      <c r="DV28" s="610"/>
      <c r="DW28" s="611">
        <v>17.899999999999999</v>
      </c>
      <c r="DX28" s="623"/>
      <c r="DY28" s="623"/>
      <c r="DZ28" s="623"/>
      <c r="EA28" s="623"/>
      <c r="EB28" s="623"/>
      <c r="EC28" s="635"/>
    </row>
    <row r="29" spans="2:133" ht="11.25" customHeight="1" x14ac:dyDescent="0.15">
      <c r="B29" s="605" t="s">
        <v>307</v>
      </c>
      <c r="C29" s="606"/>
      <c r="D29" s="606"/>
      <c r="E29" s="606"/>
      <c r="F29" s="606"/>
      <c r="G29" s="606"/>
      <c r="H29" s="606"/>
      <c r="I29" s="606"/>
      <c r="J29" s="606"/>
      <c r="K29" s="606"/>
      <c r="L29" s="606"/>
      <c r="M29" s="606"/>
      <c r="N29" s="606"/>
      <c r="O29" s="606"/>
      <c r="P29" s="606"/>
      <c r="Q29" s="607"/>
      <c r="R29" s="608">
        <v>360689</v>
      </c>
      <c r="S29" s="609"/>
      <c r="T29" s="609"/>
      <c r="U29" s="609"/>
      <c r="V29" s="609"/>
      <c r="W29" s="609"/>
      <c r="X29" s="609"/>
      <c r="Y29" s="610"/>
      <c r="Z29" s="646">
        <v>0.6</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308</v>
      </c>
      <c r="CE29" s="628"/>
      <c r="CF29" s="605" t="s">
        <v>71</v>
      </c>
      <c r="CG29" s="606"/>
      <c r="CH29" s="606"/>
      <c r="CI29" s="606"/>
      <c r="CJ29" s="606"/>
      <c r="CK29" s="606"/>
      <c r="CL29" s="606"/>
      <c r="CM29" s="606"/>
      <c r="CN29" s="606"/>
      <c r="CO29" s="606"/>
      <c r="CP29" s="606"/>
      <c r="CQ29" s="607"/>
      <c r="CR29" s="608">
        <v>6073213</v>
      </c>
      <c r="CS29" s="621"/>
      <c r="CT29" s="621"/>
      <c r="CU29" s="621"/>
      <c r="CV29" s="621"/>
      <c r="CW29" s="621"/>
      <c r="CX29" s="621"/>
      <c r="CY29" s="622"/>
      <c r="CZ29" s="611">
        <v>10.4</v>
      </c>
      <c r="DA29" s="623"/>
      <c r="DB29" s="623"/>
      <c r="DC29" s="624"/>
      <c r="DD29" s="614">
        <v>5840744</v>
      </c>
      <c r="DE29" s="621"/>
      <c r="DF29" s="621"/>
      <c r="DG29" s="621"/>
      <c r="DH29" s="621"/>
      <c r="DI29" s="621"/>
      <c r="DJ29" s="621"/>
      <c r="DK29" s="622"/>
      <c r="DL29" s="614">
        <v>5840670</v>
      </c>
      <c r="DM29" s="621"/>
      <c r="DN29" s="621"/>
      <c r="DO29" s="621"/>
      <c r="DP29" s="621"/>
      <c r="DQ29" s="621"/>
      <c r="DR29" s="621"/>
      <c r="DS29" s="621"/>
      <c r="DT29" s="621"/>
      <c r="DU29" s="621"/>
      <c r="DV29" s="622"/>
      <c r="DW29" s="611">
        <v>17.899999999999999</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12621060</v>
      </c>
      <c r="S30" s="609"/>
      <c r="T30" s="609"/>
      <c r="U30" s="609"/>
      <c r="V30" s="609"/>
      <c r="W30" s="609"/>
      <c r="X30" s="609"/>
      <c r="Y30" s="610"/>
      <c r="Z30" s="646">
        <v>20.2</v>
      </c>
      <c r="AA30" s="646"/>
      <c r="AB30" s="646"/>
      <c r="AC30" s="646"/>
      <c r="AD30" s="647" t="s">
        <v>130</v>
      </c>
      <c r="AE30" s="647"/>
      <c r="AF30" s="647"/>
      <c r="AG30" s="647"/>
      <c r="AH30" s="647"/>
      <c r="AI30" s="647"/>
      <c r="AJ30" s="647"/>
      <c r="AK30" s="647"/>
      <c r="AL30" s="611" t="s">
        <v>130</v>
      </c>
      <c r="AM30" s="612"/>
      <c r="AN30" s="612"/>
      <c r="AO30" s="648"/>
      <c r="AP30" s="660" t="s">
        <v>226</v>
      </c>
      <c r="AQ30" s="661"/>
      <c r="AR30" s="661"/>
      <c r="AS30" s="661"/>
      <c r="AT30" s="661"/>
      <c r="AU30" s="661"/>
      <c r="AV30" s="661"/>
      <c r="AW30" s="661"/>
      <c r="AX30" s="661"/>
      <c r="AY30" s="661"/>
      <c r="AZ30" s="661"/>
      <c r="BA30" s="661"/>
      <c r="BB30" s="661"/>
      <c r="BC30" s="661"/>
      <c r="BD30" s="661"/>
      <c r="BE30" s="661"/>
      <c r="BF30" s="662"/>
      <c r="BG30" s="660" t="s">
        <v>310</v>
      </c>
      <c r="BH30" s="678"/>
      <c r="BI30" s="678"/>
      <c r="BJ30" s="678"/>
      <c r="BK30" s="678"/>
      <c r="BL30" s="678"/>
      <c r="BM30" s="678"/>
      <c r="BN30" s="678"/>
      <c r="BO30" s="678"/>
      <c r="BP30" s="678"/>
      <c r="BQ30" s="679"/>
      <c r="BR30" s="660" t="s">
        <v>311</v>
      </c>
      <c r="BS30" s="678"/>
      <c r="BT30" s="678"/>
      <c r="BU30" s="678"/>
      <c r="BV30" s="678"/>
      <c r="BW30" s="678"/>
      <c r="BX30" s="678"/>
      <c r="BY30" s="678"/>
      <c r="BZ30" s="678"/>
      <c r="CA30" s="678"/>
      <c r="CB30" s="679"/>
      <c r="CD30" s="629"/>
      <c r="CE30" s="630"/>
      <c r="CF30" s="605" t="s">
        <v>312</v>
      </c>
      <c r="CG30" s="606"/>
      <c r="CH30" s="606"/>
      <c r="CI30" s="606"/>
      <c r="CJ30" s="606"/>
      <c r="CK30" s="606"/>
      <c r="CL30" s="606"/>
      <c r="CM30" s="606"/>
      <c r="CN30" s="606"/>
      <c r="CO30" s="606"/>
      <c r="CP30" s="606"/>
      <c r="CQ30" s="607"/>
      <c r="CR30" s="608">
        <v>5787487</v>
      </c>
      <c r="CS30" s="609"/>
      <c r="CT30" s="609"/>
      <c r="CU30" s="609"/>
      <c r="CV30" s="609"/>
      <c r="CW30" s="609"/>
      <c r="CX30" s="609"/>
      <c r="CY30" s="610"/>
      <c r="CZ30" s="611">
        <v>9.9</v>
      </c>
      <c r="DA30" s="623"/>
      <c r="DB30" s="623"/>
      <c r="DC30" s="624"/>
      <c r="DD30" s="614">
        <v>5566897</v>
      </c>
      <c r="DE30" s="609"/>
      <c r="DF30" s="609"/>
      <c r="DG30" s="609"/>
      <c r="DH30" s="609"/>
      <c r="DI30" s="609"/>
      <c r="DJ30" s="609"/>
      <c r="DK30" s="610"/>
      <c r="DL30" s="614">
        <v>5566897</v>
      </c>
      <c r="DM30" s="609"/>
      <c r="DN30" s="609"/>
      <c r="DO30" s="609"/>
      <c r="DP30" s="609"/>
      <c r="DQ30" s="609"/>
      <c r="DR30" s="609"/>
      <c r="DS30" s="609"/>
      <c r="DT30" s="609"/>
      <c r="DU30" s="609"/>
      <c r="DV30" s="610"/>
      <c r="DW30" s="611">
        <v>17</v>
      </c>
      <c r="DX30" s="623"/>
      <c r="DY30" s="623"/>
      <c r="DZ30" s="623"/>
      <c r="EA30" s="623"/>
      <c r="EB30" s="623"/>
      <c r="EC30" s="635"/>
    </row>
    <row r="31" spans="2:133" ht="11.25" customHeight="1" x14ac:dyDescent="0.15">
      <c r="B31" s="675" t="s">
        <v>313</v>
      </c>
      <c r="C31" s="676"/>
      <c r="D31" s="676"/>
      <c r="E31" s="676"/>
      <c r="F31" s="676"/>
      <c r="G31" s="676"/>
      <c r="H31" s="676"/>
      <c r="I31" s="676"/>
      <c r="J31" s="676"/>
      <c r="K31" s="676"/>
      <c r="L31" s="676"/>
      <c r="M31" s="676"/>
      <c r="N31" s="676"/>
      <c r="O31" s="676"/>
      <c r="P31" s="676"/>
      <c r="Q31" s="677"/>
      <c r="R31" s="608">
        <v>39104</v>
      </c>
      <c r="S31" s="609"/>
      <c r="T31" s="609"/>
      <c r="U31" s="609"/>
      <c r="V31" s="609"/>
      <c r="W31" s="609"/>
      <c r="X31" s="609"/>
      <c r="Y31" s="610"/>
      <c r="Z31" s="646">
        <v>0.1</v>
      </c>
      <c r="AA31" s="646"/>
      <c r="AB31" s="646"/>
      <c r="AC31" s="646"/>
      <c r="AD31" s="647">
        <v>39104</v>
      </c>
      <c r="AE31" s="647"/>
      <c r="AF31" s="647"/>
      <c r="AG31" s="647"/>
      <c r="AH31" s="647"/>
      <c r="AI31" s="647"/>
      <c r="AJ31" s="647"/>
      <c r="AK31" s="647"/>
      <c r="AL31" s="611">
        <v>0.1</v>
      </c>
      <c r="AM31" s="612"/>
      <c r="AN31" s="612"/>
      <c r="AO31" s="648"/>
      <c r="AP31" s="680" t="s">
        <v>314</v>
      </c>
      <c r="AQ31" s="681"/>
      <c r="AR31" s="681"/>
      <c r="AS31" s="681"/>
      <c r="AT31" s="682" t="s">
        <v>315</v>
      </c>
      <c r="AU31" s="212"/>
      <c r="AV31" s="212"/>
      <c r="AW31" s="212"/>
      <c r="AX31" s="666" t="s">
        <v>190</v>
      </c>
      <c r="AY31" s="667"/>
      <c r="AZ31" s="667"/>
      <c r="BA31" s="667"/>
      <c r="BB31" s="667"/>
      <c r="BC31" s="667"/>
      <c r="BD31" s="667"/>
      <c r="BE31" s="667"/>
      <c r="BF31" s="668"/>
      <c r="BG31" s="670">
        <v>99.5</v>
      </c>
      <c r="BH31" s="671"/>
      <c r="BI31" s="671"/>
      <c r="BJ31" s="671"/>
      <c r="BK31" s="671"/>
      <c r="BL31" s="671"/>
      <c r="BM31" s="672">
        <v>99.2</v>
      </c>
      <c r="BN31" s="671"/>
      <c r="BO31" s="671"/>
      <c r="BP31" s="671"/>
      <c r="BQ31" s="673"/>
      <c r="BR31" s="670">
        <v>99.5</v>
      </c>
      <c r="BS31" s="671"/>
      <c r="BT31" s="671"/>
      <c r="BU31" s="671"/>
      <c r="BV31" s="671"/>
      <c r="BW31" s="671"/>
      <c r="BX31" s="672">
        <v>99.1</v>
      </c>
      <c r="BY31" s="671"/>
      <c r="BZ31" s="671"/>
      <c r="CA31" s="671"/>
      <c r="CB31" s="673"/>
      <c r="CD31" s="629"/>
      <c r="CE31" s="630"/>
      <c r="CF31" s="605" t="s">
        <v>316</v>
      </c>
      <c r="CG31" s="606"/>
      <c r="CH31" s="606"/>
      <c r="CI31" s="606"/>
      <c r="CJ31" s="606"/>
      <c r="CK31" s="606"/>
      <c r="CL31" s="606"/>
      <c r="CM31" s="606"/>
      <c r="CN31" s="606"/>
      <c r="CO31" s="606"/>
      <c r="CP31" s="606"/>
      <c r="CQ31" s="607"/>
      <c r="CR31" s="608">
        <v>285726</v>
      </c>
      <c r="CS31" s="621"/>
      <c r="CT31" s="621"/>
      <c r="CU31" s="621"/>
      <c r="CV31" s="621"/>
      <c r="CW31" s="621"/>
      <c r="CX31" s="621"/>
      <c r="CY31" s="622"/>
      <c r="CZ31" s="611">
        <v>0.5</v>
      </c>
      <c r="DA31" s="623"/>
      <c r="DB31" s="623"/>
      <c r="DC31" s="624"/>
      <c r="DD31" s="614">
        <v>273847</v>
      </c>
      <c r="DE31" s="621"/>
      <c r="DF31" s="621"/>
      <c r="DG31" s="621"/>
      <c r="DH31" s="621"/>
      <c r="DI31" s="621"/>
      <c r="DJ31" s="621"/>
      <c r="DK31" s="622"/>
      <c r="DL31" s="614">
        <v>273773</v>
      </c>
      <c r="DM31" s="621"/>
      <c r="DN31" s="621"/>
      <c r="DO31" s="621"/>
      <c r="DP31" s="621"/>
      <c r="DQ31" s="621"/>
      <c r="DR31" s="621"/>
      <c r="DS31" s="621"/>
      <c r="DT31" s="621"/>
      <c r="DU31" s="621"/>
      <c r="DV31" s="622"/>
      <c r="DW31" s="611">
        <v>0.8</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4431272</v>
      </c>
      <c r="S32" s="609"/>
      <c r="T32" s="609"/>
      <c r="U32" s="609"/>
      <c r="V32" s="609"/>
      <c r="W32" s="609"/>
      <c r="X32" s="609"/>
      <c r="Y32" s="610"/>
      <c r="Z32" s="646">
        <v>7.1</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83"/>
      <c r="AU32" s="208" t="s">
        <v>318</v>
      </c>
      <c r="AX32" s="605" t="s">
        <v>319</v>
      </c>
      <c r="AY32" s="606"/>
      <c r="AZ32" s="606"/>
      <c r="BA32" s="606"/>
      <c r="BB32" s="606"/>
      <c r="BC32" s="606"/>
      <c r="BD32" s="606"/>
      <c r="BE32" s="606"/>
      <c r="BF32" s="607"/>
      <c r="BG32" s="674">
        <v>99.5</v>
      </c>
      <c r="BH32" s="621"/>
      <c r="BI32" s="621"/>
      <c r="BJ32" s="621"/>
      <c r="BK32" s="621"/>
      <c r="BL32" s="621"/>
      <c r="BM32" s="612">
        <v>99.1</v>
      </c>
      <c r="BN32" s="621"/>
      <c r="BO32" s="621"/>
      <c r="BP32" s="621"/>
      <c r="BQ32" s="644"/>
      <c r="BR32" s="674">
        <v>99.5</v>
      </c>
      <c r="BS32" s="621"/>
      <c r="BT32" s="621"/>
      <c r="BU32" s="621"/>
      <c r="BV32" s="621"/>
      <c r="BW32" s="621"/>
      <c r="BX32" s="612">
        <v>99</v>
      </c>
      <c r="BY32" s="621"/>
      <c r="BZ32" s="621"/>
      <c r="CA32" s="621"/>
      <c r="CB32" s="644"/>
      <c r="CD32" s="631"/>
      <c r="CE32" s="632"/>
      <c r="CF32" s="605" t="s">
        <v>320</v>
      </c>
      <c r="CG32" s="606"/>
      <c r="CH32" s="606"/>
      <c r="CI32" s="606"/>
      <c r="CJ32" s="606"/>
      <c r="CK32" s="606"/>
      <c r="CL32" s="606"/>
      <c r="CM32" s="606"/>
      <c r="CN32" s="606"/>
      <c r="CO32" s="606"/>
      <c r="CP32" s="606"/>
      <c r="CQ32" s="607"/>
      <c r="CR32" s="608" t="s">
        <v>130</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130</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80319</v>
      </c>
      <c r="S33" s="609"/>
      <c r="T33" s="609"/>
      <c r="U33" s="609"/>
      <c r="V33" s="609"/>
      <c r="W33" s="609"/>
      <c r="X33" s="609"/>
      <c r="Y33" s="610"/>
      <c r="Z33" s="646">
        <v>0.1</v>
      </c>
      <c r="AA33" s="646"/>
      <c r="AB33" s="646"/>
      <c r="AC33" s="646"/>
      <c r="AD33" s="647">
        <v>59607</v>
      </c>
      <c r="AE33" s="647"/>
      <c r="AF33" s="647"/>
      <c r="AG33" s="647"/>
      <c r="AH33" s="647"/>
      <c r="AI33" s="647"/>
      <c r="AJ33" s="647"/>
      <c r="AK33" s="647"/>
      <c r="AL33" s="611">
        <v>0.2</v>
      </c>
      <c r="AM33" s="612"/>
      <c r="AN33" s="612"/>
      <c r="AO33" s="648"/>
      <c r="AP33" s="651"/>
      <c r="AQ33" s="652"/>
      <c r="AR33" s="652"/>
      <c r="AS33" s="652"/>
      <c r="AT33" s="684"/>
      <c r="AU33" s="213"/>
      <c r="AV33" s="213"/>
      <c r="AW33" s="213"/>
      <c r="AX33" s="589" t="s">
        <v>322</v>
      </c>
      <c r="AY33" s="590"/>
      <c r="AZ33" s="590"/>
      <c r="BA33" s="590"/>
      <c r="BB33" s="590"/>
      <c r="BC33" s="590"/>
      <c r="BD33" s="590"/>
      <c r="BE33" s="590"/>
      <c r="BF33" s="591"/>
      <c r="BG33" s="669">
        <v>99.5</v>
      </c>
      <c r="BH33" s="593"/>
      <c r="BI33" s="593"/>
      <c r="BJ33" s="593"/>
      <c r="BK33" s="593"/>
      <c r="BL33" s="593"/>
      <c r="BM33" s="639">
        <v>99.2</v>
      </c>
      <c r="BN33" s="593"/>
      <c r="BO33" s="593"/>
      <c r="BP33" s="593"/>
      <c r="BQ33" s="656"/>
      <c r="BR33" s="669">
        <v>99.5</v>
      </c>
      <c r="BS33" s="593"/>
      <c r="BT33" s="593"/>
      <c r="BU33" s="593"/>
      <c r="BV33" s="593"/>
      <c r="BW33" s="593"/>
      <c r="BX33" s="639">
        <v>99.2</v>
      </c>
      <c r="BY33" s="593"/>
      <c r="BZ33" s="593"/>
      <c r="CA33" s="593"/>
      <c r="CB33" s="656"/>
      <c r="CD33" s="605" t="s">
        <v>323</v>
      </c>
      <c r="CE33" s="606"/>
      <c r="CF33" s="606"/>
      <c r="CG33" s="606"/>
      <c r="CH33" s="606"/>
      <c r="CI33" s="606"/>
      <c r="CJ33" s="606"/>
      <c r="CK33" s="606"/>
      <c r="CL33" s="606"/>
      <c r="CM33" s="606"/>
      <c r="CN33" s="606"/>
      <c r="CO33" s="606"/>
      <c r="CP33" s="606"/>
      <c r="CQ33" s="607"/>
      <c r="CR33" s="608">
        <v>23795950</v>
      </c>
      <c r="CS33" s="621"/>
      <c r="CT33" s="621"/>
      <c r="CU33" s="621"/>
      <c r="CV33" s="621"/>
      <c r="CW33" s="621"/>
      <c r="CX33" s="621"/>
      <c r="CY33" s="622"/>
      <c r="CZ33" s="611">
        <v>40.6</v>
      </c>
      <c r="DA33" s="623"/>
      <c r="DB33" s="623"/>
      <c r="DC33" s="624"/>
      <c r="DD33" s="614">
        <v>19690694</v>
      </c>
      <c r="DE33" s="621"/>
      <c r="DF33" s="621"/>
      <c r="DG33" s="621"/>
      <c r="DH33" s="621"/>
      <c r="DI33" s="621"/>
      <c r="DJ33" s="621"/>
      <c r="DK33" s="622"/>
      <c r="DL33" s="614">
        <v>14082819</v>
      </c>
      <c r="DM33" s="621"/>
      <c r="DN33" s="621"/>
      <c r="DO33" s="621"/>
      <c r="DP33" s="621"/>
      <c r="DQ33" s="621"/>
      <c r="DR33" s="621"/>
      <c r="DS33" s="621"/>
      <c r="DT33" s="621"/>
      <c r="DU33" s="621"/>
      <c r="DV33" s="622"/>
      <c r="DW33" s="611">
        <v>43.1</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336828</v>
      </c>
      <c r="S34" s="609"/>
      <c r="T34" s="609"/>
      <c r="U34" s="609"/>
      <c r="V34" s="609"/>
      <c r="W34" s="609"/>
      <c r="X34" s="609"/>
      <c r="Y34" s="610"/>
      <c r="Z34" s="646">
        <v>0.5</v>
      </c>
      <c r="AA34" s="646"/>
      <c r="AB34" s="646"/>
      <c r="AC34" s="646"/>
      <c r="AD34" s="647" t="s">
        <v>130</v>
      </c>
      <c r="AE34" s="647"/>
      <c r="AF34" s="647"/>
      <c r="AG34" s="647"/>
      <c r="AH34" s="647"/>
      <c r="AI34" s="647"/>
      <c r="AJ34" s="647"/>
      <c r="AK34" s="647"/>
      <c r="AL34" s="611" t="s">
        <v>130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6940401</v>
      </c>
      <c r="CS34" s="609"/>
      <c r="CT34" s="609"/>
      <c r="CU34" s="609"/>
      <c r="CV34" s="609"/>
      <c r="CW34" s="609"/>
      <c r="CX34" s="609"/>
      <c r="CY34" s="610"/>
      <c r="CZ34" s="611">
        <v>11.8</v>
      </c>
      <c r="DA34" s="623"/>
      <c r="DB34" s="623"/>
      <c r="DC34" s="624"/>
      <c r="DD34" s="614">
        <v>5453476</v>
      </c>
      <c r="DE34" s="609"/>
      <c r="DF34" s="609"/>
      <c r="DG34" s="609"/>
      <c r="DH34" s="609"/>
      <c r="DI34" s="609"/>
      <c r="DJ34" s="609"/>
      <c r="DK34" s="610"/>
      <c r="DL34" s="614">
        <v>4857468</v>
      </c>
      <c r="DM34" s="609"/>
      <c r="DN34" s="609"/>
      <c r="DO34" s="609"/>
      <c r="DP34" s="609"/>
      <c r="DQ34" s="609"/>
      <c r="DR34" s="609"/>
      <c r="DS34" s="609"/>
      <c r="DT34" s="609"/>
      <c r="DU34" s="609"/>
      <c r="DV34" s="610"/>
      <c r="DW34" s="611">
        <v>14.9</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149971</v>
      </c>
      <c r="S35" s="609"/>
      <c r="T35" s="609"/>
      <c r="U35" s="609"/>
      <c r="V35" s="609"/>
      <c r="W35" s="609"/>
      <c r="X35" s="609"/>
      <c r="Y35" s="610"/>
      <c r="Z35" s="646">
        <v>0.2</v>
      </c>
      <c r="AA35" s="646"/>
      <c r="AB35" s="646"/>
      <c r="AC35" s="646"/>
      <c r="AD35" s="647" t="s">
        <v>130</v>
      </c>
      <c r="AE35" s="647"/>
      <c r="AF35" s="647"/>
      <c r="AG35" s="647"/>
      <c r="AH35" s="647"/>
      <c r="AI35" s="647"/>
      <c r="AJ35" s="647"/>
      <c r="AK35" s="647"/>
      <c r="AL35" s="611" t="s">
        <v>130</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671474</v>
      </c>
      <c r="CS35" s="621"/>
      <c r="CT35" s="621"/>
      <c r="CU35" s="621"/>
      <c r="CV35" s="621"/>
      <c r="CW35" s="621"/>
      <c r="CX35" s="621"/>
      <c r="CY35" s="622"/>
      <c r="CZ35" s="611">
        <v>1.1000000000000001</v>
      </c>
      <c r="DA35" s="623"/>
      <c r="DB35" s="623"/>
      <c r="DC35" s="624"/>
      <c r="DD35" s="614">
        <v>554682</v>
      </c>
      <c r="DE35" s="621"/>
      <c r="DF35" s="621"/>
      <c r="DG35" s="621"/>
      <c r="DH35" s="621"/>
      <c r="DI35" s="621"/>
      <c r="DJ35" s="621"/>
      <c r="DK35" s="622"/>
      <c r="DL35" s="614">
        <v>493800</v>
      </c>
      <c r="DM35" s="621"/>
      <c r="DN35" s="621"/>
      <c r="DO35" s="621"/>
      <c r="DP35" s="621"/>
      <c r="DQ35" s="621"/>
      <c r="DR35" s="621"/>
      <c r="DS35" s="621"/>
      <c r="DT35" s="621"/>
      <c r="DU35" s="621"/>
      <c r="DV35" s="622"/>
      <c r="DW35" s="611">
        <v>1.5</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3817039</v>
      </c>
      <c r="S36" s="609"/>
      <c r="T36" s="609"/>
      <c r="U36" s="609"/>
      <c r="V36" s="609"/>
      <c r="W36" s="609"/>
      <c r="X36" s="609"/>
      <c r="Y36" s="610"/>
      <c r="Z36" s="646">
        <v>6.1</v>
      </c>
      <c r="AA36" s="646"/>
      <c r="AB36" s="646"/>
      <c r="AC36" s="646"/>
      <c r="AD36" s="647" t="s">
        <v>130</v>
      </c>
      <c r="AE36" s="647"/>
      <c r="AF36" s="647"/>
      <c r="AG36" s="647"/>
      <c r="AH36" s="647"/>
      <c r="AI36" s="647"/>
      <c r="AJ36" s="647"/>
      <c r="AK36" s="647"/>
      <c r="AL36" s="611" t="s">
        <v>130</v>
      </c>
      <c r="AM36" s="612"/>
      <c r="AN36" s="612"/>
      <c r="AO36" s="648"/>
      <c r="AP36" s="216"/>
      <c r="AQ36" s="657" t="s">
        <v>331</v>
      </c>
      <c r="AR36" s="658"/>
      <c r="AS36" s="658"/>
      <c r="AT36" s="658"/>
      <c r="AU36" s="658"/>
      <c r="AV36" s="658"/>
      <c r="AW36" s="658"/>
      <c r="AX36" s="658"/>
      <c r="AY36" s="659"/>
      <c r="AZ36" s="663">
        <v>8323203</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139695</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8635291</v>
      </c>
      <c r="CS36" s="609"/>
      <c r="CT36" s="609"/>
      <c r="CU36" s="609"/>
      <c r="CV36" s="609"/>
      <c r="CW36" s="609"/>
      <c r="CX36" s="609"/>
      <c r="CY36" s="610"/>
      <c r="CZ36" s="611">
        <v>14.7</v>
      </c>
      <c r="DA36" s="623"/>
      <c r="DB36" s="623"/>
      <c r="DC36" s="624"/>
      <c r="DD36" s="614">
        <v>7894005</v>
      </c>
      <c r="DE36" s="609"/>
      <c r="DF36" s="609"/>
      <c r="DG36" s="609"/>
      <c r="DH36" s="609"/>
      <c r="DI36" s="609"/>
      <c r="DJ36" s="609"/>
      <c r="DK36" s="610"/>
      <c r="DL36" s="614">
        <v>5131059</v>
      </c>
      <c r="DM36" s="609"/>
      <c r="DN36" s="609"/>
      <c r="DO36" s="609"/>
      <c r="DP36" s="609"/>
      <c r="DQ36" s="609"/>
      <c r="DR36" s="609"/>
      <c r="DS36" s="609"/>
      <c r="DT36" s="609"/>
      <c r="DU36" s="609"/>
      <c r="DV36" s="610"/>
      <c r="DW36" s="611">
        <v>15.7</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1005353</v>
      </c>
      <c r="S37" s="609"/>
      <c r="T37" s="609"/>
      <c r="U37" s="609"/>
      <c r="V37" s="609"/>
      <c r="W37" s="609"/>
      <c r="X37" s="609"/>
      <c r="Y37" s="610"/>
      <c r="Z37" s="646">
        <v>1.6</v>
      </c>
      <c r="AA37" s="646"/>
      <c r="AB37" s="646"/>
      <c r="AC37" s="646"/>
      <c r="AD37" s="647">
        <v>82</v>
      </c>
      <c r="AE37" s="647"/>
      <c r="AF37" s="647"/>
      <c r="AG37" s="647"/>
      <c r="AH37" s="647"/>
      <c r="AI37" s="647"/>
      <c r="AJ37" s="647"/>
      <c r="AK37" s="647"/>
      <c r="AL37" s="611">
        <v>0</v>
      </c>
      <c r="AM37" s="612"/>
      <c r="AN37" s="612"/>
      <c r="AO37" s="648"/>
      <c r="AQ37" s="641" t="s">
        <v>335</v>
      </c>
      <c r="AR37" s="642"/>
      <c r="AS37" s="642"/>
      <c r="AT37" s="642"/>
      <c r="AU37" s="642"/>
      <c r="AV37" s="642"/>
      <c r="AW37" s="642"/>
      <c r="AX37" s="642"/>
      <c r="AY37" s="643"/>
      <c r="AZ37" s="608">
        <v>1729701</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99536</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2251054</v>
      </c>
      <c r="CS37" s="621"/>
      <c r="CT37" s="621"/>
      <c r="CU37" s="621"/>
      <c r="CV37" s="621"/>
      <c r="CW37" s="621"/>
      <c r="CX37" s="621"/>
      <c r="CY37" s="622"/>
      <c r="CZ37" s="611">
        <v>3.8</v>
      </c>
      <c r="DA37" s="623"/>
      <c r="DB37" s="623"/>
      <c r="DC37" s="624"/>
      <c r="DD37" s="614">
        <v>2242025</v>
      </c>
      <c r="DE37" s="621"/>
      <c r="DF37" s="621"/>
      <c r="DG37" s="621"/>
      <c r="DH37" s="621"/>
      <c r="DI37" s="621"/>
      <c r="DJ37" s="621"/>
      <c r="DK37" s="622"/>
      <c r="DL37" s="614">
        <v>2241776</v>
      </c>
      <c r="DM37" s="621"/>
      <c r="DN37" s="621"/>
      <c r="DO37" s="621"/>
      <c r="DP37" s="621"/>
      <c r="DQ37" s="621"/>
      <c r="DR37" s="621"/>
      <c r="DS37" s="621"/>
      <c r="DT37" s="621"/>
      <c r="DU37" s="621"/>
      <c r="DV37" s="622"/>
      <c r="DW37" s="611">
        <v>6.9</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3523900</v>
      </c>
      <c r="S38" s="609"/>
      <c r="T38" s="609"/>
      <c r="U38" s="609"/>
      <c r="V38" s="609"/>
      <c r="W38" s="609"/>
      <c r="X38" s="609"/>
      <c r="Y38" s="610"/>
      <c r="Z38" s="646">
        <v>5.6</v>
      </c>
      <c r="AA38" s="646"/>
      <c r="AB38" s="646"/>
      <c r="AC38" s="646"/>
      <c r="AD38" s="647" t="s">
        <v>130</v>
      </c>
      <c r="AE38" s="647"/>
      <c r="AF38" s="647"/>
      <c r="AG38" s="647"/>
      <c r="AH38" s="647"/>
      <c r="AI38" s="647"/>
      <c r="AJ38" s="647"/>
      <c r="AK38" s="647"/>
      <c r="AL38" s="611" t="s">
        <v>130</v>
      </c>
      <c r="AM38" s="612"/>
      <c r="AN38" s="612"/>
      <c r="AO38" s="648"/>
      <c r="AQ38" s="641" t="s">
        <v>339</v>
      </c>
      <c r="AR38" s="642"/>
      <c r="AS38" s="642"/>
      <c r="AT38" s="642"/>
      <c r="AU38" s="642"/>
      <c r="AV38" s="642"/>
      <c r="AW38" s="642"/>
      <c r="AX38" s="642"/>
      <c r="AY38" s="643"/>
      <c r="AZ38" s="608">
        <v>1691028</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17694</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6605587</v>
      </c>
      <c r="CS38" s="609"/>
      <c r="CT38" s="609"/>
      <c r="CU38" s="609"/>
      <c r="CV38" s="609"/>
      <c r="CW38" s="609"/>
      <c r="CX38" s="609"/>
      <c r="CY38" s="610"/>
      <c r="CZ38" s="611">
        <v>11.3</v>
      </c>
      <c r="DA38" s="623"/>
      <c r="DB38" s="623"/>
      <c r="DC38" s="624"/>
      <c r="DD38" s="614">
        <v>5769092</v>
      </c>
      <c r="DE38" s="609"/>
      <c r="DF38" s="609"/>
      <c r="DG38" s="609"/>
      <c r="DH38" s="609"/>
      <c r="DI38" s="609"/>
      <c r="DJ38" s="609"/>
      <c r="DK38" s="610"/>
      <c r="DL38" s="614">
        <v>3598160</v>
      </c>
      <c r="DM38" s="609"/>
      <c r="DN38" s="609"/>
      <c r="DO38" s="609"/>
      <c r="DP38" s="609"/>
      <c r="DQ38" s="609"/>
      <c r="DR38" s="609"/>
      <c r="DS38" s="609"/>
      <c r="DT38" s="609"/>
      <c r="DU38" s="609"/>
      <c r="DV38" s="610"/>
      <c r="DW38" s="611">
        <v>11</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130</v>
      </c>
      <c r="AM39" s="612"/>
      <c r="AN39" s="612"/>
      <c r="AO39" s="648"/>
      <c r="AQ39" s="641" t="s">
        <v>343</v>
      </c>
      <c r="AR39" s="642"/>
      <c r="AS39" s="642"/>
      <c r="AT39" s="642"/>
      <c r="AU39" s="642"/>
      <c r="AV39" s="642"/>
      <c r="AW39" s="642"/>
      <c r="AX39" s="642"/>
      <c r="AY39" s="643"/>
      <c r="AZ39" s="608">
        <v>22253</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26537</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353617</v>
      </c>
      <c r="CS39" s="621"/>
      <c r="CT39" s="621"/>
      <c r="CU39" s="621"/>
      <c r="CV39" s="621"/>
      <c r="CW39" s="621"/>
      <c r="CX39" s="621"/>
      <c r="CY39" s="622"/>
      <c r="CZ39" s="611">
        <v>0.6</v>
      </c>
      <c r="DA39" s="623"/>
      <c r="DB39" s="623"/>
      <c r="DC39" s="624"/>
      <c r="DD39" s="614">
        <v>17107</v>
      </c>
      <c r="DE39" s="621"/>
      <c r="DF39" s="621"/>
      <c r="DG39" s="621"/>
      <c r="DH39" s="621"/>
      <c r="DI39" s="621"/>
      <c r="DJ39" s="621"/>
      <c r="DK39" s="622"/>
      <c r="DL39" s="614" t="s">
        <v>130</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669200</v>
      </c>
      <c r="S40" s="609"/>
      <c r="T40" s="609"/>
      <c r="U40" s="609"/>
      <c r="V40" s="609"/>
      <c r="W40" s="609"/>
      <c r="X40" s="609"/>
      <c r="Y40" s="610"/>
      <c r="Z40" s="646">
        <v>1.1000000000000001</v>
      </c>
      <c r="AA40" s="646"/>
      <c r="AB40" s="646"/>
      <c r="AC40" s="646"/>
      <c r="AD40" s="647" t="s">
        <v>130</v>
      </c>
      <c r="AE40" s="647"/>
      <c r="AF40" s="647"/>
      <c r="AG40" s="647"/>
      <c r="AH40" s="647"/>
      <c r="AI40" s="647"/>
      <c r="AJ40" s="647"/>
      <c r="AK40" s="647"/>
      <c r="AL40" s="611" t="s">
        <v>130</v>
      </c>
      <c r="AM40" s="612"/>
      <c r="AN40" s="612"/>
      <c r="AO40" s="648"/>
      <c r="AQ40" s="641" t="s">
        <v>347</v>
      </c>
      <c r="AR40" s="642"/>
      <c r="AS40" s="642"/>
      <c r="AT40" s="642"/>
      <c r="AU40" s="642"/>
      <c r="AV40" s="642"/>
      <c r="AW40" s="642"/>
      <c r="AX40" s="642"/>
      <c r="AY40" s="643"/>
      <c r="AZ40" s="608">
        <v>10458</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98</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589580</v>
      </c>
      <c r="CS40" s="609"/>
      <c r="CT40" s="609"/>
      <c r="CU40" s="609"/>
      <c r="CV40" s="609"/>
      <c r="CW40" s="609"/>
      <c r="CX40" s="609"/>
      <c r="CY40" s="610"/>
      <c r="CZ40" s="611">
        <v>1</v>
      </c>
      <c r="DA40" s="623"/>
      <c r="DB40" s="623"/>
      <c r="DC40" s="624"/>
      <c r="DD40" s="614">
        <v>2332</v>
      </c>
      <c r="DE40" s="609"/>
      <c r="DF40" s="609"/>
      <c r="DG40" s="609"/>
      <c r="DH40" s="609"/>
      <c r="DI40" s="609"/>
      <c r="DJ40" s="609"/>
      <c r="DK40" s="610"/>
      <c r="DL40" s="614">
        <v>2332</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62464135</v>
      </c>
      <c r="S41" s="633"/>
      <c r="T41" s="633"/>
      <c r="U41" s="633"/>
      <c r="V41" s="633"/>
      <c r="W41" s="633"/>
      <c r="X41" s="633"/>
      <c r="Y41" s="636"/>
      <c r="Z41" s="637">
        <v>100</v>
      </c>
      <c r="AA41" s="637"/>
      <c r="AB41" s="637"/>
      <c r="AC41" s="637"/>
      <c r="AD41" s="638">
        <v>32038190</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1279401</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354</v>
      </c>
      <c r="BW41" s="609"/>
      <c r="BX41" s="609"/>
      <c r="BY41" s="609"/>
      <c r="BZ41" s="609"/>
      <c r="CA41" s="609"/>
      <c r="CB41" s="645"/>
      <c r="CD41" s="605" t="s">
        <v>355</v>
      </c>
      <c r="CE41" s="606"/>
      <c r="CF41" s="606"/>
      <c r="CG41" s="606"/>
      <c r="CH41" s="606"/>
      <c r="CI41" s="606"/>
      <c r="CJ41" s="606"/>
      <c r="CK41" s="606"/>
      <c r="CL41" s="606"/>
      <c r="CM41" s="606"/>
      <c r="CN41" s="606"/>
      <c r="CO41" s="606"/>
      <c r="CP41" s="606"/>
      <c r="CQ41" s="607"/>
      <c r="CR41" s="608" t="s">
        <v>354</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356</v>
      </c>
      <c r="AR42" s="654"/>
      <c r="AS42" s="654"/>
      <c r="AT42" s="654"/>
      <c r="AU42" s="654"/>
      <c r="AV42" s="654"/>
      <c r="AW42" s="654"/>
      <c r="AX42" s="654"/>
      <c r="AY42" s="655"/>
      <c r="AZ42" s="592">
        <v>3590362</v>
      </c>
      <c r="BA42" s="633"/>
      <c r="BB42" s="633"/>
      <c r="BC42" s="633"/>
      <c r="BD42" s="593"/>
      <c r="BE42" s="593"/>
      <c r="BF42" s="656"/>
      <c r="BG42" s="651"/>
      <c r="BH42" s="652"/>
      <c r="BI42" s="652"/>
      <c r="BJ42" s="652"/>
      <c r="BK42" s="652"/>
      <c r="BL42" s="218"/>
      <c r="BM42" s="590" t="s">
        <v>357</v>
      </c>
      <c r="BN42" s="590"/>
      <c r="BO42" s="590"/>
      <c r="BP42" s="590"/>
      <c r="BQ42" s="590"/>
      <c r="BR42" s="590"/>
      <c r="BS42" s="590"/>
      <c r="BT42" s="590"/>
      <c r="BU42" s="591"/>
      <c r="BV42" s="592">
        <v>312</v>
      </c>
      <c r="BW42" s="633"/>
      <c r="BX42" s="633"/>
      <c r="BY42" s="633"/>
      <c r="BZ42" s="633"/>
      <c r="CA42" s="633"/>
      <c r="CB42" s="634"/>
      <c r="CD42" s="605" t="s">
        <v>358</v>
      </c>
      <c r="CE42" s="606"/>
      <c r="CF42" s="606"/>
      <c r="CG42" s="606"/>
      <c r="CH42" s="606"/>
      <c r="CI42" s="606"/>
      <c r="CJ42" s="606"/>
      <c r="CK42" s="606"/>
      <c r="CL42" s="606"/>
      <c r="CM42" s="606"/>
      <c r="CN42" s="606"/>
      <c r="CO42" s="606"/>
      <c r="CP42" s="606"/>
      <c r="CQ42" s="607"/>
      <c r="CR42" s="608">
        <v>6020637</v>
      </c>
      <c r="CS42" s="621"/>
      <c r="CT42" s="621"/>
      <c r="CU42" s="621"/>
      <c r="CV42" s="621"/>
      <c r="CW42" s="621"/>
      <c r="CX42" s="621"/>
      <c r="CY42" s="622"/>
      <c r="CZ42" s="611">
        <v>10.3</v>
      </c>
      <c r="DA42" s="623"/>
      <c r="DB42" s="623"/>
      <c r="DC42" s="624"/>
      <c r="DD42" s="614">
        <v>1001772</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359</v>
      </c>
      <c r="CD43" s="605" t="s">
        <v>360</v>
      </c>
      <c r="CE43" s="606"/>
      <c r="CF43" s="606"/>
      <c r="CG43" s="606"/>
      <c r="CH43" s="606"/>
      <c r="CI43" s="606"/>
      <c r="CJ43" s="606"/>
      <c r="CK43" s="606"/>
      <c r="CL43" s="606"/>
      <c r="CM43" s="606"/>
      <c r="CN43" s="606"/>
      <c r="CO43" s="606"/>
      <c r="CP43" s="606"/>
      <c r="CQ43" s="607"/>
      <c r="CR43" s="608">
        <v>233394</v>
      </c>
      <c r="CS43" s="621"/>
      <c r="CT43" s="621"/>
      <c r="CU43" s="621"/>
      <c r="CV43" s="621"/>
      <c r="CW43" s="621"/>
      <c r="CX43" s="621"/>
      <c r="CY43" s="622"/>
      <c r="CZ43" s="611">
        <v>0.4</v>
      </c>
      <c r="DA43" s="623"/>
      <c r="DB43" s="623"/>
      <c r="DC43" s="624"/>
      <c r="DD43" s="614">
        <v>229587</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361</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362</v>
      </c>
      <c r="CG44" s="606"/>
      <c r="CH44" s="606"/>
      <c r="CI44" s="606"/>
      <c r="CJ44" s="606"/>
      <c r="CK44" s="606"/>
      <c r="CL44" s="606"/>
      <c r="CM44" s="606"/>
      <c r="CN44" s="606"/>
      <c r="CO44" s="606"/>
      <c r="CP44" s="606"/>
      <c r="CQ44" s="607"/>
      <c r="CR44" s="608">
        <v>6020637</v>
      </c>
      <c r="CS44" s="609"/>
      <c r="CT44" s="609"/>
      <c r="CU44" s="609"/>
      <c r="CV44" s="609"/>
      <c r="CW44" s="609"/>
      <c r="CX44" s="609"/>
      <c r="CY44" s="610"/>
      <c r="CZ44" s="611">
        <v>10.3</v>
      </c>
      <c r="DA44" s="612"/>
      <c r="DB44" s="612"/>
      <c r="DC44" s="613"/>
      <c r="DD44" s="614">
        <v>1001772</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363</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364</v>
      </c>
      <c r="CG45" s="606"/>
      <c r="CH45" s="606"/>
      <c r="CI45" s="606"/>
      <c r="CJ45" s="606"/>
      <c r="CK45" s="606"/>
      <c r="CL45" s="606"/>
      <c r="CM45" s="606"/>
      <c r="CN45" s="606"/>
      <c r="CO45" s="606"/>
      <c r="CP45" s="606"/>
      <c r="CQ45" s="607"/>
      <c r="CR45" s="608">
        <v>3070453</v>
      </c>
      <c r="CS45" s="621"/>
      <c r="CT45" s="621"/>
      <c r="CU45" s="621"/>
      <c r="CV45" s="621"/>
      <c r="CW45" s="621"/>
      <c r="CX45" s="621"/>
      <c r="CY45" s="622"/>
      <c r="CZ45" s="611">
        <v>5.2</v>
      </c>
      <c r="DA45" s="623"/>
      <c r="DB45" s="623"/>
      <c r="DC45" s="624"/>
      <c r="DD45" s="614">
        <v>128231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365</v>
      </c>
      <c r="CG46" s="606"/>
      <c r="CH46" s="606"/>
      <c r="CI46" s="606"/>
      <c r="CJ46" s="606"/>
      <c r="CK46" s="606"/>
      <c r="CL46" s="606"/>
      <c r="CM46" s="606"/>
      <c r="CN46" s="606"/>
      <c r="CO46" s="606"/>
      <c r="CP46" s="606"/>
      <c r="CQ46" s="607"/>
      <c r="CR46" s="608">
        <v>2927702</v>
      </c>
      <c r="CS46" s="609"/>
      <c r="CT46" s="609"/>
      <c r="CU46" s="609"/>
      <c r="CV46" s="609"/>
      <c r="CW46" s="609"/>
      <c r="CX46" s="609"/>
      <c r="CY46" s="610"/>
      <c r="CZ46" s="611">
        <v>5</v>
      </c>
      <c r="DA46" s="612"/>
      <c r="DB46" s="612"/>
      <c r="DC46" s="613"/>
      <c r="DD46" s="614">
        <v>863117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366</v>
      </c>
      <c r="CG47" s="606"/>
      <c r="CH47" s="606"/>
      <c r="CI47" s="606"/>
      <c r="CJ47" s="606"/>
      <c r="CK47" s="606"/>
      <c r="CL47" s="606"/>
      <c r="CM47" s="606"/>
      <c r="CN47" s="606"/>
      <c r="CO47" s="606"/>
      <c r="CP47" s="606"/>
      <c r="CQ47" s="607"/>
      <c r="CR47" s="608" t="s">
        <v>354</v>
      </c>
      <c r="CS47" s="621"/>
      <c r="CT47" s="621"/>
      <c r="CU47" s="621"/>
      <c r="CV47" s="621"/>
      <c r="CW47" s="621"/>
      <c r="CX47" s="621"/>
      <c r="CY47" s="622"/>
      <c r="CZ47" s="611" t="s">
        <v>354</v>
      </c>
      <c r="DA47" s="623"/>
      <c r="DB47" s="623"/>
      <c r="DC47" s="624"/>
      <c r="DD47" s="614" t="s">
        <v>130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367</v>
      </c>
      <c r="CG48" s="606"/>
      <c r="CH48" s="606"/>
      <c r="CI48" s="606"/>
      <c r="CJ48" s="606"/>
      <c r="CK48" s="606"/>
      <c r="CL48" s="606"/>
      <c r="CM48" s="606"/>
      <c r="CN48" s="606"/>
      <c r="CO48" s="606"/>
      <c r="CP48" s="606"/>
      <c r="CQ48" s="607"/>
      <c r="CR48" s="608" t="s">
        <v>354</v>
      </c>
      <c r="CS48" s="609"/>
      <c r="CT48" s="609"/>
      <c r="CU48" s="609"/>
      <c r="CV48" s="609"/>
      <c r="CW48" s="609"/>
      <c r="CX48" s="609"/>
      <c r="CY48" s="610"/>
      <c r="CZ48" s="611" t="s">
        <v>354</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368</v>
      </c>
      <c r="CE49" s="590"/>
      <c r="CF49" s="590"/>
      <c r="CG49" s="590"/>
      <c r="CH49" s="590"/>
      <c r="CI49" s="590"/>
      <c r="CJ49" s="590"/>
      <c r="CK49" s="590"/>
      <c r="CL49" s="590"/>
      <c r="CM49" s="590"/>
      <c r="CN49" s="590"/>
      <c r="CO49" s="590"/>
      <c r="CP49" s="590"/>
      <c r="CQ49" s="591"/>
      <c r="CR49" s="592">
        <v>58613335</v>
      </c>
      <c r="CS49" s="593"/>
      <c r="CT49" s="593"/>
      <c r="CU49" s="593"/>
      <c r="CV49" s="593"/>
      <c r="CW49" s="593"/>
      <c r="CX49" s="593"/>
      <c r="CY49" s="594"/>
      <c r="CZ49" s="595">
        <v>100</v>
      </c>
      <c r="DA49" s="596"/>
      <c r="DB49" s="596"/>
      <c r="DC49" s="597"/>
      <c r="DD49" s="598">
        <v>37550455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E3ihRl3fkV3ov1iyIqSiJi7sNkmCI6AvrkVAPefVTXHCZ4WIDaF61FTst5c5r9g+CJ+i+U2gf7Mo3d7lxgJbA==" saltValue="O6A7EMaanWRNrwyGMuxQN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369</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370</v>
      </c>
      <c r="DK2" s="1079"/>
      <c r="DL2" s="1079"/>
      <c r="DM2" s="1079"/>
      <c r="DN2" s="1079"/>
      <c r="DO2" s="1080"/>
      <c r="DP2" s="222"/>
      <c r="DQ2" s="1078" t="s">
        <v>371</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372</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373</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374</v>
      </c>
      <c r="B5" s="983"/>
      <c r="C5" s="983"/>
      <c r="D5" s="983"/>
      <c r="E5" s="983"/>
      <c r="F5" s="983"/>
      <c r="G5" s="983"/>
      <c r="H5" s="983"/>
      <c r="I5" s="983"/>
      <c r="J5" s="983"/>
      <c r="K5" s="983"/>
      <c r="L5" s="983"/>
      <c r="M5" s="983"/>
      <c r="N5" s="983"/>
      <c r="O5" s="983"/>
      <c r="P5" s="984"/>
      <c r="Q5" s="988" t="s">
        <v>375</v>
      </c>
      <c r="R5" s="989"/>
      <c r="S5" s="989"/>
      <c r="T5" s="989"/>
      <c r="U5" s="990"/>
      <c r="V5" s="988" t="s">
        <v>376</v>
      </c>
      <c r="W5" s="989"/>
      <c r="X5" s="989"/>
      <c r="Y5" s="989"/>
      <c r="Z5" s="990"/>
      <c r="AA5" s="988" t="s">
        <v>377</v>
      </c>
      <c r="AB5" s="989"/>
      <c r="AC5" s="989"/>
      <c r="AD5" s="989"/>
      <c r="AE5" s="989"/>
      <c r="AF5" s="1081" t="s">
        <v>378</v>
      </c>
      <c r="AG5" s="989"/>
      <c r="AH5" s="989"/>
      <c r="AI5" s="989"/>
      <c r="AJ5" s="1002"/>
      <c r="AK5" s="989" t="s">
        <v>379</v>
      </c>
      <c r="AL5" s="989"/>
      <c r="AM5" s="989"/>
      <c r="AN5" s="989"/>
      <c r="AO5" s="990"/>
      <c r="AP5" s="988" t="s">
        <v>380</v>
      </c>
      <c r="AQ5" s="989"/>
      <c r="AR5" s="989"/>
      <c r="AS5" s="989"/>
      <c r="AT5" s="990"/>
      <c r="AU5" s="988" t="s">
        <v>381</v>
      </c>
      <c r="AV5" s="989"/>
      <c r="AW5" s="989"/>
      <c r="AX5" s="989"/>
      <c r="AY5" s="1002"/>
      <c r="AZ5" s="226"/>
      <c r="BA5" s="226"/>
      <c r="BB5" s="226"/>
      <c r="BC5" s="226"/>
      <c r="BD5" s="226"/>
      <c r="BE5" s="227"/>
      <c r="BF5" s="227"/>
      <c r="BG5" s="227"/>
      <c r="BH5" s="227"/>
      <c r="BI5" s="227"/>
      <c r="BJ5" s="227"/>
      <c r="BK5" s="227"/>
      <c r="BL5" s="227"/>
      <c r="BM5" s="227"/>
      <c r="BN5" s="227"/>
      <c r="BO5" s="227"/>
      <c r="BP5" s="227"/>
      <c r="BQ5" s="982" t="s">
        <v>382</v>
      </c>
      <c r="BR5" s="983"/>
      <c r="BS5" s="983"/>
      <c r="BT5" s="983"/>
      <c r="BU5" s="983"/>
      <c r="BV5" s="983"/>
      <c r="BW5" s="983"/>
      <c r="BX5" s="983"/>
      <c r="BY5" s="983"/>
      <c r="BZ5" s="983"/>
      <c r="CA5" s="983"/>
      <c r="CB5" s="983"/>
      <c r="CC5" s="983"/>
      <c r="CD5" s="983"/>
      <c r="CE5" s="983"/>
      <c r="CF5" s="983"/>
      <c r="CG5" s="984"/>
      <c r="CH5" s="988" t="s">
        <v>383</v>
      </c>
      <c r="CI5" s="989"/>
      <c r="CJ5" s="989"/>
      <c r="CK5" s="989"/>
      <c r="CL5" s="990"/>
      <c r="CM5" s="988" t="s">
        <v>384</v>
      </c>
      <c r="CN5" s="989"/>
      <c r="CO5" s="989"/>
      <c r="CP5" s="989"/>
      <c r="CQ5" s="990"/>
      <c r="CR5" s="988" t="s">
        <v>385</v>
      </c>
      <c r="CS5" s="989"/>
      <c r="CT5" s="989"/>
      <c r="CU5" s="989"/>
      <c r="CV5" s="990"/>
      <c r="CW5" s="988" t="s">
        <v>386</v>
      </c>
      <c r="CX5" s="989"/>
      <c r="CY5" s="989"/>
      <c r="CZ5" s="989"/>
      <c r="DA5" s="990"/>
      <c r="DB5" s="988" t="s">
        <v>387</v>
      </c>
      <c r="DC5" s="989"/>
      <c r="DD5" s="989"/>
      <c r="DE5" s="989"/>
      <c r="DF5" s="990"/>
      <c r="DG5" s="1071" t="s">
        <v>388</v>
      </c>
      <c r="DH5" s="1072"/>
      <c r="DI5" s="1072"/>
      <c r="DJ5" s="1072"/>
      <c r="DK5" s="1073"/>
      <c r="DL5" s="1071" t="s">
        <v>389</v>
      </c>
      <c r="DM5" s="1072"/>
      <c r="DN5" s="1072"/>
      <c r="DO5" s="1072"/>
      <c r="DP5" s="1073"/>
      <c r="DQ5" s="988" t="s">
        <v>390</v>
      </c>
      <c r="DR5" s="989"/>
      <c r="DS5" s="989"/>
      <c r="DT5" s="989"/>
      <c r="DU5" s="990"/>
      <c r="DV5" s="988" t="s">
        <v>381</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391</v>
      </c>
      <c r="C7" s="1035"/>
      <c r="D7" s="1035"/>
      <c r="E7" s="1035"/>
      <c r="F7" s="1035"/>
      <c r="G7" s="1035"/>
      <c r="H7" s="1035"/>
      <c r="I7" s="1035"/>
      <c r="J7" s="1035"/>
      <c r="K7" s="1035"/>
      <c r="L7" s="1035"/>
      <c r="M7" s="1035"/>
      <c r="N7" s="1035"/>
      <c r="O7" s="1035"/>
      <c r="P7" s="1036"/>
      <c r="Q7" s="1089">
        <v>61571</v>
      </c>
      <c r="R7" s="1090"/>
      <c r="S7" s="1090"/>
      <c r="T7" s="1090"/>
      <c r="U7" s="1090"/>
      <c r="V7" s="1090">
        <v>57824</v>
      </c>
      <c r="W7" s="1090"/>
      <c r="X7" s="1090"/>
      <c r="Y7" s="1090"/>
      <c r="Z7" s="1090"/>
      <c r="AA7" s="1090">
        <v>3747</v>
      </c>
      <c r="AB7" s="1090"/>
      <c r="AC7" s="1090"/>
      <c r="AD7" s="1090"/>
      <c r="AE7" s="1091"/>
      <c r="AF7" s="1092">
        <v>3122</v>
      </c>
      <c r="AG7" s="1093"/>
      <c r="AH7" s="1093"/>
      <c r="AI7" s="1093"/>
      <c r="AJ7" s="1094"/>
      <c r="AK7" s="1095">
        <v>149</v>
      </c>
      <c r="AL7" s="1096"/>
      <c r="AM7" s="1096"/>
      <c r="AN7" s="1096"/>
      <c r="AO7" s="1096"/>
      <c r="AP7" s="1096">
        <v>62243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596</v>
      </c>
      <c r="BT7" s="1087"/>
      <c r="BU7" s="1087"/>
      <c r="BV7" s="1087"/>
      <c r="BW7" s="1087"/>
      <c r="BX7" s="1087"/>
      <c r="BY7" s="1087"/>
      <c r="BZ7" s="1087"/>
      <c r="CA7" s="1087"/>
      <c r="CB7" s="1087"/>
      <c r="CC7" s="1087"/>
      <c r="CD7" s="1087"/>
      <c r="CE7" s="1087"/>
      <c r="CF7" s="1087"/>
      <c r="CG7" s="1099"/>
      <c r="CH7" s="1083">
        <v>1</v>
      </c>
      <c r="CI7" s="1084"/>
      <c r="CJ7" s="1084"/>
      <c r="CK7" s="1084"/>
      <c r="CL7" s="1085"/>
      <c r="CM7" s="1083">
        <v>216</v>
      </c>
      <c r="CN7" s="1084"/>
      <c r="CO7" s="1084"/>
      <c r="CP7" s="1084"/>
      <c r="CQ7" s="1085"/>
      <c r="CR7" s="1083">
        <v>110</v>
      </c>
      <c r="CS7" s="1084"/>
      <c r="CT7" s="1084"/>
      <c r="CU7" s="1084"/>
      <c r="CV7" s="1085"/>
      <c r="CW7" s="1083">
        <v>72</v>
      </c>
      <c r="CX7" s="1084"/>
      <c r="CY7" s="1084"/>
      <c r="CZ7" s="1084"/>
      <c r="DA7" s="1085"/>
      <c r="DB7" s="1083" t="s">
        <v>598</v>
      </c>
      <c r="DC7" s="1084"/>
      <c r="DD7" s="1084"/>
      <c r="DE7" s="1084"/>
      <c r="DF7" s="1085"/>
      <c r="DG7" s="1083" t="s">
        <v>598</v>
      </c>
      <c r="DH7" s="1084"/>
      <c r="DI7" s="1084"/>
      <c r="DJ7" s="1084"/>
      <c r="DK7" s="1085"/>
      <c r="DL7" s="1083" t="s">
        <v>598</v>
      </c>
      <c r="DM7" s="1084"/>
      <c r="DN7" s="1084"/>
      <c r="DO7" s="1084"/>
      <c r="DP7" s="1085"/>
      <c r="DQ7" s="1083" t="s">
        <v>598</v>
      </c>
      <c r="DR7" s="1084"/>
      <c r="DS7" s="1084"/>
      <c r="DT7" s="1084"/>
      <c r="DU7" s="1085"/>
      <c r="DV7" s="1086"/>
      <c r="DW7" s="1087"/>
      <c r="DX7" s="1087"/>
      <c r="DY7" s="1087"/>
      <c r="DZ7" s="1088"/>
      <c r="EA7" s="228"/>
    </row>
    <row r="8" spans="1:131" s="229" customFormat="1" ht="26.25" customHeight="1" x14ac:dyDescent="0.15">
      <c r="A8" s="232">
        <v>2</v>
      </c>
      <c r="B8" s="1017" t="s">
        <v>392</v>
      </c>
      <c r="C8" s="1018"/>
      <c r="D8" s="1018"/>
      <c r="E8" s="1018"/>
      <c r="F8" s="1018"/>
      <c r="G8" s="1018"/>
      <c r="H8" s="1018"/>
      <c r="I8" s="1018"/>
      <c r="J8" s="1018"/>
      <c r="K8" s="1018"/>
      <c r="L8" s="1018"/>
      <c r="M8" s="1018"/>
      <c r="N8" s="1018"/>
      <c r="O8" s="1018"/>
      <c r="P8" s="1019"/>
      <c r="Q8" s="1025">
        <v>13</v>
      </c>
      <c r="R8" s="1026"/>
      <c r="S8" s="1026"/>
      <c r="T8" s="1026"/>
      <c r="U8" s="1026"/>
      <c r="V8" s="1026">
        <v>13</v>
      </c>
      <c r="W8" s="1026"/>
      <c r="X8" s="1026"/>
      <c r="Y8" s="1026"/>
      <c r="Z8" s="1026"/>
      <c r="AA8" s="1026">
        <v>1</v>
      </c>
      <c r="AB8" s="1026"/>
      <c r="AC8" s="1026"/>
      <c r="AD8" s="1026"/>
      <c r="AE8" s="1027"/>
      <c r="AF8" s="1022">
        <v>1</v>
      </c>
      <c r="AG8" s="1023"/>
      <c r="AH8" s="1023"/>
      <c r="AI8" s="1023"/>
      <c r="AJ8" s="1024"/>
      <c r="AK8" s="1067">
        <v>1</v>
      </c>
      <c r="AL8" s="1068"/>
      <c r="AM8" s="1068"/>
      <c r="AN8" s="1068"/>
      <c r="AO8" s="1068"/>
      <c r="AP8" s="1068" t="s">
        <v>586</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597</v>
      </c>
      <c r="BT8" s="980"/>
      <c r="BU8" s="980"/>
      <c r="BV8" s="980"/>
      <c r="BW8" s="980"/>
      <c r="BX8" s="980"/>
      <c r="BY8" s="980"/>
      <c r="BZ8" s="980"/>
      <c r="CA8" s="980"/>
      <c r="CB8" s="980"/>
      <c r="CC8" s="980"/>
      <c r="CD8" s="980"/>
      <c r="CE8" s="980"/>
      <c r="CF8" s="980"/>
      <c r="CG8" s="1001"/>
      <c r="CH8" s="976">
        <v>-73</v>
      </c>
      <c r="CI8" s="977"/>
      <c r="CJ8" s="977"/>
      <c r="CK8" s="977"/>
      <c r="CL8" s="978"/>
      <c r="CM8" s="976">
        <v>633</v>
      </c>
      <c r="CN8" s="977"/>
      <c r="CO8" s="977"/>
      <c r="CP8" s="977"/>
      <c r="CQ8" s="978"/>
      <c r="CR8" s="976">
        <v>90</v>
      </c>
      <c r="CS8" s="977"/>
      <c r="CT8" s="977"/>
      <c r="CU8" s="977"/>
      <c r="CV8" s="978"/>
      <c r="CW8" s="976">
        <v>0</v>
      </c>
      <c r="CX8" s="977"/>
      <c r="CY8" s="977"/>
      <c r="CZ8" s="977"/>
      <c r="DA8" s="978"/>
      <c r="DB8" s="976" t="s">
        <v>598</v>
      </c>
      <c r="DC8" s="977"/>
      <c r="DD8" s="977"/>
      <c r="DE8" s="977"/>
      <c r="DF8" s="978"/>
      <c r="DG8" s="976" t="s">
        <v>598</v>
      </c>
      <c r="DH8" s="977"/>
      <c r="DI8" s="977"/>
      <c r="DJ8" s="977"/>
      <c r="DK8" s="978"/>
      <c r="DL8" s="976" t="s">
        <v>598</v>
      </c>
      <c r="DM8" s="977"/>
      <c r="DN8" s="977"/>
      <c r="DO8" s="977"/>
      <c r="DP8" s="978"/>
      <c r="DQ8" s="976" t="s">
        <v>598</v>
      </c>
      <c r="DR8" s="977"/>
      <c r="DS8" s="977"/>
      <c r="DT8" s="977"/>
      <c r="DU8" s="978"/>
      <c r="DV8" s="979"/>
      <c r="DW8" s="980"/>
      <c r="DX8" s="980"/>
      <c r="DY8" s="980"/>
      <c r="DZ8" s="981"/>
      <c r="EA8" s="228"/>
    </row>
    <row r="9" spans="1:131" s="229" customFormat="1" ht="26.25" customHeight="1" x14ac:dyDescent="0.15">
      <c r="A9" s="232">
        <v>3</v>
      </c>
      <c r="B9" s="1017" t="s">
        <v>393</v>
      </c>
      <c r="C9" s="1018"/>
      <c r="D9" s="1018"/>
      <c r="E9" s="1018"/>
      <c r="F9" s="1018"/>
      <c r="G9" s="1018"/>
      <c r="H9" s="1018"/>
      <c r="I9" s="1018"/>
      <c r="J9" s="1018"/>
      <c r="K9" s="1018"/>
      <c r="L9" s="1018"/>
      <c r="M9" s="1018"/>
      <c r="N9" s="1018"/>
      <c r="O9" s="1018"/>
      <c r="P9" s="1019"/>
      <c r="Q9" s="1025">
        <v>116</v>
      </c>
      <c r="R9" s="1026"/>
      <c r="S9" s="1026"/>
      <c r="T9" s="1026"/>
      <c r="U9" s="1026"/>
      <c r="V9" s="1026">
        <v>54</v>
      </c>
      <c r="W9" s="1026"/>
      <c r="X9" s="1026"/>
      <c r="Y9" s="1026"/>
      <c r="Z9" s="1026"/>
      <c r="AA9" s="1026">
        <v>62</v>
      </c>
      <c r="AB9" s="1026"/>
      <c r="AC9" s="1026"/>
      <c r="AD9" s="1026"/>
      <c r="AE9" s="1027"/>
      <c r="AF9" s="1022">
        <v>62</v>
      </c>
      <c r="AG9" s="1023"/>
      <c r="AH9" s="1023"/>
      <c r="AI9" s="1023"/>
      <c r="AJ9" s="1024"/>
      <c r="AK9" s="1067" t="s">
        <v>598</v>
      </c>
      <c r="AL9" s="1068"/>
      <c r="AM9" s="1068"/>
      <c r="AN9" s="1068"/>
      <c r="AO9" s="1068"/>
      <c r="AP9" s="1068">
        <v>191</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394</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395</v>
      </c>
      <c r="B23" s="924" t="s">
        <v>396</v>
      </c>
      <c r="C23" s="925"/>
      <c r="D23" s="925"/>
      <c r="E23" s="925"/>
      <c r="F23" s="925"/>
      <c r="G23" s="925"/>
      <c r="H23" s="925"/>
      <c r="I23" s="925"/>
      <c r="J23" s="925"/>
      <c r="K23" s="925"/>
      <c r="L23" s="925"/>
      <c r="M23" s="925"/>
      <c r="N23" s="925"/>
      <c r="O23" s="925"/>
      <c r="P23" s="935"/>
      <c r="Q23" s="1054">
        <v>61700</v>
      </c>
      <c r="R23" s="1048"/>
      <c r="S23" s="1048"/>
      <c r="T23" s="1048"/>
      <c r="U23" s="1048"/>
      <c r="V23" s="1048">
        <v>57890</v>
      </c>
      <c r="W23" s="1048"/>
      <c r="X23" s="1048"/>
      <c r="Y23" s="1048"/>
      <c r="Z23" s="1048"/>
      <c r="AA23" s="1048">
        <v>3810</v>
      </c>
      <c r="AB23" s="1048"/>
      <c r="AC23" s="1048"/>
      <c r="AD23" s="1048"/>
      <c r="AE23" s="1055"/>
      <c r="AF23" s="1056">
        <v>3185</v>
      </c>
      <c r="AG23" s="1048"/>
      <c r="AH23" s="1048"/>
      <c r="AI23" s="1048"/>
      <c r="AJ23" s="1057"/>
      <c r="AK23" s="1058"/>
      <c r="AL23" s="1059"/>
      <c r="AM23" s="1059"/>
      <c r="AN23" s="1059"/>
      <c r="AO23" s="1059"/>
      <c r="AP23" s="1048">
        <v>62433</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374</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381</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407</v>
      </c>
      <c r="C28" s="1035"/>
      <c r="D28" s="1035"/>
      <c r="E28" s="1035"/>
      <c r="F28" s="1035"/>
      <c r="G28" s="1035"/>
      <c r="H28" s="1035"/>
      <c r="I28" s="1035"/>
      <c r="J28" s="1035"/>
      <c r="K28" s="1035"/>
      <c r="L28" s="1035"/>
      <c r="M28" s="1035"/>
      <c r="N28" s="1035"/>
      <c r="O28" s="1035"/>
      <c r="P28" s="1036"/>
      <c r="Q28" s="1037">
        <v>12619</v>
      </c>
      <c r="R28" s="1038"/>
      <c r="S28" s="1038"/>
      <c r="T28" s="1038"/>
      <c r="U28" s="1038"/>
      <c r="V28" s="1038">
        <v>12479</v>
      </c>
      <c r="W28" s="1038"/>
      <c r="X28" s="1038"/>
      <c r="Y28" s="1038"/>
      <c r="Z28" s="1038"/>
      <c r="AA28" s="1038">
        <v>140</v>
      </c>
      <c r="AB28" s="1038"/>
      <c r="AC28" s="1038"/>
      <c r="AD28" s="1038"/>
      <c r="AE28" s="1039"/>
      <c r="AF28" s="1040">
        <v>140</v>
      </c>
      <c r="AG28" s="1038"/>
      <c r="AH28" s="1038"/>
      <c r="AI28" s="1038"/>
      <c r="AJ28" s="1041"/>
      <c r="AK28" s="1029">
        <v>1279</v>
      </c>
      <c r="AL28" s="1030"/>
      <c r="AM28" s="1030"/>
      <c r="AN28" s="1030"/>
      <c r="AO28" s="1030"/>
      <c r="AP28" s="1030" t="s">
        <v>586</v>
      </c>
      <c r="AQ28" s="1030"/>
      <c r="AR28" s="1030"/>
      <c r="AS28" s="1030"/>
      <c r="AT28" s="1030"/>
      <c r="AU28" s="1030" t="s">
        <v>586</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408</v>
      </c>
      <c r="C29" s="1018"/>
      <c r="D29" s="1018"/>
      <c r="E29" s="1018"/>
      <c r="F29" s="1018"/>
      <c r="G29" s="1018"/>
      <c r="H29" s="1018"/>
      <c r="I29" s="1018"/>
      <c r="J29" s="1018"/>
      <c r="K29" s="1018"/>
      <c r="L29" s="1018"/>
      <c r="M29" s="1018"/>
      <c r="N29" s="1018"/>
      <c r="O29" s="1018"/>
      <c r="P29" s="1019"/>
      <c r="Q29" s="1025">
        <v>12575</v>
      </c>
      <c r="R29" s="1026"/>
      <c r="S29" s="1026"/>
      <c r="T29" s="1026"/>
      <c r="U29" s="1026"/>
      <c r="V29" s="1026">
        <v>11866</v>
      </c>
      <c r="W29" s="1026"/>
      <c r="X29" s="1026"/>
      <c r="Y29" s="1026"/>
      <c r="Z29" s="1026"/>
      <c r="AA29" s="1026">
        <v>709</v>
      </c>
      <c r="AB29" s="1026"/>
      <c r="AC29" s="1026"/>
      <c r="AD29" s="1026"/>
      <c r="AE29" s="1027"/>
      <c r="AF29" s="1022">
        <v>709</v>
      </c>
      <c r="AG29" s="1023"/>
      <c r="AH29" s="1023"/>
      <c r="AI29" s="1023"/>
      <c r="AJ29" s="1024"/>
      <c r="AK29" s="967">
        <v>1874</v>
      </c>
      <c r="AL29" s="958"/>
      <c r="AM29" s="958"/>
      <c r="AN29" s="958"/>
      <c r="AO29" s="958"/>
      <c r="AP29" s="958" t="s">
        <v>586</v>
      </c>
      <c r="AQ29" s="958"/>
      <c r="AR29" s="958"/>
      <c r="AS29" s="958"/>
      <c r="AT29" s="958"/>
      <c r="AU29" s="958" t="s">
        <v>586</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409</v>
      </c>
      <c r="C30" s="1018"/>
      <c r="D30" s="1018"/>
      <c r="E30" s="1018"/>
      <c r="F30" s="1018"/>
      <c r="G30" s="1018"/>
      <c r="H30" s="1018"/>
      <c r="I30" s="1018"/>
      <c r="J30" s="1018"/>
      <c r="K30" s="1018"/>
      <c r="L30" s="1018"/>
      <c r="M30" s="1018"/>
      <c r="N30" s="1018"/>
      <c r="O30" s="1018"/>
      <c r="P30" s="1019"/>
      <c r="Q30" s="1025">
        <v>2237</v>
      </c>
      <c r="R30" s="1026"/>
      <c r="S30" s="1026"/>
      <c r="T30" s="1026"/>
      <c r="U30" s="1026"/>
      <c r="V30" s="1026">
        <v>2233</v>
      </c>
      <c r="W30" s="1026"/>
      <c r="X30" s="1026"/>
      <c r="Y30" s="1026"/>
      <c r="Z30" s="1026"/>
      <c r="AA30" s="1026">
        <v>4</v>
      </c>
      <c r="AB30" s="1026"/>
      <c r="AC30" s="1026"/>
      <c r="AD30" s="1026"/>
      <c r="AE30" s="1027"/>
      <c r="AF30" s="1022">
        <v>4</v>
      </c>
      <c r="AG30" s="1023"/>
      <c r="AH30" s="1023"/>
      <c r="AI30" s="1023"/>
      <c r="AJ30" s="1024"/>
      <c r="AK30" s="967">
        <v>331</v>
      </c>
      <c r="AL30" s="958"/>
      <c r="AM30" s="958"/>
      <c r="AN30" s="958"/>
      <c r="AO30" s="958"/>
      <c r="AP30" s="958" t="s">
        <v>586</v>
      </c>
      <c r="AQ30" s="958"/>
      <c r="AR30" s="958"/>
      <c r="AS30" s="958"/>
      <c r="AT30" s="958"/>
      <c r="AU30" s="958" t="s">
        <v>586</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3492</v>
      </c>
      <c r="R31" s="1026"/>
      <c r="S31" s="1026"/>
      <c r="T31" s="1026"/>
      <c r="U31" s="1026"/>
      <c r="V31" s="1026">
        <v>3262</v>
      </c>
      <c r="W31" s="1026"/>
      <c r="X31" s="1026"/>
      <c r="Y31" s="1026"/>
      <c r="Z31" s="1026"/>
      <c r="AA31" s="1026">
        <v>229</v>
      </c>
      <c r="AB31" s="1026"/>
      <c r="AC31" s="1026"/>
      <c r="AD31" s="1026"/>
      <c r="AE31" s="1027"/>
      <c r="AF31" s="1022">
        <v>5404</v>
      </c>
      <c r="AG31" s="1023"/>
      <c r="AH31" s="1023"/>
      <c r="AI31" s="1023"/>
      <c r="AJ31" s="1024"/>
      <c r="AK31" s="967" t="s">
        <v>598</v>
      </c>
      <c r="AL31" s="958"/>
      <c r="AM31" s="958"/>
      <c r="AN31" s="958"/>
      <c r="AO31" s="958"/>
      <c r="AP31" s="958">
        <v>21404</v>
      </c>
      <c r="AQ31" s="958"/>
      <c r="AR31" s="958"/>
      <c r="AS31" s="958"/>
      <c r="AT31" s="958"/>
      <c r="AU31" s="958">
        <v>86</v>
      </c>
      <c r="AV31" s="958"/>
      <c r="AW31" s="958"/>
      <c r="AX31" s="958"/>
      <c r="AY31" s="958"/>
      <c r="AZ31" s="1028"/>
      <c r="BA31" s="1028"/>
      <c r="BB31" s="1028"/>
      <c r="BC31" s="1028"/>
      <c r="BD31" s="1028"/>
      <c r="BE31" s="959" t="s">
        <v>411</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412</v>
      </c>
      <c r="C32" s="1018"/>
      <c r="D32" s="1018"/>
      <c r="E32" s="1018"/>
      <c r="F32" s="1018"/>
      <c r="G32" s="1018"/>
      <c r="H32" s="1018"/>
      <c r="I32" s="1018"/>
      <c r="J32" s="1018"/>
      <c r="K32" s="1018"/>
      <c r="L32" s="1018"/>
      <c r="M32" s="1018"/>
      <c r="N32" s="1018"/>
      <c r="O32" s="1018"/>
      <c r="P32" s="1019"/>
      <c r="Q32" s="1025">
        <v>4021</v>
      </c>
      <c r="R32" s="1026"/>
      <c r="S32" s="1026"/>
      <c r="T32" s="1026"/>
      <c r="U32" s="1026"/>
      <c r="V32" s="1026">
        <v>3305</v>
      </c>
      <c r="W32" s="1026"/>
      <c r="X32" s="1026"/>
      <c r="Y32" s="1026"/>
      <c r="Z32" s="1026"/>
      <c r="AA32" s="1026">
        <v>716</v>
      </c>
      <c r="AB32" s="1026"/>
      <c r="AC32" s="1026"/>
      <c r="AD32" s="1026"/>
      <c r="AE32" s="1027"/>
      <c r="AF32" s="1022">
        <v>495</v>
      </c>
      <c r="AG32" s="1023"/>
      <c r="AH32" s="1023"/>
      <c r="AI32" s="1023"/>
      <c r="AJ32" s="1024"/>
      <c r="AK32" s="967" t="s">
        <v>598</v>
      </c>
      <c r="AL32" s="958"/>
      <c r="AM32" s="958"/>
      <c r="AN32" s="958"/>
      <c r="AO32" s="958"/>
      <c r="AP32" s="958">
        <v>26806</v>
      </c>
      <c r="AQ32" s="958"/>
      <c r="AR32" s="958"/>
      <c r="AS32" s="958"/>
      <c r="AT32" s="958"/>
      <c r="AU32" s="958">
        <v>17049</v>
      </c>
      <c r="AV32" s="958"/>
      <c r="AW32" s="958"/>
      <c r="AX32" s="958"/>
      <c r="AY32" s="958"/>
      <c r="AZ32" s="1028"/>
      <c r="BA32" s="1028"/>
      <c r="BB32" s="1028"/>
      <c r="BC32" s="1028"/>
      <c r="BD32" s="1028"/>
      <c r="BE32" s="959" t="s">
        <v>411</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413</v>
      </c>
      <c r="C33" s="1018"/>
      <c r="D33" s="1018"/>
      <c r="E33" s="1018"/>
      <c r="F33" s="1018"/>
      <c r="G33" s="1018"/>
      <c r="H33" s="1018"/>
      <c r="I33" s="1018"/>
      <c r="J33" s="1018"/>
      <c r="K33" s="1018"/>
      <c r="L33" s="1018"/>
      <c r="M33" s="1018"/>
      <c r="N33" s="1018"/>
      <c r="O33" s="1018"/>
      <c r="P33" s="1019"/>
      <c r="Q33" s="1025">
        <v>64</v>
      </c>
      <c r="R33" s="1026"/>
      <c r="S33" s="1026"/>
      <c r="T33" s="1026"/>
      <c r="U33" s="1026"/>
      <c r="V33" s="1026">
        <v>54</v>
      </c>
      <c r="W33" s="1026"/>
      <c r="X33" s="1026"/>
      <c r="Y33" s="1026"/>
      <c r="Z33" s="1026"/>
      <c r="AA33" s="1026">
        <v>9</v>
      </c>
      <c r="AB33" s="1026"/>
      <c r="AC33" s="1026"/>
      <c r="AD33" s="1026"/>
      <c r="AE33" s="1027"/>
      <c r="AF33" s="1022">
        <v>9</v>
      </c>
      <c r="AG33" s="1023"/>
      <c r="AH33" s="1023"/>
      <c r="AI33" s="1023"/>
      <c r="AJ33" s="1024"/>
      <c r="AK33" s="967">
        <v>34</v>
      </c>
      <c r="AL33" s="958"/>
      <c r="AM33" s="958"/>
      <c r="AN33" s="958"/>
      <c r="AO33" s="958"/>
      <c r="AP33" s="958">
        <v>265</v>
      </c>
      <c r="AQ33" s="958"/>
      <c r="AR33" s="958"/>
      <c r="AS33" s="958"/>
      <c r="AT33" s="958"/>
      <c r="AU33" s="958">
        <v>265</v>
      </c>
      <c r="AV33" s="958"/>
      <c r="AW33" s="958"/>
      <c r="AX33" s="958"/>
      <c r="AY33" s="958"/>
      <c r="AZ33" s="1028"/>
      <c r="BA33" s="1028"/>
      <c r="BB33" s="1028"/>
      <c r="BC33" s="1028"/>
      <c r="BD33" s="1028"/>
      <c r="BE33" s="959" t="s">
        <v>414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415</v>
      </c>
      <c r="C34" s="1018"/>
      <c r="D34" s="1018"/>
      <c r="E34" s="1018"/>
      <c r="F34" s="1018"/>
      <c r="G34" s="1018"/>
      <c r="H34" s="1018"/>
      <c r="I34" s="1018"/>
      <c r="J34" s="1018"/>
      <c r="K34" s="1018"/>
      <c r="L34" s="1018"/>
      <c r="M34" s="1018"/>
      <c r="N34" s="1018"/>
      <c r="O34" s="1018"/>
      <c r="P34" s="1019"/>
      <c r="Q34" s="1025">
        <v>16</v>
      </c>
      <c r="R34" s="1026"/>
      <c r="S34" s="1026"/>
      <c r="T34" s="1026"/>
      <c r="U34" s="1026"/>
      <c r="V34" s="1026">
        <v>11</v>
      </c>
      <c r="W34" s="1026"/>
      <c r="X34" s="1026"/>
      <c r="Y34" s="1026"/>
      <c r="Z34" s="1026"/>
      <c r="AA34" s="1026">
        <v>5</v>
      </c>
      <c r="AB34" s="1026"/>
      <c r="AC34" s="1026"/>
      <c r="AD34" s="1026"/>
      <c r="AE34" s="1027"/>
      <c r="AF34" s="1022">
        <v>5</v>
      </c>
      <c r="AG34" s="1023"/>
      <c r="AH34" s="1023"/>
      <c r="AI34" s="1023"/>
      <c r="AJ34" s="1024"/>
      <c r="AK34" s="967">
        <v>7</v>
      </c>
      <c r="AL34" s="958"/>
      <c r="AM34" s="958"/>
      <c r="AN34" s="958"/>
      <c r="AO34" s="958"/>
      <c r="AP34" s="958" t="s">
        <v>586</v>
      </c>
      <c r="AQ34" s="958"/>
      <c r="AR34" s="958"/>
      <c r="AS34" s="958"/>
      <c r="AT34" s="958"/>
      <c r="AU34" s="958" t="s">
        <v>586</v>
      </c>
      <c r="AV34" s="958"/>
      <c r="AW34" s="958"/>
      <c r="AX34" s="958"/>
      <c r="AY34" s="958"/>
      <c r="AZ34" s="1028"/>
      <c r="BA34" s="1028"/>
      <c r="BB34" s="1028"/>
      <c r="BC34" s="1028"/>
      <c r="BD34" s="1028"/>
      <c r="BE34" s="959" t="s">
        <v>416</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417</v>
      </c>
      <c r="C35" s="1018"/>
      <c r="D35" s="1018"/>
      <c r="E35" s="1018"/>
      <c r="F35" s="1018"/>
      <c r="G35" s="1018"/>
      <c r="H35" s="1018"/>
      <c r="I35" s="1018"/>
      <c r="J35" s="1018"/>
      <c r="K35" s="1018"/>
      <c r="L35" s="1018"/>
      <c r="M35" s="1018"/>
      <c r="N35" s="1018"/>
      <c r="O35" s="1018"/>
      <c r="P35" s="1019"/>
      <c r="Q35" s="1025">
        <v>1261</v>
      </c>
      <c r="R35" s="1026"/>
      <c r="S35" s="1026"/>
      <c r="T35" s="1026"/>
      <c r="U35" s="1026"/>
      <c r="V35" s="1026">
        <v>1155</v>
      </c>
      <c r="W35" s="1026"/>
      <c r="X35" s="1026"/>
      <c r="Y35" s="1026"/>
      <c r="Z35" s="1026"/>
      <c r="AA35" s="1026">
        <v>106</v>
      </c>
      <c r="AB35" s="1026"/>
      <c r="AC35" s="1026"/>
      <c r="AD35" s="1026"/>
      <c r="AE35" s="1027"/>
      <c r="AF35" s="1022">
        <v>116</v>
      </c>
      <c r="AG35" s="1023"/>
      <c r="AH35" s="1023"/>
      <c r="AI35" s="1023"/>
      <c r="AJ35" s="1024"/>
      <c r="AK35" s="967">
        <v>293</v>
      </c>
      <c r="AL35" s="958"/>
      <c r="AM35" s="958"/>
      <c r="AN35" s="958"/>
      <c r="AO35" s="958"/>
      <c r="AP35" s="958" t="s">
        <v>586</v>
      </c>
      <c r="AQ35" s="958"/>
      <c r="AR35" s="958"/>
      <c r="AS35" s="958"/>
      <c r="AT35" s="958"/>
      <c r="AU35" s="958" t="s">
        <v>586</v>
      </c>
      <c r="AV35" s="958"/>
      <c r="AW35" s="958"/>
      <c r="AX35" s="958"/>
      <c r="AY35" s="958"/>
      <c r="AZ35" s="1028"/>
      <c r="BA35" s="1028"/>
      <c r="BB35" s="1028"/>
      <c r="BC35" s="1028"/>
      <c r="BD35" s="1028"/>
      <c r="BE35" s="959" t="s">
        <v>416</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t="s">
        <v>418</v>
      </c>
      <c r="C36" s="1018"/>
      <c r="D36" s="1018"/>
      <c r="E36" s="1018"/>
      <c r="F36" s="1018"/>
      <c r="G36" s="1018"/>
      <c r="H36" s="1018"/>
      <c r="I36" s="1018"/>
      <c r="J36" s="1018"/>
      <c r="K36" s="1018"/>
      <c r="L36" s="1018"/>
      <c r="M36" s="1018"/>
      <c r="N36" s="1018"/>
      <c r="O36" s="1018"/>
      <c r="P36" s="1019"/>
      <c r="Q36" s="1025">
        <v>249</v>
      </c>
      <c r="R36" s="1026"/>
      <c r="S36" s="1026"/>
      <c r="T36" s="1026"/>
      <c r="U36" s="1026"/>
      <c r="V36" s="1026">
        <v>222</v>
      </c>
      <c r="W36" s="1026"/>
      <c r="X36" s="1026"/>
      <c r="Y36" s="1026"/>
      <c r="Z36" s="1026"/>
      <c r="AA36" s="1026">
        <v>26</v>
      </c>
      <c r="AB36" s="1026"/>
      <c r="AC36" s="1026"/>
      <c r="AD36" s="1026"/>
      <c r="AE36" s="1027"/>
      <c r="AF36" s="1022">
        <v>79</v>
      </c>
      <c r="AG36" s="1023"/>
      <c r="AH36" s="1023"/>
      <c r="AI36" s="1023"/>
      <c r="AJ36" s="1024"/>
      <c r="AK36" s="967">
        <v>129</v>
      </c>
      <c r="AL36" s="958"/>
      <c r="AM36" s="958"/>
      <c r="AN36" s="958"/>
      <c r="AO36" s="958"/>
      <c r="AP36" s="958" t="s">
        <v>586</v>
      </c>
      <c r="AQ36" s="958"/>
      <c r="AR36" s="958"/>
      <c r="AS36" s="958"/>
      <c r="AT36" s="958"/>
      <c r="AU36" s="958" t="s">
        <v>586</v>
      </c>
      <c r="AV36" s="958"/>
      <c r="AW36" s="958"/>
      <c r="AX36" s="958"/>
      <c r="AY36" s="958"/>
      <c r="AZ36" s="1028"/>
      <c r="BA36" s="1028"/>
      <c r="BB36" s="1028"/>
      <c r="BC36" s="1028"/>
      <c r="BD36" s="1028"/>
      <c r="BE36" s="959" t="s">
        <v>416</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t="s">
        <v>419</v>
      </c>
      <c r="C37" s="1018"/>
      <c r="D37" s="1018"/>
      <c r="E37" s="1018"/>
      <c r="F37" s="1018"/>
      <c r="G37" s="1018"/>
      <c r="H37" s="1018"/>
      <c r="I37" s="1018"/>
      <c r="J37" s="1018"/>
      <c r="K37" s="1018"/>
      <c r="L37" s="1018"/>
      <c r="M37" s="1018"/>
      <c r="N37" s="1018"/>
      <c r="O37" s="1018"/>
      <c r="P37" s="1019"/>
      <c r="Q37" s="1025">
        <v>318</v>
      </c>
      <c r="R37" s="1026"/>
      <c r="S37" s="1026"/>
      <c r="T37" s="1026"/>
      <c r="U37" s="1026"/>
      <c r="V37" s="1026">
        <v>207</v>
      </c>
      <c r="W37" s="1026"/>
      <c r="X37" s="1026"/>
      <c r="Y37" s="1026"/>
      <c r="Z37" s="1026"/>
      <c r="AA37" s="1026">
        <v>111</v>
      </c>
      <c r="AB37" s="1026"/>
      <c r="AC37" s="1026"/>
      <c r="AD37" s="1026"/>
      <c r="AE37" s="1027"/>
      <c r="AF37" s="1022">
        <v>55</v>
      </c>
      <c r="AG37" s="1023"/>
      <c r="AH37" s="1023"/>
      <c r="AI37" s="1023"/>
      <c r="AJ37" s="1024"/>
      <c r="AK37" s="967">
        <v>236</v>
      </c>
      <c r="AL37" s="958"/>
      <c r="AM37" s="958"/>
      <c r="AN37" s="958"/>
      <c r="AO37" s="958"/>
      <c r="AP37" s="958" t="s">
        <v>586</v>
      </c>
      <c r="AQ37" s="958"/>
      <c r="AR37" s="958"/>
      <c r="AS37" s="958"/>
      <c r="AT37" s="958"/>
      <c r="AU37" s="958" t="s">
        <v>586</v>
      </c>
      <c r="AV37" s="958"/>
      <c r="AW37" s="958"/>
      <c r="AX37" s="958"/>
      <c r="AY37" s="958"/>
      <c r="AZ37" s="1028"/>
      <c r="BA37" s="1028"/>
      <c r="BB37" s="1028"/>
      <c r="BC37" s="1028"/>
      <c r="BD37" s="1028"/>
      <c r="BE37" s="959" t="s">
        <v>416</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t="s">
        <v>420</v>
      </c>
      <c r="C38" s="1018"/>
      <c r="D38" s="1018"/>
      <c r="E38" s="1018"/>
      <c r="F38" s="1018"/>
      <c r="G38" s="1018"/>
      <c r="H38" s="1018"/>
      <c r="I38" s="1018"/>
      <c r="J38" s="1018"/>
      <c r="K38" s="1018"/>
      <c r="L38" s="1018"/>
      <c r="M38" s="1018"/>
      <c r="N38" s="1018"/>
      <c r="O38" s="1018"/>
      <c r="P38" s="1019"/>
      <c r="Q38" s="1025">
        <v>1792</v>
      </c>
      <c r="R38" s="1026"/>
      <c r="S38" s="1026"/>
      <c r="T38" s="1026"/>
      <c r="U38" s="1026"/>
      <c r="V38" s="1026">
        <v>1648</v>
      </c>
      <c r="W38" s="1026"/>
      <c r="X38" s="1026"/>
      <c r="Y38" s="1026"/>
      <c r="Z38" s="1026"/>
      <c r="AA38" s="1026">
        <v>144</v>
      </c>
      <c r="AB38" s="1026"/>
      <c r="AC38" s="1026"/>
      <c r="AD38" s="1026"/>
      <c r="AE38" s="1027"/>
      <c r="AF38" s="1022">
        <v>29</v>
      </c>
      <c r="AG38" s="1023"/>
      <c r="AH38" s="1023"/>
      <c r="AI38" s="1023"/>
      <c r="AJ38" s="1024"/>
      <c r="AK38" s="967">
        <v>1075</v>
      </c>
      <c r="AL38" s="958"/>
      <c r="AM38" s="958"/>
      <c r="AN38" s="958"/>
      <c r="AO38" s="958"/>
      <c r="AP38" s="958">
        <v>1449</v>
      </c>
      <c r="AQ38" s="958"/>
      <c r="AR38" s="958"/>
      <c r="AS38" s="958"/>
      <c r="AT38" s="958"/>
      <c r="AU38" s="958" t="s">
        <v>586</v>
      </c>
      <c r="AV38" s="958"/>
      <c r="AW38" s="958"/>
      <c r="AX38" s="958"/>
      <c r="AY38" s="958"/>
      <c r="AZ38" s="1028"/>
      <c r="BA38" s="1028"/>
      <c r="BB38" s="1028"/>
      <c r="BC38" s="1028"/>
      <c r="BD38" s="1028"/>
      <c r="BE38" s="959" t="s">
        <v>421</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422</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395</v>
      </c>
      <c r="B63" s="924" t="s">
        <v>423</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7045</v>
      </c>
      <c r="AG63" s="946"/>
      <c r="AH63" s="946"/>
      <c r="AI63" s="946"/>
      <c r="AJ63" s="1009"/>
      <c r="AK63" s="1010"/>
      <c r="AL63" s="950"/>
      <c r="AM63" s="950"/>
      <c r="AN63" s="950"/>
      <c r="AO63" s="950"/>
      <c r="AP63" s="946">
        <v>49924</v>
      </c>
      <c r="AQ63" s="946"/>
      <c r="AR63" s="946"/>
      <c r="AS63" s="946"/>
      <c r="AT63" s="946"/>
      <c r="AU63" s="946">
        <v>17400</v>
      </c>
      <c r="AV63" s="946"/>
      <c r="AW63" s="946"/>
      <c r="AX63" s="946"/>
      <c r="AY63" s="946"/>
      <c r="AZ63" s="1004"/>
      <c r="BA63" s="1004"/>
      <c r="BB63" s="1004"/>
      <c r="BC63" s="1004"/>
      <c r="BD63" s="1004"/>
      <c r="BE63" s="947"/>
      <c r="BF63" s="947"/>
      <c r="BG63" s="947"/>
      <c r="BH63" s="947"/>
      <c r="BI63" s="948"/>
      <c r="BJ63" s="1005" t="s">
        <v>130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425</v>
      </c>
      <c r="B66" s="983"/>
      <c r="C66" s="983"/>
      <c r="D66" s="983"/>
      <c r="E66" s="983"/>
      <c r="F66" s="983"/>
      <c r="G66" s="983"/>
      <c r="H66" s="983"/>
      <c r="I66" s="983"/>
      <c r="J66" s="983"/>
      <c r="K66" s="983"/>
      <c r="L66" s="983"/>
      <c r="M66" s="983"/>
      <c r="N66" s="983"/>
      <c r="O66" s="983"/>
      <c r="P66" s="984"/>
      <c r="Q66" s="988" t="s">
        <v>399</v>
      </c>
      <c r="R66" s="989"/>
      <c r="S66" s="989"/>
      <c r="T66" s="989"/>
      <c r="U66" s="990"/>
      <c r="V66" s="988" t="s">
        <v>426</v>
      </c>
      <c r="W66" s="989"/>
      <c r="X66" s="989"/>
      <c r="Y66" s="989"/>
      <c r="Z66" s="990"/>
      <c r="AA66" s="988" t="s">
        <v>401</v>
      </c>
      <c r="AB66" s="989"/>
      <c r="AC66" s="989"/>
      <c r="AD66" s="989"/>
      <c r="AE66" s="990"/>
      <c r="AF66" s="994" t="s">
        <v>402</v>
      </c>
      <c r="AG66" s="995"/>
      <c r="AH66" s="995"/>
      <c r="AI66" s="995"/>
      <c r="AJ66" s="996"/>
      <c r="AK66" s="988" t="s">
        <v>427</v>
      </c>
      <c r="AL66" s="983"/>
      <c r="AM66" s="983"/>
      <c r="AN66" s="983"/>
      <c r="AO66" s="984"/>
      <c r="AP66" s="988" t="s">
        <v>404</v>
      </c>
      <c r="AQ66" s="989"/>
      <c r="AR66" s="989"/>
      <c r="AS66" s="989"/>
      <c r="AT66" s="990"/>
      <c r="AU66" s="988" t="s">
        <v>428</v>
      </c>
      <c r="AV66" s="989"/>
      <c r="AW66" s="989"/>
      <c r="AX66" s="989"/>
      <c r="AY66" s="990"/>
      <c r="AZ66" s="988" t="s">
        <v>381</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587</v>
      </c>
      <c r="C68" s="973"/>
      <c r="D68" s="973"/>
      <c r="E68" s="973"/>
      <c r="F68" s="973"/>
      <c r="G68" s="973"/>
      <c r="H68" s="973"/>
      <c r="I68" s="973"/>
      <c r="J68" s="973"/>
      <c r="K68" s="973"/>
      <c r="L68" s="973"/>
      <c r="M68" s="973"/>
      <c r="N68" s="973"/>
      <c r="O68" s="973"/>
      <c r="P68" s="974"/>
      <c r="Q68" s="975">
        <v>16052</v>
      </c>
      <c r="R68" s="969"/>
      <c r="S68" s="969"/>
      <c r="T68" s="969"/>
      <c r="U68" s="969"/>
      <c r="V68" s="969">
        <v>16031</v>
      </c>
      <c r="W68" s="969"/>
      <c r="X68" s="969"/>
      <c r="Y68" s="969"/>
      <c r="Z68" s="969"/>
      <c r="AA68" s="969">
        <v>21</v>
      </c>
      <c r="AB68" s="969"/>
      <c r="AC68" s="969"/>
      <c r="AD68" s="969"/>
      <c r="AE68" s="969"/>
      <c r="AF68" s="969">
        <v>14</v>
      </c>
      <c r="AG68" s="969"/>
      <c r="AH68" s="969"/>
      <c r="AI68" s="969"/>
      <c r="AJ68" s="969"/>
      <c r="AK68" s="969">
        <v>113</v>
      </c>
      <c r="AL68" s="969"/>
      <c r="AM68" s="969"/>
      <c r="AN68" s="969"/>
      <c r="AO68" s="969"/>
      <c r="AP68" s="969" t="s">
        <v>522</v>
      </c>
      <c r="AQ68" s="969"/>
      <c r="AR68" s="969"/>
      <c r="AS68" s="969"/>
      <c r="AT68" s="969"/>
      <c r="AU68" s="969" t="s">
        <v>522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588</v>
      </c>
      <c r="C69" s="962"/>
      <c r="D69" s="962"/>
      <c r="E69" s="962"/>
      <c r="F69" s="962"/>
      <c r="G69" s="962"/>
      <c r="H69" s="962"/>
      <c r="I69" s="962"/>
      <c r="J69" s="962"/>
      <c r="K69" s="962"/>
      <c r="L69" s="962"/>
      <c r="M69" s="962"/>
      <c r="N69" s="962"/>
      <c r="O69" s="962"/>
      <c r="P69" s="963"/>
      <c r="Q69" s="964">
        <v>88</v>
      </c>
      <c r="R69" s="958"/>
      <c r="S69" s="958"/>
      <c r="T69" s="958"/>
      <c r="U69" s="958"/>
      <c r="V69" s="958">
        <v>87</v>
      </c>
      <c r="W69" s="958"/>
      <c r="X69" s="958"/>
      <c r="Y69" s="958"/>
      <c r="Z69" s="958"/>
      <c r="AA69" s="958">
        <v>1</v>
      </c>
      <c r="AB69" s="958"/>
      <c r="AC69" s="958"/>
      <c r="AD69" s="958"/>
      <c r="AE69" s="958"/>
      <c r="AF69" s="958">
        <v>1</v>
      </c>
      <c r="AG69" s="958"/>
      <c r="AH69" s="958"/>
      <c r="AI69" s="958"/>
      <c r="AJ69" s="958"/>
      <c r="AK69" s="958">
        <v>8</v>
      </c>
      <c r="AL69" s="958"/>
      <c r="AM69" s="958"/>
      <c r="AN69" s="958"/>
      <c r="AO69" s="958"/>
      <c r="AP69" s="958" t="s">
        <v>522</v>
      </c>
      <c r="AQ69" s="958"/>
      <c r="AR69" s="958"/>
      <c r="AS69" s="958"/>
      <c r="AT69" s="958"/>
      <c r="AU69" s="958" t="s">
        <v>522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589</v>
      </c>
      <c r="C70" s="962"/>
      <c r="D70" s="962"/>
      <c r="E70" s="962"/>
      <c r="F70" s="962"/>
      <c r="G70" s="962"/>
      <c r="H70" s="962"/>
      <c r="I70" s="962"/>
      <c r="J70" s="962"/>
      <c r="K70" s="962"/>
      <c r="L70" s="962"/>
      <c r="M70" s="962"/>
      <c r="N70" s="962"/>
      <c r="O70" s="962"/>
      <c r="P70" s="963"/>
      <c r="Q70" s="964">
        <v>190</v>
      </c>
      <c r="R70" s="958"/>
      <c r="S70" s="958"/>
      <c r="T70" s="958"/>
      <c r="U70" s="958"/>
      <c r="V70" s="958">
        <v>178</v>
      </c>
      <c r="W70" s="958"/>
      <c r="X70" s="958"/>
      <c r="Y70" s="958"/>
      <c r="Z70" s="958"/>
      <c r="AA70" s="958">
        <v>12</v>
      </c>
      <c r="AB70" s="958"/>
      <c r="AC70" s="958"/>
      <c r="AD70" s="958"/>
      <c r="AE70" s="958"/>
      <c r="AF70" s="958">
        <v>11</v>
      </c>
      <c r="AG70" s="958"/>
      <c r="AH70" s="958"/>
      <c r="AI70" s="958"/>
      <c r="AJ70" s="958"/>
      <c r="AK70" s="958" t="s">
        <v>522</v>
      </c>
      <c r="AL70" s="958"/>
      <c r="AM70" s="958"/>
      <c r="AN70" s="958"/>
      <c r="AO70" s="958"/>
      <c r="AP70" s="958">
        <v>52</v>
      </c>
      <c r="AQ70" s="958"/>
      <c r="AR70" s="958"/>
      <c r="AS70" s="958"/>
      <c r="AT70" s="958"/>
      <c r="AU70" s="958">
        <v>39</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590</v>
      </c>
      <c r="C71" s="962"/>
      <c r="D71" s="962"/>
      <c r="E71" s="962"/>
      <c r="F71" s="962"/>
      <c r="G71" s="962"/>
      <c r="H71" s="962"/>
      <c r="I71" s="962"/>
      <c r="J71" s="962"/>
      <c r="K71" s="962"/>
      <c r="L71" s="962"/>
      <c r="M71" s="962"/>
      <c r="N71" s="962"/>
      <c r="O71" s="962"/>
      <c r="P71" s="963"/>
      <c r="Q71" s="964">
        <v>563</v>
      </c>
      <c r="R71" s="958"/>
      <c r="S71" s="958"/>
      <c r="T71" s="958"/>
      <c r="U71" s="958"/>
      <c r="V71" s="958">
        <v>560</v>
      </c>
      <c r="W71" s="958"/>
      <c r="X71" s="958"/>
      <c r="Y71" s="958"/>
      <c r="Z71" s="958"/>
      <c r="AA71" s="958">
        <v>2</v>
      </c>
      <c r="AB71" s="958"/>
      <c r="AC71" s="958"/>
      <c r="AD71" s="958"/>
      <c r="AE71" s="958"/>
      <c r="AF71" s="958">
        <v>2</v>
      </c>
      <c r="AG71" s="958"/>
      <c r="AH71" s="958"/>
      <c r="AI71" s="958"/>
      <c r="AJ71" s="958"/>
      <c r="AK71" s="958" t="s">
        <v>522</v>
      </c>
      <c r="AL71" s="958"/>
      <c r="AM71" s="958"/>
      <c r="AN71" s="958"/>
      <c r="AO71" s="958"/>
      <c r="AP71" s="958" t="s">
        <v>586</v>
      </c>
      <c r="AQ71" s="958"/>
      <c r="AR71" s="958"/>
      <c r="AS71" s="958"/>
      <c r="AT71" s="958"/>
      <c r="AU71" s="958" t="s">
        <v>522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591</v>
      </c>
      <c r="C72" s="962"/>
      <c r="D72" s="962"/>
      <c r="E72" s="962"/>
      <c r="F72" s="962"/>
      <c r="G72" s="962"/>
      <c r="H72" s="962"/>
      <c r="I72" s="962"/>
      <c r="J72" s="962"/>
      <c r="K72" s="962"/>
      <c r="L72" s="962"/>
      <c r="M72" s="962"/>
      <c r="N72" s="962"/>
      <c r="O72" s="962"/>
      <c r="P72" s="963"/>
      <c r="Q72" s="964">
        <v>2857</v>
      </c>
      <c r="R72" s="958"/>
      <c r="S72" s="958"/>
      <c r="T72" s="958"/>
      <c r="U72" s="958"/>
      <c r="V72" s="958">
        <v>2815</v>
      </c>
      <c r="W72" s="958"/>
      <c r="X72" s="958"/>
      <c r="Y72" s="958"/>
      <c r="Z72" s="958"/>
      <c r="AA72" s="958">
        <v>42</v>
      </c>
      <c r="AB72" s="958"/>
      <c r="AC72" s="958"/>
      <c r="AD72" s="958"/>
      <c r="AE72" s="958"/>
      <c r="AF72" s="958">
        <v>42</v>
      </c>
      <c r="AG72" s="958"/>
      <c r="AH72" s="958"/>
      <c r="AI72" s="958"/>
      <c r="AJ72" s="958"/>
      <c r="AK72" s="958" t="s">
        <v>522</v>
      </c>
      <c r="AL72" s="958"/>
      <c r="AM72" s="958"/>
      <c r="AN72" s="958"/>
      <c r="AO72" s="958"/>
      <c r="AP72" s="958">
        <v>1048</v>
      </c>
      <c r="AQ72" s="958"/>
      <c r="AR72" s="958"/>
      <c r="AS72" s="958"/>
      <c r="AT72" s="958"/>
      <c r="AU72" s="958">
        <v>791</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592</v>
      </c>
      <c r="C73" s="962"/>
      <c r="D73" s="962"/>
      <c r="E73" s="962"/>
      <c r="F73" s="962"/>
      <c r="G73" s="962"/>
      <c r="H73" s="962"/>
      <c r="I73" s="962"/>
      <c r="J73" s="962"/>
      <c r="K73" s="962"/>
      <c r="L73" s="962"/>
      <c r="M73" s="962"/>
      <c r="N73" s="962"/>
      <c r="O73" s="962"/>
      <c r="P73" s="963"/>
      <c r="Q73" s="964">
        <v>559</v>
      </c>
      <c r="R73" s="958"/>
      <c r="S73" s="958"/>
      <c r="T73" s="958"/>
      <c r="U73" s="958"/>
      <c r="V73" s="958">
        <v>618</v>
      </c>
      <c r="W73" s="958"/>
      <c r="X73" s="958"/>
      <c r="Y73" s="958"/>
      <c r="Z73" s="958"/>
      <c r="AA73" s="958">
        <v>-18</v>
      </c>
      <c r="AB73" s="958"/>
      <c r="AC73" s="958"/>
      <c r="AD73" s="958"/>
      <c r="AE73" s="958"/>
      <c r="AF73" s="958">
        <v>575</v>
      </c>
      <c r="AG73" s="958"/>
      <c r="AH73" s="958"/>
      <c r="AI73" s="958"/>
      <c r="AJ73" s="958"/>
      <c r="AK73" s="958" t="s">
        <v>522</v>
      </c>
      <c r="AL73" s="958"/>
      <c r="AM73" s="958"/>
      <c r="AN73" s="958"/>
      <c r="AO73" s="958"/>
      <c r="AP73" s="958">
        <v>19</v>
      </c>
      <c r="AQ73" s="958"/>
      <c r="AR73" s="958"/>
      <c r="AS73" s="958"/>
      <c r="AT73" s="958"/>
      <c r="AU73" s="958" t="s">
        <v>522</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593</v>
      </c>
      <c r="C74" s="962"/>
      <c r="D74" s="962"/>
      <c r="E74" s="962"/>
      <c r="F74" s="962"/>
      <c r="G74" s="962"/>
      <c r="H74" s="962"/>
      <c r="I74" s="962"/>
      <c r="J74" s="962"/>
      <c r="K74" s="962"/>
      <c r="L74" s="962"/>
      <c r="M74" s="962"/>
      <c r="N74" s="962"/>
      <c r="O74" s="962"/>
      <c r="P74" s="963"/>
      <c r="Q74" s="964">
        <v>468</v>
      </c>
      <c r="R74" s="958"/>
      <c r="S74" s="958"/>
      <c r="T74" s="958"/>
      <c r="U74" s="958"/>
      <c r="V74" s="958">
        <v>242</v>
      </c>
      <c r="W74" s="958"/>
      <c r="X74" s="958"/>
      <c r="Y74" s="958"/>
      <c r="Z74" s="958"/>
      <c r="AA74" s="958">
        <v>226</v>
      </c>
      <c r="AB74" s="958"/>
      <c r="AC74" s="958"/>
      <c r="AD74" s="958"/>
      <c r="AE74" s="958"/>
      <c r="AF74" s="958">
        <v>226</v>
      </c>
      <c r="AG74" s="958"/>
      <c r="AH74" s="958"/>
      <c r="AI74" s="958"/>
      <c r="AJ74" s="958"/>
      <c r="AK74" s="958" t="s">
        <v>522</v>
      </c>
      <c r="AL74" s="958"/>
      <c r="AM74" s="958"/>
      <c r="AN74" s="958"/>
      <c r="AO74" s="958"/>
      <c r="AP74" s="958" t="s">
        <v>522</v>
      </c>
      <c r="AQ74" s="958"/>
      <c r="AR74" s="958"/>
      <c r="AS74" s="958"/>
      <c r="AT74" s="958"/>
      <c r="AU74" s="958" t="s">
        <v>522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594</v>
      </c>
      <c r="C75" s="962"/>
      <c r="D75" s="962"/>
      <c r="E75" s="962"/>
      <c r="F75" s="962"/>
      <c r="G75" s="962"/>
      <c r="H75" s="962"/>
      <c r="I75" s="962"/>
      <c r="J75" s="962"/>
      <c r="K75" s="962"/>
      <c r="L75" s="962"/>
      <c r="M75" s="962"/>
      <c r="N75" s="962"/>
      <c r="O75" s="962"/>
      <c r="P75" s="963"/>
      <c r="Q75" s="965">
        <v>1041</v>
      </c>
      <c r="R75" s="966"/>
      <c r="S75" s="966"/>
      <c r="T75" s="966"/>
      <c r="U75" s="967"/>
      <c r="V75" s="968">
        <v>1037</v>
      </c>
      <c r="W75" s="966"/>
      <c r="X75" s="966"/>
      <c r="Y75" s="966"/>
      <c r="Z75" s="967"/>
      <c r="AA75" s="968">
        <v>4</v>
      </c>
      <c r="AB75" s="966"/>
      <c r="AC75" s="966"/>
      <c r="AD75" s="966"/>
      <c r="AE75" s="967"/>
      <c r="AF75" s="968">
        <v>4</v>
      </c>
      <c r="AG75" s="966"/>
      <c r="AH75" s="966"/>
      <c r="AI75" s="966"/>
      <c r="AJ75" s="967"/>
      <c r="AK75" s="968" t="s">
        <v>522</v>
      </c>
      <c r="AL75" s="966"/>
      <c r="AM75" s="966"/>
      <c r="AN75" s="966"/>
      <c r="AO75" s="967"/>
      <c r="AP75" s="968" t="s">
        <v>522</v>
      </c>
      <c r="AQ75" s="966"/>
      <c r="AR75" s="966"/>
      <c r="AS75" s="966"/>
      <c r="AT75" s="967"/>
      <c r="AU75" s="968" t="s">
        <v>522</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595</v>
      </c>
      <c r="C76" s="962"/>
      <c r="D76" s="962"/>
      <c r="E76" s="962"/>
      <c r="F76" s="962"/>
      <c r="G76" s="962"/>
      <c r="H76" s="962"/>
      <c r="I76" s="962"/>
      <c r="J76" s="962"/>
      <c r="K76" s="962"/>
      <c r="L76" s="962"/>
      <c r="M76" s="962"/>
      <c r="N76" s="962"/>
      <c r="O76" s="962"/>
      <c r="P76" s="963"/>
      <c r="Q76" s="965">
        <v>368351</v>
      </c>
      <c r="R76" s="966"/>
      <c r="S76" s="966"/>
      <c r="T76" s="966"/>
      <c r="U76" s="967"/>
      <c r="V76" s="968">
        <v>355170</v>
      </c>
      <c r="W76" s="966"/>
      <c r="X76" s="966"/>
      <c r="Y76" s="966"/>
      <c r="Z76" s="967"/>
      <c r="AA76" s="968">
        <v>13181</v>
      </c>
      <c r="AB76" s="966"/>
      <c r="AC76" s="966"/>
      <c r="AD76" s="966"/>
      <c r="AE76" s="967"/>
      <c r="AF76" s="968">
        <v>13181</v>
      </c>
      <c r="AG76" s="966"/>
      <c r="AH76" s="966"/>
      <c r="AI76" s="966"/>
      <c r="AJ76" s="967"/>
      <c r="AK76" s="968">
        <v>2368</v>
      </c>
      <c r="AL76" s="966"/>
      <c r="AM76" s="966"/>
      <c r="AN76" s="966"/>
      <c r="AO76" s="967"/>
      <c r="AP76" s="968" t="s">
        <v>522</v>
      </c>
      <c r="AQ76" s="966"/>
      <c r="AR76" s="966"/>
      <c r="AS76" s="966"/>
      <c r="AT76" s="967"/>
      <c r="AU76" s="968" t="s">
        <v>522</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395</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14056</v>
      </c>
      <c r="AG88" s="946"/>
      <c r="AH88" s="946"/>
      <c r="AI88" s="946"/>
      <c r="AJ88" s="946"/>
      <c r="AK88" s="950"/>
      <c r="AL88" s="950"/>
      <c r="AM88" s="950"/>
      <c r="AN88" s="950"/>
      <c r="AO88" s="950"/>
      <c r="AP88" s="946">
        <v>1119</v>
      </c>
      <c r="AQ88" s="946"/>
      <c r="AR88" s="946"/>
      <c r="AS88" s="946"/>
      <c r="AT88" s="946"/>
      <c r="AU88" s="946">
        <v>830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200</v>
      </c>
      <c r="CS102" s="940"/>
      <c r="CT102" s="940"/>
      <c r="CU102" s="940"/>
      <c r="CV102" s="941"/>
      <c r="CW102" s="939">
        <v>72</v>
      </c>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310</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310</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310</v>
      </c>
      <c r="DR109" s="883"/>
      <c r="DS109" s="883"/>
      <c r="DT109" s="883"/>
      <c r="DU109" s="884"/>
      <c r="DV109" s="885" t="s">
        <v>440</v>
      </c>
      <c r="DW109" s="883"/>
      <c r="DX109" s="883"/>
      <c r="DY109" s="883"/>
      <c r="DZ109" s="916"/>
    </row>
    <row r="110" spans="1:131" s="224" customFormat="1" ht="26.25" customHeight="1" x14ac:dyDescent="0.15">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5516734</v>
      </c>
      <c r="AB110" s="876"/>
      <c r="AC110" s="876"/>
      <c r="AD110" s="876"/>
      <c r="AE110" s="877"/>
      <c r="AF110" s="878">
        <v>5792501</v>
      </c>
      <c r="AG110" s="876"/>
      <c r="AH110" s="876"/>
      <c r="AI110" s="876"/>
      <c r="AJ110" s="877"/>
      <c r="AK110" s="878">
        <v>6082869</v>
      </c>
      <c r="AL110" s="876"/>
      <c r="AM110" s="876"/>
      <c r="AN110" s="876"/>
      <c r="AO110" s="877"/>
      <c r="AP110" s="879">
        <v>22.2</v>
      </c>
      <c r="AQ110" s="880"/>
      <c r="AR110" s="880"/>
      <c r="AS110" s="880"/>
      <c r="AT110" s="881"/>
      <c r="AU110" s="917" t="s">
        <v>74</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65384252</v>
      </c>
      <c r="BR110" s="829"/>
      <c r="BS110" s="829"/>
      <c r="BT110" s="829"/>
      <c r="BU110" s="829"/>
      <c r="BV110" s="829">
        <v>64697010</v>
      </c>
      <c r="BW110" s="829"/>
      <c r="BX110" s="829"/>
      <c r="BY110" s="829"/>
      <c r="BZ110" s="829"/>
      <c r="CA110" s="829">
        <v>62433423</v>
      </c>
      <c r="CB110" s="829"/>
      <c r="CC110" s="829"/>
      <c r="CD110" s="829"/>
      <c r="CE110" s="829"/>
      <c r="CF110" s="853">
        <v>227.5</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130</v>
      </c>
      <c r="DH110" s="829"/>
      <c r="DI110" s="829"/>
      <c r="DJ110" s="829"/>
      <c r="DK110" s="829"/>
      <c r="DL110" s="829" t="s">
        <v>130</v>
      </c>
      <c r="DM110" s="829"/>
      <c r="DN110" s="829"/>
      <c r="DO110" s="829"/>
      <c r="DP110" s="829"/>
      <c r="DQ110" s="829" t="s">
        <v>446</v>
      </c>
      <c r="DR110" s="829"/>
      <c r="DS110" s="829"/>
      <c r="DT110" s="829"/>
      <c r="DU110" s="829"/>
      <c r="DV110" s="830" t="s">
        <v>130</v>
      </c>
      <c r="DW110" s="830"/>
      <c r="DX110" s="830"/>
      <c r="DY110" s="830"/>
      <c r="DZ110" s="831"/>
    </row>
    <row r="111" spans="1:131" s="224" customFormat="1" ht="26.25" customHeight="1" x14ac:dyDescent="0.15">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448</v>
      </c>
      <c r="AB111" s="906"/>
      <c r="AC111" s="906"/>
      <c r="AD111" s="906"/>
      <c r="AE111" s="907"/>
      <c r="AF111" s="908" t="s">
        <v>446</v>
      </c>
      <c r="AG111" s="906"/>
      <c r="AH111" s="906"/>
      <c r="AI111" s="906"/>
      <c r="AJ111" s="907"/>
      <c r="AK111" s="908" t="s">
        <v>446</v>
      </c>
      <c r="AL111" s="906"/>
      <c r="AM111" s="906"/>
      <c r="AN111" s="906"/>
      <c r="AO111" s="907"/>
      <c r="AP111" s="909" t="s">
        <v>446</v>
      </c>
      <c r="AQ111" s="910"/>
      <c r="AR111" s="910"/>
      <c r="AS111" s="910"/>
      <c r="AT111" s="911"/>
      <c r="AU111" s="919"/>
      <c r="AV111" s="920"/>
      <c r="AW111" s="920"/>
      <c r="AX111" s="920"/>
      <c r="AY111" s="920"/>
      <c r="AZ111" s="802" t="s">
        <v>449</v>
      </c>
      <c r="BA111" s="739"/>
      <c r="BB111" s="739"/>
      <c r="BC111" s="739"/>
      <c r="BD111" s="739"/>
      <c r="BE111" s="739"/>
      <c r="BF111" s="739"/>
      <c r="BG111" s="739"/>
      <c r="BH111" s="739"/>
      <c r="BI111" s="739"/>
      <c r="BJ111" s="739"/>
      <c r="BK111" s="739"/>
      <c r="BL111" s="739"/>
      <c r="BM111" s="739"/>
      <c r="BN111" s="739"/>
      <c r="BO111" s="739"/>
      <c r="BP111" s="740"/>
      <c r="BQ111" s="803">
        <v>1268528</v>
      </c>
      <c r="BR111" s="804"/>
      <c r="BS111" s="804"/>
      <c r="BT111" s="804"/>
      <c r="BU111" s="804"/>
      <c r="BV111" s="804">
        <v>1158076</v>
      </c>
      <c r="BW111" s="804"/>
      <c r="BX111" s="804"/>
      <c r="BY111" s="804"/>
      <c r="BZ111" s="804"/>
      <c r="CA111" s="804">
        <v>871040</v>
      </c>
      <c r="CB111" s="804"/>
      <c r="CC111" s="804"/>
      <c r="CD111" s="804"/>
      <c r="CE111" s="804"/>
      <c r="CF111" s="862">
        <v>3.2</v>
      </c>
      <c r="CG111" s="863"/>
      <c r="CH111" s="863"/>
      <c r="CI111" s="863"/>
      <c r="CJ111" s="863"/>
      <c r="CK111" s="914"/>
      <c r="CL111" s="808"/>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446</v>
      </c>
      <c r="DH111" s="804"/>
      <c r="DI111" s="804"/>
      <c r="DJ111" s="804"/>
      <c r="DK111" s="804"/>
      <c r="DL111" s="804" t="s">
        <v>448</v>
      </c>
      <c r="DM111" s="804"/>
      <c r="DN111" s="804"/>
      <c r="DO111" s="804"/>
      <c r="DP111" s="804"/>
      <c r="DQ111" s="804" t="s">
        <v>446</v>
      </c>
      <c r="DR111" s="804"/>
      <c r="DS111" s="804"/>
      <c r="DT111" s="804"/>
      <c r="DU111" s="804"/>
      <c r="DV111" s="781" t="s">
        <v>446</v>
      </c>
      <c r="DW111" s="781"/>
      <c r="DX111" s="781"/>
      <c r="DY111" s="781"/>
      <c r="DZ111" s="782"/>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v>50000</v>
      </c>
      <c r="AB112" s="767"/>
      <c r="AC112" s="767"/>
      <c r="AD112" s="767"/>
      <c r="AE112" s="768"/>
      <c r="AF112" s="769">
        <v>50000</v>
      </c>
      <c r="AG112" s="767"/>
      <c r="AH112" s="767"/>
      <c r="AI112" s="767"/>
      <c r="AJ112" s="768"/>
      <c r="AK112" s="769">
        <v>40000</v>
      </c>
      <c r="AL112" s="767"/>
      <c r="AM112" s="767"/>
      <c r="AN112" s="767"/>
      <c r="AO112" s="768"/>
      <c r="AP112" s="811">
        <v>0.1</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18467425</v>
      </c>
      <c r="BR112" s="804"/>
      <c r="BS112" s="804"/>
      <c r="BT112" s="804"/>
      <c r="BU112" s="804"/>
      <c r="BV112" s="804">
        <v>18125638</v>
      </c>
      <c r="BW112" s="804"/>
      <c r="BX112" s="804"/>
      <c r="BY112" s="804"/>
      <c r="BZ112" s="804"/>
      <c r="CA112" s="804">
        <v>17399218</v>
      </c>
      <c r="CB112" s="804"/>
      <c r="CC112" s="804"/>
      <c r="CD112" s="804"/>
      <c r="CE112" s="804"/>
      <c r="CF112" s="862">
        <v>63.4</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130</v>
      </c>
      <c r="DM112" s="804"/>
      <c r="DN112" s="804"/>
      <c r="DO112" s="804"/>
      <c r="DP112" s="804"/>
      <c r="DQ112" s="804" t="s">
        <v>455</v>
      </c>
      <c r="DR112" s="804"/>
      <c r="DS112" s="804"/>
      <c r="DT112" s="804"/>
      <c r="DU112" s="804"/>
      <c r="DV112" s="781" t="s">
        <v>448</v>
      </c>
      <c r="DW112" s="781"/>
      <c r="DX112" s="781"/>
      <c r="DY112" s="781"/>
      <c r="DZ112" s="782"/>
    </row>
    <row r="113" spans="1:130" s="224" customFormat="1" ht="26.25" customHeight="1" x14ac:dyDescent="0.15">
      <c r="A113" s="901"/>
      <c r="B113" s="902"/>
      <c r="C113" s="739" t="s">
        <v>456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1907491</v>
      </c>
      <c r="AB113" s="906"/>
      <c r="AC113" s="906"/>
      <c r="AD113" s="906"/>
      <c r="AE113" s="907"/>
      <c r="AF113" s="908">
        <v>1803552</v>
      </c>
      <c r="AG113" s="906"/>
      <c r="AH113" s="906"/>
      <c r="AI113" s="906"/>
      <c r="AJ113" s="907"/>
      <c r="AK113" s="908">
        <v>1787815</v>
      </c>
      <c r="AL113" s="906"/>
      <c r="AM113" s="906"/>
      <c r="AN113" s="906"/>
      <c r="AO113" s="907"/>
      <c r="AP113" s="909">
        <v>6.5</v>
      </c>
      <c r="AQ113" s="910"/>
      <c r="AR113" s="910"/>
      <c r="AS113" s="910"/>
      <c r="AT113" s="911"/>
      <c r="AU113" s="919"/>
      <c r="AV113" s="920"/>
      <c r="AW113" s="920"/>
      <c r="AX113" s="920"/>
      <c r="AY113" s="920"/>
      <c r="AZ113" s="802" t="s">
        <v>457</v>
      </c>
      <c r="BA113" s="739"/>
      <c r="BB113" s="739"/>
      <c r="BC113" s="739"/>
      <c r="BD113" s="739"/>
      <c r="BE113" s="739"/>
      <c r="BF113" s="739"/>
      <c r="BG113" s="739"/>
      <c r="BH113" s="739"/>
      <c r="BI113" s="739"/>
      <c r="BJ113" s="739"/>
      <c r="BK113" s="739"/>
      <c r="BL113" s="739"/>
      <c r="BM113" s="739"/>
      <c r="BN113" s="739"/>
      <c r="BO113" s="739"/>
      <c r="BP113" s="740"/>
      <c r="BQ113" s="803">
        <v>691333</v>
      </c>
      <c r="BR113" s="804"/>
      <c r="BS113" s="804"/>
      <c r="BT113" s="804"/>
      <c r="BU113" s="804"/>
      <c r="BV113" s="804">
        <v>653036</v>
      </c>
      <c r="BW113" s="804"/>
      <c r="BX113" s="804"/>
      <c r="BY113" s="804"/>
      <c r="BZ113" s="804"/>
      <c r="CA113" s="804">
        <v>829996</v>
      </c>
      <c r="CB113" s="804"/>
      <c r="CC113" s="804"/>
      <c r="CD113" s="804"/>
      <c r="CE113" s="804"/>
      <c r="CF113" s="862">
        <v>3</v>
      </c>
      <c r="CG113" s="863"/>
      <c r="CH113" s="863"/>
      <c r="CI113" s="863"/>
      <c r="CJ113" s="863"/>
      <c r="CK113" s="914"/>
      <c r="CL113" s="808"/>
      <c r="CM113" s="802" t="s">
        <v>458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130</v>
      </c>
      <c r="DM113" s="767"/>
      <c r="DN113" s="767"/>
      <c r="DO113" s="767"/>
      <c r="DP113" s="768"/>
      <c r="DQ113" s="769" t="s">
        <v>448</v>
      </c>
      <c r="DR113" s="767"/>
      <c r="DS113" s="767"/>
      <c r="DT113" s="767"/>
      <c r="DU113" s="768"/>
      <c r="DV113" s="811" t="s">
        <v>448</v>
      </c>
      <c r="DW113" s="812"/>
      <c r="DX113" s="812"/>
      <c r="DY113" s="812"/>
      <c r="DZ113" s="813"/>
    </row>
    <row r="114" spans="1:130" s="224" customFormat="1" ht="26.25" customHeight="1" x14ac:dyDescent="0.15">
      <c r="A114" s="901"/>
      <c r="B114" s="902"/>
      <c r="C114" s="739" t="s">
        <v>459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127691</v>
      </c>
      <c r="AB114" s="767"/>
      <c r="AC114" s="767"/>
      <c r="AD114" s="767"/>
      <c r="AE114" s="768"/>
      <c r="AF114" s="769">
        <v>128325</v>
      </c>
      <c r="AG114" s="767"/>
      <c r="AH114" s="767"/>
      <c r="AI114" s="767"/>
      <c r="AJ114" s="768"/>
      <c r="AK114" s="769">
        <v>132115</v>
      </c>
      <c r="AL114" s="767"/>
      <c r="AM114" s="767"/>
      <c r="AN114" s="767"/>
      <c r="AO114" s="768"/>
      <c r="AP114" s="811">
        <v>0.5</v>
      </c>
      <c r="AQ114" s="812"/>
      <c r="AR114" s="812"/>
      <c r="AS114" s="812"/>
      <c r="AT114" s="813"/>
      <c r="AU114" s="919"/>
      <c r="AV114" s="920"/>
      <c r="AW114" s="920"/>
      <c r="AX114" s="920"/>
      <c r="AY114" s="920"/>
      <c r="AZ114" s="802" t="s">
        <v>460</v>
      </c>
      <c r="BA114" s="739"/>
      <c r="BB114" s="739"/>
      <c r="BC114" s="739"/>
      <c r="BD114" s="739"/>
      <c r="BE114" s="739"/>
      <c r="BF114" s="739"/>
      <c r="BG114" s="739"/>
      <c r="BH114" s="739"/>
      <c r="BI114" s="739"/>
      <c r="BJ114" s="739"/>
      <c r="BK114" s="739"/>
      <c r="BL114" s="739"/>
      <c r="BM114" s="739"/>
      <c r="BN114" s="739"/>
      <c r="BO114" s="739"/>
      <c r="BP114" s="740"/>
      <c r="BQ114" s="803">
        <v>7434910</v>
      </c>
      <c r="BR114" s="804"/>
      <c r="BS114" s="804"/>
      <c r="BT114" s="804"/>
      <c r="BU114" s="804"/>
      <c r="BV114" s="804">
        <v>7394658</v>
      </c>
      <c r="BW114" s="804"/>
      <c r="BX114" s="804"/>
      <c r="BY114" s="804"/>
      <c r="BZ114" s="804"/>
      <c r="CA114" s="804">
        <v>7433814</v>
      </c>
      <c r="CB114" s="804"/>
      <c r="CC114" s="804"/>
      <c r="CD114" s="804"/>
      <c r="CE114" s="804"/>
      <c r="CF114" s="862">
        <v>27.1</v>
      </c>
      <c r="CG114" s="863"/>
      <c r="CH114" s="863"/>
      <c r="CI114" s="863"/>
      <c r="CJ114" s="863"/>
      <c r="CK114" s="914"/>
      <c r="CL114" s="808"/>
      <c r="CM114" s="802" t="s">
        <v>461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455</v>
      </c>
      <c r="DM114" s="767"/>
      <c r="DN114" s="767"/>
      <c r="DO114" s="767"/>
      <c r="DP114" s="768"/>
      <c r="DQ114" s="769" t="s">
        <v>455</v>
      </c>
      <c r="DR114" s="767"/>
      <c r="DS114" s="767"/>
      <c r="DT114" s="767"/>
      <c r="DU114" s="768"/>
      <c r="DV114" s="811" t="s">
        <v>448</v>
      </c>
      <c r="DW114" s="812"/>
      <c r="DX114" s="812"/>
      <c r="DY114" s="812"/>
      <c r="DZ114" s="813"/>
    </row>
    <row r="115" spans="1:130" s="224" customFormat="1" ht="26.25" customHeight="1" x14ac:dyDescent="0.15">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186876</v>
      </c>
      <c r="AB115" s="906"/>
      <c r="AC115" s="906"/>
      <c r="AD115" s="906"/>
      <c r="AE115" s="907"/>
      <c r="AF115" s="908">
        <v>223158</v>
      </c>
      <c r="AG115" s="906"/>
      <c r="AH115" s="906"/>
      <c r="AI115" s="906"/>
      <c r="AJ115" s="907"/>
      <c r="AK115" s="908">
        <v>421862</v>
      </c>
      <c r="AL115" s="906"/>
      <c r="AM115" s="906"/>
      <c r="AN115" s="906"/>
      <c r="AO115" s="907"/>
      <c r="AP115" s="909">
        <v>1.5</v>
      </c>
      <c r="AQ115" s="910"/>
      <c r="AR115" s="910"/>
      <c r="AS115" s="910"/>
      <c r="AT115" s="911"/>
      <c r="AU115" s="919"/>
      <c r="AV115" s="920"/>
      <c r="AW115" s="920"/>
      <c r="AX115" s="920"/>
      <c r="AY115" s="920"/>
      <c r="AZ115" s="802" t="s">
        <v>463</v>
      </c>
      <c r="BA115" s="739"/>
      <c r="BB115" s="739"/>
      <c r="BC115" s="739"/>
      <c r="BD115" s="739"/>
      <c r="BE115" s="739"/>
      <c r="BF115" s="739"/>
      <c r="BG115" s="739"/>
      <c r="BH115" s="739"/>
      <c r="BI115" s="739"/>
      <c r="BJ115" s="739"/>
      <c r="BK115" s="739"/>
      <c r="BL115" s="739"/>
      <c r="BM115" s="739"/>
      <c r="BN115" s="739"/>
      <c r="BO115" s="739"/>
      <c r="BP115" s="740"/>
      <c r="BQ115" s="803">
        <v>4514</v>
      </c>
      <c r="BR115" s="804"/>
      <c r="BS115" s="804"/>
      <c r="BT115" s="804"/>
      <c r="BU115" s="804"/>
      <c r="BV115" s="804" t="s">
        <v>448</v>
      </c>
      <c r="BW115" s="804"/>
      <c r="BX115" s="804"/>
      <c r="BY115" s="804"/>
      <c r="BZ115" s="804"/>
      <c r="CA115" s="804" t="s">
        <v>448</v>
      </c>
      <c r="CB115" s="804"/>
      <c r="CC115" s="804"/>
      <c r="CD115" s="804"/>
      <c r="CE115" s="804"/>
      <c r="CF115" s="862" t="s">
        <v>448</v>
      </c>
      <c r="CG115" s="863"/>
      <c r="CH115" s="863"/>
      <c r="CI115" s="863"/>
      <c r="CJ115" s="863"/>
      <c r="CK115" s="914"/>
      <c r="CL115" s="808"/>
      <c r="CM115" s="802"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t="s">
        <v>130</v>
      </c>
      <c r="DR115" s="767"/>
      <c r="DS115" s="767"/>
      <c r="DT115" s="767"/>
      <c r="DU115" s="768"/>
      <c r="DV115" s="811" t="s">
        <v>130</v>
      </c>
      <c r="DW115" s="812"/>
      <c r="DX115" s="812"/>
      <c r="DY115" s="812"/>
      <c r="DZ115" s="813"/>
    </row>
    <row r="116" spans="1:130" s="224" customFormat="1" ht="26.25" customHeight="1" x14ac:dyDescent="0.15">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188</v>
      </c>
      <c r="AB116" s="767"/>
      <c r="AC116" s="767"/>
      <c r="AD116" s="767"/>
      <c r="AE116" s="768"/>
      <c r="AF116" s="769">
        <v>496</v>
      </c>
      <c r="AG116" s="767"/>
      <c r="AH116" s="767"/>
      <c r="AI116" s="767"/>
      <c r="AJ116" s="768"/>
      <c r="AK116" s="769">
        <v>802</v>
      </c>
      <c r="AL116" s="767"/>
      <c r="AM116" s="767"/>
      <c r="AN116" s="767"/>
      <c r="AO116" s="768"/>
      <c r="AP116" s="811">
        <v>0</v>
      </c>
      <c r="AQ116" s="812"/>
      <c r="AR116" s="812"/>
      <c r="AS116" s="812"/>
      <c r="AT116" s="813"/>
      <c r="AU116" s="919"/>
      <c r="AV116" s="920"/>
      <c r="AW116" s="920"/>
      <c r="AX116" s="920"/>
      <c r="AY116" s="920"/>
      <c r="AZ116" s="896" t="s">
        <v>466</v>
      </c>
      <c r="BA116" s="897"/>
      <c r="BB116" s="897"/>
      <c r="BC116" s="897"/>
      <c r="BD116" s="897"/>
      <c r="BE116" s="897"/>
      <c r="BF116" s="897"/>
      <c r="BG116" s="897"/>
      <c r="BH116" s="897"/>
      <c r="BI116" s="897"/>
      <c r="BJ116" s="897"/>
      <c r="BK116" s="897"/>
      <c r="BL116" s="897"/>
      <c r="BM116" s="897"/>
      <c r="BN116" s="897"/>
      <c r="BO116" s="897"/>
      <c r="BP116" s="898"/>
      <c r="BQ116" s="803" t="s">
        <v>448</v>
      </c>
      <c r="BR116" s="804"/>
      <c r="BS116" s="804"/>
      <c r="BT116" s="804"/>
      <c r="BU116" s="804"/>
      <c r="BV116" s="804" t="s">
        <v>448</v>
      </c>
      <c r="BW116" s="804"/>
      <c r="BX116" s="804"/>
      <c r="BY116" s="804"/>
      <c r="BZ116" s="804"/>
      <c r="CA116" s="804" t="s">
        <v>448</v>
      </c>
      <c r="CB116" s="804"/>
      <c r="CC116" s="804"/>
      <c r="CD116" s="804"/>
      <c r="CE116" s="804"/>
      <c r="CF116" s="862" t="s">
        <v>448</v>
      </c>
      <c r="CG116" s="863"/>
      <c r="CH116" s="863"/>
      <c r="CI116" s="863"/>
      <c r="CJ116" s="863"/>
      <c r="CK116" s="914"/>
      <c r="CL116" s="808"/>
      <c r="CM116" s="802" t="s">
        <v>467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455</v>
      </c>
      <c r="DH116" s="767"/>
      <c r="DI116" s="767"/>
      <c r="DJ116" s="767"/>
      <c r="DK116" s="768"/>
      <c r="DL116" s="769" t="s">
        <v>130</v>
      </c>
      <c r="DM116" s="767"/>
      <c r="DN116" s="767"/>
      <c r="DO116" s="767"/>
      <c r="DP116" s="768"/>
      <c r="DQ116" s="769" t="s">
        <v>455</v>
      </c>
      <c r="DR116" s="767"/>
      <c r="DS116" s="767"/>
      <c r="DT116" s="767"/>
      <c r="DU116" s="768"/>
      <c r="DV116" s="811" t="s">
        <v>455</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7788980</v>
      </c>
      <c r="AB117" s="890"/>
      <c r="AC117" s="890"/>
      <c r="AD117" s="890"/>
      <c r="AE117" s="891"/>
      <c r="AF117" s="892">
        <v>7998032</v>
      </c>
      <c r="AG117" s="890"/>
      <c r="AH117" s="890"/>
      <c r="AI117" s="890"/>
      <c r="AJ117" s="891"/>
      <c r="AK117" s="892">
        <v>8465463</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455</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455</v>
      </c>
      <c r="DM117" s="767"/>
      <c r="DN117" s="767"/>
      <c r="DO117" s="767"/>
      <c r="DP117" s="768"/>
      <c r="DQ117" s="769" t="s">
        <v>455</v>
      </c>
      <c r="DR117" s="767"/>
      <c r="DS117" s="767"/>
      <c r="DT117" s="767"/>
      <c r="DU117" s="768"/>
      <c r="DV117" s="811" t="s">
        <v>130</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310</v>
      </c>
      <c r="AL118" s="883"/>
      <c r="AM118" s="883"/>
      <c r="AN118" s="883"/>
      <c r="AO118" s="884"/>
      <c r="AP118" s="886" t="s">
        <v>440</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455</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v>1268528</v>
      </c>
      <c r="DH118" s="767"/>
      <c r="DI118" s="767"/>
      <c r="DJ118" s="767"/>
      <c r="DK118" s="768"/>
      <c r="DL118" s="769">
        <v>1158076</v>
      </c>
      <c r="DM118" s="767"/>
      <c r="DN118" s="767"/>
      <c r="DO118" s="767"/>
      <c r="DP118" s="768"/>
      <c r="DQ118" s="769">
        <v>871040</v>
      </c>
      <c r="DR118" s="767"/>
      <c r="DS118" s="767"/>
      <c r="DT118" s="767"/>
      <c r="DU118" s="768"/>
      <c r="DV118" s="811">
        <v>3.2</v>
      </c>
      <c r="DW118" s="812"/>
      <c r="DX118" s="812"/>
      <c r="DY118" s="812"/>
      <c r="DZ118" s="813"/>
    </row>
    <row r="119" spans="1:130" s="224" customFormat="1" ht="26.25" customHeight="1" x14ac:dyDescent="0.15">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t="s">
        <v>130</v>
      </c>
      <c r="AL119" s="876"/>
      <c r="AM119" s="876"/>
      <c r="AN119" s="876"/>
      <c r="AO119" s="877"/>
      <c r="AP119" s="879" t="s">
        <v>455</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473</v>
      </c>
      <c r="BP119" s="865"/>
      <c r="BQ119" s="866">
        <v>93250962</v>
      </c>
      <c r="BR119" s="832"/>
      <c r="BS119" s="832"/>
      <c r="BT119" s="832"/>
      <c r="BU119" s="832"/>
      <c r="BV119" s="832">
        <v>92028418</v>
      </c>
      <c r="BW119" s="832"/>
      <c r="BX119" s="832"/>
      <c r="BY119" s="832"/>
      <c r="BZ119" s="832"/>
      <c r="CA119" s="832">
        <v>88967491</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455</v>
      </c>
      <c r="DH119" s="751"/>
      <c r="DI119" s="751"/>
      <c r="DJ119" s="751"/>
      <c r="DK119" s="752"/>
      <c r="DL119" s="753" t="s">
        <v>130</v>
      </c>
      <c r="DM119" s="751"/>
      <c r="DN119" s="751"/>
      <c r="DO119" s="751"/>
      <c r="DP119" s="752"/>
      <c r="DQ119" s="753" t="s">
        <v>130</v>
      </c>
      <c r="DR119" s="751"/>
      <c r="DS119" s="751"/>
      <c r="DT119" s="751"/>
      <c r="DU119" s="752"/>
      <c r="DV119" s="835" t="s">
        <v>475</v>
      </c>
      <c r="DW119" s="836"/>
      <c r="DX119" s="836"/>
      <c r="DY119" s="836"/>
      <c r="DZ119" s="837"/>
    </row>
    <row r="120" spans="1:130" s="224" customFormat="1" ht="26.25" customHeight="1" x14ac:dyDescent="0.15">
      <c r="A120" s="807"/>
      <c r="B120" s="808"/>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455</v>
      </c>
      <c r="AB120" s="767"/>
      <c r="AC120" s="767"/>
      <c r="AD120" s="767"/>
      <c r="AE120" s="768"/>
      <c r="AF120" s="769" t="s">
        <v>130</v>
      </c>
      <c r="AG120" s="767"/>
      <c r="AH120" s="767"/>
      <c r="AI120" s="767"/>
      <c r="AJ120" s="768"/>
      <c r="AK120" s="769" t="s">
        <v>130</v>
      </c>
      <c r="AL120" s="767"/>
      <c r="AM120" s="767"/>
      <c r="AN120" s="767"/>
      <c r="AO120" s="768"/>
      <c r="AP120" s="811" t="s">
        <v>455</v>
      </c>
      <c r="AQ120" s="812"/>
      <c r="AR120" s="812"/>
      <c r="AS120" s="812"/>
      <c r="AT120" s="813"/>
      <c r="AU120" s="867" t="s">
        <v>476</v>
      </c>
      <c r="AV120" s="868"/>
      <c r="AW120" s="868"/>
      <c r="AX120" s="868"/>
      <c r="AY120" s="869"/>
      <c r="AZ120" s="847" t="s">
        <v>477</v>
      </c>
      <c r="BA120" s="795"/>
      <c r="BB120" s="795"/>
      <c r="BC120" s="795"/>
      <c r="BD120" s="795"/>
      <c r="BE120" s="795"/>
      <c r="BF120" s="795"/>
      <c r="BG120" s="795"/>
      <c r="BH120" s="795"/>
      <c r="BI120" s="795"/>
      <c r="BJ120" s="795"/>
      <c r="BK120" s="795"/>
      <c r="BL120" s="795"/>
      <c r="BM120" s="795"/>
      <c r="BN120" s="795"/>
      <c r="BO120" s="795"/>
      <c r="BP120" s="796"/>
      <c r="BQ120" s="848">
        <v>12424027</v>
      </c>
      <c r="BR120" s="829"/>
      <c r="BS120" s="829"/>
      <c r="BT120" s="829"/>
      <c r="BU120" s="829"/>
      <c r="BV120" s="829">
        <v>12682084</v>
      </c>
      <c r="BW120" s="829"/>
      <c r="BX120" s="829"/>
      <c r="BY120" s="829"/>
      <c r="BZ120" s="829"/>
      <c r="CA120" s="829">
        <v>13699723</v>
      </c>
      <c r="CB120" s="829"/>
      <c r="CC120" s="829"/>
      <c r="CD120" s="829"/>
      <c r="CE120" s="829"/>
      <c r="CF120" s="853">
        <v>49.9</v>
      </c>
      <c r="CG120" s="854"/>
      <c r="CH120" s="854"/>
      <c r="CI120" s="854"/>
      <c r="CJ120" s="854"/>
      <c r="CK120" s="855" t="s">
        <v>478</v>
      </c>
      <c r="CL120" s="839"/>
      <c r="CM120" s="839"/>
      <c r="CN120" s="839"/>
      <c r="CO120" s="840"/>
      <c r="CP120" s="859" t="s">
        <v>412</v>
      </c>
      <c r="CQ120" s="860"/>
      <c r="CR120" s="860"/>
      <c r="CS120" s="860"/>
      <c r="CT120" s="860"/>
      <c r="CU120" s="860"/>
      <c r="CV120" s="860"/>
      <c r="CW120" s="860"/>
      <c r="CX120" s="860"/>
      <c r="CY120" s="860"/>
      <c r="CZ120" s="860"/>
      <c r="DA120" s="860"/>
      <c r="DB120" s="860"/>
      <c r="DC120" s="860"/>
      <c r="DD120" s="860"/>
      <c r="DE120" s="860"/>
      <c r="DF120" s="861"/>
      <c r="DG120" s="848">
        <v>18091561</v>
      </c>
      <c r="DH120" s="829"/>
      <c r="DI120" s="829"/>
      <c r="DJ120" s="829"/>
      <c r="DK120" s="829"/>
      <c r="DL120" s="829">
        <v>17770834</v>
      </c>
      <c r="DM120" s="829"/>
      <c r="DN120" s="829"/>
      <c r="DO120" s="829"/>
      <c r="DP120" s="829"/>
      <c r="DQ120" s="829">
        <v>17048789</v>
      </c>
      <c r="DR120" s="829"/>
      <c r="DS120" s="829"/>
      <c r="DT120" s="829"/>
      <c r="DU120" s="829"/>
      <c r="DV120" s="830">
        <v>62.1</v>
      </c>
      <c r="DW120" s="830"/>
      <c r="DX120" s="830"/>
      <c r="DY120" s="830"/>
      <c r="DZ120" s="831"/>
    </row>
    <row r="121" spans="1:130" s="224" customFormat="1" ht="26.25" customHeight="1" x14ac:dyDescent="0.15">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455</v>
      </c>
      <c r="AG121" s="767"/>
      <c r="AH121" s="767"/>
      <c r="AI121" s="767"/>
      <c r="AJ121" s="768"/>
      <c r="AK121" s="769" t="s">
        <v>455</v>
      </c>
      <c r="AL121" s="767"/>
      <c r="AM121" s="767"/>
      <c r="AN121" s="767"/>
      <c r="AO121" s="768"/>
      <c r="AP121" s="811" t="s">
        <v>455</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9023387</v>
      </c>
      <c r="BR121" s="804"/>
      <c r="BS121" s="804"/>
      <c r="BT121" s="804"/>
      <c r="BU121" s="804"/>
      <c r="BV121" s="804">
        <v>11165422</v>
      </c>
      <c r="BW121" s="804"/>
      <c r="BX121" s="804"/>
      <c r="BY121" s="804"/>
      <c r="BZ121" s="804"/>
      <c r="CA121" s="804">
        <v>11123006</v>
      </c>
      <c r="CB121" s="804"/>
      <c r="CC121" s="804"/>
      <c r="CD121" s="804"/>
      <c r="CE121" s="804"/>
      <c r="CF121" s="862">
        <v>40.5</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320033</v>
      </c>
      <c r="DH121" s="804"/>
      <c r="DI121" s="804"/>
      <c r="DJ121" s="804"/>
      <c r="DK121" s="804"/>
      <c r="DL121" s="804">
        <v>289757</v>
      </c>
      <c r="DM121" s="804"/>
      <c r="DN121" s="804"/>
      <c r="DO121" s="804"/>
      <c r="DP121" s="804"/>
      <c r="DQ121" s="804">
        <v>264815</v>
      </c>
      <c r="DR121" s="804"/>
      <c r="DS121" s="804"/>
      <c r="DT121" s="804"/>
      <c r="DU121" s="804"/>
      <c r="DV121" s="781">
        <v>1</v>
      </c>
      <c r="DW121" s="781"/>
      <c r="DX121" s="781"/>
      <c r="DY121" s="781"/>
      <c r="DZ121" s="782"/>
    </row>
    <row r="122" spans="1:130" s="224" customFormat="1" ht="26.25" customHeight="1" x14ac:dyDescent="0.15">
      <c r="A122" s="807"/>
      <c r="B122" s="808"/>
      <c r="C122" s="802" t="s">
        <v>461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455</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46684900</v>
      </c>
      <c r="BR122" s="832"/>
      <c r="BS122" s="832"/>
      <c r="BT122" s="832"/>
      <c r="BU122" s="832"/>
      <c r="BV122" s="832">
        <v>45667008</v>
      </c>
      <c r="BW122" s="832"/>
      <c r="BX122" s="832"/>
      <c r="BY122" s="832"/>
      <c r="BZ122" s="832"/>
      <c r="CA122" s="832">
        <v>43898500</v>
      </c>
      <c r="CB122" s="832"/>
      <c r="CC122" s="832"/>
      <c r="CD122" s="832"/>
      <c r="CE122" s="832"/>
      <c r="CF122" s="833">
        <v>160</v>
      </c>
      <c r="CG122" s="834"/>
      <c r="CH122" s="834"/>
      <c r="CI122" s="834"/>
      <c r="CJ122" s="834"/>
      <c r="CK122" s="856"/>
      <c r="CL122" s="842"/>
      <c r="CM122" s="842"/>
      <c r="CN122" s="842"/>
      <c r="CO122" s="843"/>
      <c r="CP122" s="822" t="s">
        <v>410</v>
      </c>
      <c r="CQ122" s="823"/>
      <c r="CR122" s="823"/>
      <c r="CS122" s="823"/>
      <c r="CT122" s="823"/>
      <c r="CU122" s="823"/>
      <c r="CV122" s="823"/>
      <c r="CW122" s="823"/>
      <c r="CX122" s="823"/>
      <c r="CY122" s="823"/>
      <c r="CZ122" s="823"/>
      <c r="DA122" s="823"/>
      <c r="DB122" s="823"/>
      <c r="DC122" s="823"/>
      <c r="DD122" s="823"/>
      <c r="DE122" s="823"/>
      <c r="DF122" s="824"/>
      <c r="DG122" s="803">
        <v>55831</v>
      </c>
      <c r="DH122" s="804"/>
      <c r="DI122" s="804"/>
      <c r="DJ122" s="804"/>
      <c r="DK122" s="804"/>
      <c r="DL122" s="804">
        <v>65047</v>
      </c>
      <c r="DM122" s="804"/>
      <c r="DN122" s="804"/>
      <c r="DO122" s="804"/>
      <c r="DP122" s="804"/>
      <c r="DQ122" s="804">
        <v>85614</v>
      </c>
      <c r="DR122" s="804"/>
      <c r="DS122" s="804"/>
      <c r="DT122" s="804"/>
      <c r="DU122" s="804"/>
      <c r="DV122" s="781">
        <v>0.3</v>
      </c>
      <c r="DW122" s="781"/>
      <c r="DX122" s="781"/>
      <c r="DY122" s="781"/>
      <c r="DZ122" s="782"/>
    </row>
    <row r="123" spans="1:130" s="224" customFormat="1" ht="26.25" customHeight="1" x14ac:dyDescent="0.15">
      <c r="A123" s="807"/>
      <c r="B123" s="808"/>
      <c r="C123" s="802" t="s">
        <v>467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455</v>
      </c>
      <c r="AB123" s="767"/>
      <c r="AC123" s="767"/>
      <c r="AD123" s="767"/>
      <c r="AE123" s="768"/>
      <c r="AF123" s="769" t="s">
        <v>130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483</v>
      </c>
      <c r="BP123" s="865"/>
      <c r="BQ123" s="819">
        <v>68132314</v>
      </c>
      <c r="BR123" s="820"/>
      <c r="BS123" s="820"/>
      <c r="BT123" s="820"/>
      <c r="BU123" s="820"/>
      <c r="BV123" s="820">
        <v>69514514</v>
      </c>
      <c r="BW123" s="820"/>
      <c r="BX123" s="820"/>
      <c r="BY123" s="820"/>
      <c r="BZ123" s="820"/>
      <c r="CA123" s="820">
        <v>68721229</v>
      </c>
      <c r="CB123" s="820"/>
      <c r="CC123" s="820"/>
      <c r="CD123" s="820"/>
      <c r="CE123" s="820"/>
      <c r="CF123" s="735"/>
      <c r="CG123" s="736"/>
      <c r="CH123" s="736"/>
      <c r="CI123" s="736"/>
      <c r="CJ123" s="821"/>
      <c r="CK123" s="856"/>
      <c r="CL123" s="842"/>
      <c r="CM123" s="842"/>
      <c r="CN123" s="842"/>
      <c r="CO123" s="843"/>
      <c r="CP123" s="822" t="s">
        <v>484</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130</v>
      </c>
      <c r="DM123" s="767"/>
      <c r="DN123" s="767"/>
      <c r="DO123" s="767"/>
      <c r="DP123" s="768"/>
      <c r="DQ123" s="769" t="s">
        <v>455</v>
      </c>
      <c r="DR123" s="767"/>
      <c r="DS123" s="767"/>
      <c r="DT123" s="767"/>
      <c r="DU123" s="768"/>
      <c r="DV123" s="811" t="s">
        <v>130</v>
      </c>
      <c r="DW123" s="812"/>
      <c r="DX123" s="812"/>
      <c r="DY123" s="812"/>
      <c r="DZ123" s="813"/>
    </row>
    <row r="124" spans="1:130" s="224" customFormat="1" ht="26.25" customHeight="1" thickBot="1" x14ac:dyDescent="0.2">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94.4</v>
      </c>
      <c r="BR124" s="818"/>
      <c r="BS124" s="818"/>
      <c r="BT124" s="818"/>
      <c r="BU124" s="818"/>
      <c r="BV124" s="818">
        <v>80.599999999999994</v>
      </c>
      <c r="BW124" s="818"/>
      <c r="BX124" s="818"/>
      <c r="BY124" s="818"/>
      <c r="BZ124" s="818"/>
      <c r="CA124" s="818">
        <v>73.7</v>
      </c>
      <c r="CB124" s="818"/>
      <c r="CC124" s="818"/>
      <c r="CD124" s="818"/>
      <c r="CE124" s="818"/>
      <c r="CF124" s="713"/>
      <c r="CG124" s="714"/>
      <c r="CH124" s="714"/>
      <c r="CI124" s="714"/>
      <c r="CJ124" s="849"/>
      <c r="CK124" s="857"/>
      <c r="CL124" s="857"/>
      <c r="CM124" s="857"/>
      <c r="CN124" s="857"/>
      <c r="CO124" s="858"/>
      <c r="CP124" s="822" t="s">
        <v>486</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455</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15">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v>121594</v>
      </c>
      <c r="AB125" s="767"/>
      <c r="AC125" s="767"/>
      <c r="AD125" s="767"/>
      <c r="AE125" s="768"/>
      <c r="AF125" s="769">
        <v>121000</v>
      </c>
      <c r="AG125" s="767"/>
      <c r="AH125" s="767"/>
      <c r="AI125" s="767"/>
      <c r="AJ125" s="768"/>
      <c r="AK125" s="769">
        <v>298601</v>
      </c>
      <c r="AL125" s="767"/>
      <c r="AM125" s="767"/>
      <c r="AN125" s="767"/>
      <c r="AO125" s="768"/>
      <c r="AP125" s="811">
        <v>1.1000000000000001</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487</v>
      </c>
      <c r="CL125" s="839"/>
      <c r="CM125" s="839"/>
      <c r="CN125" s="839"/>
      <c r="CO125" s="840"/>
      <c r="CP125" s="847" t="s">
        <v>488</v>
      </c>
      <c r="CQ125" s="795"/>
      <c r="CR125" s="795"/>
      <c r="CS125" s="795"/>
      <c r="CT125" s="795"/>
      <c r="CU125" s="795"/>
      <c r="CV125" s="795"/>
      <c r="CW125" s="795"/>
      <c r="CX125" s="795"/>
      <c r="CY125" s="795"/>
      <c r="CZ125" s="795"/>
      <c r="DA125" s="795"/>
      <c r="DB125" s="795"/>
      <c r="DC125" s="795"/>
      <c r="DD125" s="795"/>
      <c r="DE125" s="795"/>
      <c r="DF125" s="796"/>
      <c r="DG125" s="848" t="s">
        <v>130</v>
      </c>
      <c r="DH125" s="829"/>
      <c r="DI125" s="829"/>
      <c r="DJ125" s="829"/>
      <c r="DK125" s="829"/>
      <c r="DL125" s="829" t="s">
        <v>130</v>
      </c>
      <c r="DM125" s="829"/>
      <c r="DN125" s="829"/>
      <c r="DO125" s="829"/>
      <c r="DP125" s="829"/>
      <c r="DQ125" s="829" t="s">
        <v>455</v>
      </c>
      <c r="DR125" s="829"/>
      <c r="DS125" s="829"/>
      <c r="DT125" s="829"/>
      <c r="DU125" s="829"/>
      <c r="DV125" s="830" t="s">
        <v>130</v>
      </c>
      <c r="DW125" s="830"/>
      <c r="DX125" s="830"/>
      <c r="DY125" s="830"/>
      <c r="DZ125" s="831"/>
    </row>
    <row r="126" spans="1:130" s="224" customFormat="1" ht="26.25" customHeight="1" thickBot="1" x14ac:dyDescent="0.2">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65282</v>
      </c>
      <c r="AB126" s="767"/>
      <c r="AC126" s="767"/>
      <c r="AD126" s="767"/>
      <c r="AE126" s="768"/>
      <c r="AF126" s="769">
        <v>102158</v>
      </c>
      <c r="AG126" s="767"/>
      <c r="AH126" s="767"/>
      <c r="AI126" s="767"/>
      <c r="AJ126" s="768"/>
      <c r="AK126" s="769">
        <v>123261</v>
      </c>
      <c r="AL126" s="767"/>
      <c r="AM126" s="767"/>
      <c r="AN126" s="767"/>
      <c r="AO126" s="768"/>
      <c r="AP126" s="811">
        <v>0.4</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489</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15">
      <c r="A127" s="809"/>
      <c r="B127" s="810"/>
      <c r="C127" s="825" t="s">
        <v>490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26"/>
      <c r="AV127" s="226"/>
      <c r="AW127" s="226"/>
      <c r="AX127" s="828" t="s">
        <v>491</v>
      </c>
      <c r="AY127" s="799"/>
      <c r="AZ127" s="799"/>
      <c r="BA127" s="799"/>
      <c r="BB127" s="799"/>
      <c r="BC127" s="799"/>
      <c r="BD127" s="799"/>
      <c r="BE127" s="800"/>
      <c r="BF127" s="798" t="s">
        <v>492</v>
      </c>
      <c r="BG127" s="799"/>
      <c r="BH127" s="799"/>
      <c r="BI127" s="799"/>
      <c r="BJ127" s="799"/>
      <c r="BK127" s="799"/>
      <c r="BL127" s="800"/>
      <c r="BM127" s="798" t="s">
        <v>493</v>
      </c>
      <c r="BN127" s="799"/>
      <c r="BO127" s="799"/>
      <c r="BP127" s="799"/>
      <c r="BQ127" s="799"/>
      <c r="BR127" s="799"/>
      <c r="BS127" s="800"/>
      <c r="BT127" s="798" t="s">
        <v>494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495</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475</v>
      </c>
      <c r="DM127" s="804"/>
      <c r="DN127" s="804"/>
      <c r="DO127" s="804"/>
      <c r="DP127" s="804"/>
      <c r="DQ127" s="804" t="s">
        <v>130</v>
      </c>
      <c r="DR127" s="804"/>
      <c r="DS127" s="804"/>
      <c r="DT127" s="804"/>
      <c r="DU127" s="804"/>
      <c r="DV127" s="781" t="s">
        <v>455</v>
      </c>
      <c r="DW127" s="781"/>
      <c r="DX127" s="781"/>
      <c r="DY127" s="781"/>
      <c r="DZ127" s="782"/>
    </row>
    <row r="128" spans="1:130" s="224" customFormat="1" ht="26.25" customHeight="1" thickBot="1" x14ac:dyDescent="0.2">
      <c r="A128" s="783" t="s">
        <v>496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497</v>
      </c>
      <c r="X128" s="785"/>
      <c r="Y128" s="785"/>
      <c r="Z128" s="786"/>
      <c r="AA128" s="787">
        <v>1305386</v>
      </c>
      <c r="AB128" s="788"/>
      <c r="AC128" s="788"/>
      <c r="AD128" s="788"/>
      <c r="AE128" s="789"/>
      <c r="AF128" s="790">
        <v>1268263</v>
      </c>
      <c r="AG128" s="788"/>
      <c r="AH128" s="788"/>
      <c r="AI128" s="788"/>
      <c r="AJ128" s="789"/>
      <c r="AK128" s="790">
        <v>1292232</v>
      </c>
      <c r="AL128" s="788"/>
      <c r="AM128" s="788"/>
      <c r="AN128" s="788"/>
      <c r="AO128" s="789"/>
      <c r="AP128" s="791"/>
      <c r="AQ128" s="792"/>
      <c r="AR128" s="792"/>
      <c r="AS128" s="792"/>
      <c r="AT128" s="793"/>
      <c r="AU128" s="226"/>
      <c r="AV128" s="226"/>
      <c r="AW128" s="226"/>
      <c r="AX128" s="794" t="s">
        <v>498</v>
      </c>
      <c r="AY128" s="795"/>
      <c r="AZ128" s="795"/>
      <c r="BA128" s="795"/>
      <c r="BB128" s="795"/>
      <c r="BC128" s="795"/>
      <c r="BD128" s="795"/>
      <c r="BE128" s="796"/>
      <c r="BF128" s="773" t="s">
        <v>130</v>
      </c>
      <c r="BG128" s="774"/>
      <c r="BH128" s="774"/>
      <c r="BI128" s="774"/>
      <c r="BJ128" s="774"/>
      <c r="BK128" s="774"/>
      <c r="BL128" s="797"/>
      <c r="BM128" s="773">
        <v>11.74</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499</v>
      </c>
      <c r="CQ128" s="717"/>
      <c r="CR128" s="717"/>
      <c r="CS128" s="717"/>
      <c r="CT128" s="717"/>
      <c r="CU128" s="717"/>
      <c r="CV128" s="717"/>
      <c r="CW128" s="717"/>
      <c r="CX128" s="717"/>
      <c r="CY128" s="717"/>
      <c r="CZ128" s="717"/>
      <c r="DA128" s="717"/>
      <c r="DB128" s="717"/>
      <c r="DC128" s="717"/>
      <c r="DD128" s="717"/>
      <c r="DE128" s="717"/>
      <c r="DF128" s="718"/>
      <c r="DG128" s="777">
        <v>4514</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30579002</v>
      </c>
      <c r="AB129" s="767"/>
      <c r="AC129" s="767"/>
      <c r="AD129" s="767"/>
      <c r="AE129" s="768"/>
      <c r="AF129" s="769">
        <v>31845080</v>
      </c>
      <c r="AG129" s="767"/>
      <c r="AH129" s="767"/>
      <c r="AI129" s="767"/>
      <c r="AJ129" s="768"/>
      <c r="AK129" s="769">
        <v>31380204</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130</v>
      </c>
      <c r="BG129" s="758"/>
      <c r="BH129" s="758"/>
      <c r="BI129" s="758"/>
      <c r="BJ129" s="758"/>
      <c r="BK129" s="758"/>
      <c r="BL129" s="759"/>
      <c r="BM129" s="757">
        <v>16.739999999999998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3980478</v>
      </c>
      <c r="AB130" s="767"/>
      <c r="AC130" s="767"/>
      <c r="AD130" s="767"/>
      <c r="AE130" s="768"/>
      <c r="AF130" s="769">
        <v>3922478</v>
      </c>
      <c r="AG130" s="767"/>
      <c r="AH130" s="767"/>
      <c r="AI130" s="767"/>
      <c r="AJ130" s="768"/>
      <c r="AK130" s="769">
        <v>3935332</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10.4</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26598524</v>
      </c>
      <c r="AB131" s="751"/>
      <c r="AC131" s="751"/>
      <c r="AD131" s="751"/>
      <c r="AE131" s="752"/>
      <c r="AF131" s="753">
        <v>27922602</v>
      </c>
      <c r="AG131" s="751"/>
      <c r="AH131" s="751"/>
      <c r="AI131" s="751"/>
      <c r="AJ131" s="752"/>
      <c r="AK131" s="753">
        <v>27444872</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v>73.7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508</v>
      </c>
      <c r="W132" s="729"/>
      <c r="X132" s="729"/>
      <c r="Y132" s="729"/>
      <c r="Z132" s="730"/>
      <c r="AA132" s="731">
        <v>9.4107327160000001</v>
      </c>
      <c r="AB132" s="732"/>
      <c r="AC132" s="732"/>
      <c r="AD132" s="732"/>
      <c r="AE132" s="733"/>
      <c r="AF132" s="734">
        <v>10.053830230000001</v>
      </c>
      <c r="AG132" s="732"/>
      <c r="AH132" s="732"/>
      <c r="AI132" s="732"/>
      <c r="AJ132" s="733"/>
      <c r="AK132" s="734">
        <v>11.797828750000001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509</v>
      </c>
      <c r="W133" s="708"/>
      <c r="X133" s="708"/>
      <c r="Y133" s="708"/>
      <c r="Z133" s="709"/>
      <c r="AA133" s="710">
        <v>9.6999999999999993</v>
      </c>
      <c r="AB133" s="711"/>
      <c r="AC133" s="711"/>
      <c r="AD133" s="711"/>
      <c r="AE133" s="712"/>
      <c r="AF133" s="710">
        <v>9.8000000000000007</v>
      </c>
      <c r="AG133" s="711"/>
      <c r="AH133" s="711"/>
      <c r="AI133" s="711"/>
      <c r="AJ133" s="712"/>
      <c r="AK133" s="710">
        <v>10.4</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0fz+sJ/0geKotGLhawczEpmri3sF9F60EnkrQaYjGkOiax5Te0jmK7PO9+276w2ugEJRX4QKlLZFHQS/1RWWFg==" saltValue="cDn4B73Nbpw+1pBh1F5v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9gI7wGgVO+eGXQHOH93L1IaejngDOJARBSHUSHyQeAoRmEcpmugu3xifAX74d127Q+opf4/hsFjED+2EhYSoQ==" saltValue="tuvT9biBkNLjvw4Z7by+q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xrVDxoux2b9Pc8db+wBWAEGYe1WCB8yh1nSJt5nstZlI0ijGJucSXufSabHlDkv2neJhovTHNWHUA2W4BfmGw==" saltValue="MxK5+HK1ftcjl/PJuhLJh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512</v>
      </c>
      <c r="AL6" s="260"/>
      <c r="AM6" s="260"/>
      <c r="AN6" s="260"/>
    </row>
    <row r="7" spans="1:46" ht="13.5" customHeight="1" x14ac:dyDescent="0.15">
      <c r="A7" s="259"/>
      <c r="AK7" s="262"/>
      <c r="AL7" s="263"/>
      <c r="AM7" s="263"/>
      <c r="AN7" s="264"/>
      <c r="AO7" s="1105" t="s">
        <v>513</v>
      </c>
      <c r="AP7" s="265"/>
      <c r="AQ7" s="266" t="s">
        <v>514</v>
      </c>
      <c r="AR7" s="267"/>
    </row>
    <row r="8" spans="1:46" x14ac:dyDescent="0.15">
      <c r="A8" s="259"/>
      <c r="AK8" s="268"/>
      <c r="AL8" s="269"/>
      <c r="AM8" s="269"/>
      <c r="AN8" s="270"/>
      <c r="AO8" s="1106"/>
      <c r="AP8" s="271" t="s">
        <v>515</v>
      </c>
      <c r="AQ8" s="272" t="s">
        <v>516</v>
      </c>
      <c r="AR8" s="273" t="s">
        <v>517</v>
      </c>
    </row>
    <row r="9" spans="1:46" x14ac:dyDescent="0.15">
      <c r="A9" s="259"/>
      <c r="AK9" s="1117" t="s">
        <v>518</v>
      </c>
      <c r="AL9" s="1118"/>
      <c r="AM9" s="1118"/>
      <c r="AN9" s="1119"/>
      <c r="AO9" s="274">
        <v>7950000</v>
      </c>
      <c r="AP9" s="274">
        <v>50820</v>
      </c>
      <c r="AQ9" s="275">
        <v>61723</v>
      </c>
      <c r="AR9" s="276">
        <v>-17.7</v>
      </c>
    </row>
    <row r="10" spans="1:46" ht="13.5" customHeight="1" x14ac:dyDescent="0.15">
      <c r="A10" s="259"/>
      <c r="AK10" s="1117" t="s">
        <v>519</v>
      </c>
      <c r="AL10" s="1118"/>
      <c r="AM10" s="1118"/>
      <c r="AN10" s="1119"/>
      <c r="AO10" s="277">
        <v>1225780</v>
      </c>
      <c r="AP10" s="277">
        <v>7836</v>
      </c>
      <c r="AQ10" s="278">
        <v>1286</v>
      </c>
      <c r="AR10" s="279">
        <v>509.3</v>
      </c>
    </row>
    <row r="11" spans="1:46" ht="13.5" customHeight="1" x14ac:dyDescent="0.15">
      <c r="A11" s="259"/>
      <c r="AK11" s="1117" t="s">
        <v>520</v>
      </c>
      <c r="AL11" s="1118"/>
      <c r="AM11" s="1118"/>
      <c r="AN11" s="1119"/>
      <c r="AO11" s="277">
        <v>47081</v>
      </c>
      <c r="AP11" s="277">
        <v>301</v>
      </c>
      <c r="AQ11" s="278">
        <v>1067</v>
      </c>
      <c r="AR11" s="279">
        <v>-71.8</v>
      </c>
    </row>
    <row r="12" spans="1:46" ht="13.5" customHeight="1" x14ac:dyDescent="0.15">
      <c r="A12" s="259"/>
      <c r="AK12" s="1117" t="s">
        <v>521</v>
      </c>
      <c r="AL12" s="1118"/>
      <c r="AM12" s="1118"/>
      <c r="AN12" s="1119"/>
      <c r="AO12" s="277" t="s">
        <v>522</v>
      </c>
      <c r="AP12" s="277" t="s">
        <v>522</v>
      </c>
      <c r="AQ12" s="278">
        <v>49</v>
      </c>
      <c r="AR12" s="279" t="s">
        <v>522</v>
      </c>
    </row>
    <row r="13" spans="1:46" ht="13.5" customHeight="1" x14ac:dyDescent="0.15">
      <c r="A13" s="259"/>
      <c r="AK13" s="1117" t="s">
        <v>523</v>
      </c>
      <c r="AL13" s="1118"/>
      <c r="AM13" s="1118"/>
      <c r="AN13" s="1119"/>
      <c r="AO13" s="277">
        <v>664230</v>
      </c>
      <c r="AP13" s="277">
        <v>4246</v>
      </c>
      <c r="AQ13" s="278">
        <v>2137</v>
      </c>
      <c r="AR13" s="279">
        <v>98.7</v>
      </c>
    </row>
    <row r="14" spans="1:46" ht="13.5" customHeight="1" x14ac:dyDescent="0.15">
      <c r="A14" s="259"/>
      <c r="AK14" s="1117" t="s">
        <v>524</v>
      </c>
      <c r="AL14" s="1118"/>
      <c r="AM14" s="1118"/>
      <c r="AN14" s="1119"/>
      <c r="AO14" s="277">
        <v>233394</v>
      </c>
      <c r="AP14" s="277">
        <v>1492</v>
      </c>
      <c r="AQ14" s="278">
        <v>1241</v>
      </c>
      <c r="AR14" s="279">
        <v>20.2</v>
      </c>
    </row>
    <row r="15" spans="1:46" ht="13.5" customHeight="1" x14ac:dyDescent="0.15">
      <c r="A15" s="259"/>
      <c r="AK15" s="1120" t="s">
        <v>525</v>
      </c>
      <c r="AL15" s="1121"/>
      <c r="AM15" s="1121"/>
      <c r="AN15" s="1122"/>
      <c r="AO15" s="277">
        <v>-440388</v>
      </c>
      <c r="AP15" s="277">
        <v>-2815</v>
      </c>
      <c r="AQ15" s="278">
        <v>-3809</v>
      </c>
      <c r="AR15" s="279">
        <v>-26.1</v>
      </c>
    </row>
    <row r="16" spans="1:46" x14ac:dyDescent="0.15">
      <c r="A16" s="259"/>
      <c r="AK16" s="1120" t="s">
        <v>190</v>
      </c>
      <c r="AL16" s="1121"/>
      <c r="AM16" s="1121"/>
      <c r="AN16" s="1122"/>
      <c r="AO16" s="277">
        <v>9680097</v>
      </c>
      <c r="AP16" s="277">
        <v>61879</v>
      </c>
      <c r="AQ16" s="278">
        <v>63693</v>
      </c>
      <c r="AR16" s="279">
        <v>-2.8</v>
      </c>
    </row>
    <row r="17" spans="1:46" x14ac:dyDescent="0.15">
      <c r="A17" s="259"/>
    </row>
    <row r="18" spans="1:46" x14ac:dyDescent="0.15">
      <c r="A18" s="259"/>
      <c r="AQ18" s="280"/>
      <c r="AR18" s="280"/>
    </row>
    <row r="19" spans="1:46" x14ac:dyDescent="0.15">
      <c r="A19" s="259"/>
      <c r="AK19" s="255" t="s">
        <v>526</v>
      </c>
    </row>
    <row r="20" spans="1:46" x14ac:dyDescent="0.15">
      <c r="A20" s="259"/>
      <c r="AK20" s="281"/>
      <c r="AL20" s="282"/>
      <c r="AM20" s="282"/>
      <c r="AN20" s="283"/>
      <c r="AO20" s="284" t="s">
        <v>527</v>
      </c>
      <c r="AP20" s="285" t="s">
        <v>528</v>
      </c>
      <c r="AQ20" s="286" t="s">
        <v>529</v>
      </c>
      <c r="AR20" s="287"/>
    </row>
    <row r="21" spans="1:46" s="260" customFormat="1" x14ac:dyDescent="0.15">
      <c r="A21" s="288"/>
      <c r="AK21" s="1123" t="s">
        <v>530</v>
      </c>
      <c r="AL21" s="1124"/>
      <c r="AM21" s="1124"/>
      <c r="AN21" s="1125"/>
      <c r="AO21" s="289">
        <v>5.01</v>
      </c>
      <c r="AP21" s="290">
        <v>6.06</v>
      </c>
      <c r="AQ21" s="291">
        <v>-1.05</v>
      </c>
      <c r="AS21" s="292"/>
      <c r="AT21" s="288"/>
    </row>
    <row r="22" spans="1:46" s="260" customFormat="1" x14ac:dyDescent="0.15">
      <c r="A22" s="288"/>
      <c r="AK22" s="1123" t="s">
        <v>531</v>
      </c>
      <c r="AL22" s="1124"/>
      <c r="AM22" s="1124"/>
      <c r="AN22" s="1125"/>
      <c r="AO22" s="293">
        <v>98.2</v>
      </c>
      <c r="AP22" s="294">
        <v>99.8</v>
      </c>
      <c r="AQ22" s="295">
        <v>-1.6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534</v>
      </c>
      <c r="AL29" s="260"/>
      <c r="AM29" s="260"/>
      <c r="AN29" s="260"/>
      <c r="AS29" s="302"/>
    </row>
    <row r="30" spans="1:46" ht="13.5" customHeight="1" x14ac:dyDescent="0.15">
      <c r="A30" s="259"/>
      <c r="AK30" s="262"/>
      <c r="AL30" s="263"/>
      <c r="AM30" s="263"/>
      <c r="AN30" s="264"/>
      <c r="AO30" s="1105" t="s">
        <v>513</v>
      </c>
      <c r="AP30" s="265"/>
      <c r="AQ30" s="266" t="s">
        <v>514</v>
      </c>
      <c r="AR30" s="267"/>
    </row>
    <row r="31" spans="1:46" x14ac:dyDescent="0.15">
      <c r="A31" s="259"/>
      <c r="AK31" s="268"/>
      <c r="AL31" s="269"/>
      <c r="AM31" s="269"/>
      <c r="AN31" s="270"/>
      <c r="AO31" s="1106"/>
      <c r="AP31" s="271" t="s">
        <v>515</v>
      </c>
      <c r="AQ31" s="272" t="s">
        <v>516</v>
      </c>
      <c r="AR31" s="273" t="s">
        <v>517</v>
      </c>
    </row>
    <row r="32" spans="1:46" ht="27" customHeight="1" x14ac:dyDescent="0.15">
      <c r="A32" s="259"/>
      <c r="AK32" s="1107" t="s">
        <v>535</v>
      </c>
      <c r="AL32" s="1108"/>
      <c r="AM32" s="1108"/>
      <c r="AN32" s="1109"/>
      <c r="AO32" s="303">
        <v>6082869</v>
      </c>
      <c r="AP32" s="303">
        <v>38884</v>
      </c>
      <c r="AQ32" s="304">
        <v>26449</v>
      </c>
      <c r="AR32" s="305">
        <v>47</v>
      </c>
    </row>
    <row r="33" spans="1:46" ht="13.5" customHeight="1" x14ac:dyDescent="0.15">
      <c r="A33" s="259"/>
      <c r="AK33" s="1107" t="s">
        <v>536</v>
      </c>
      <c r="AL33" s="1108"/>
      <c r="AM33" s="1108"/>
      <c r="AN33" s="1109"/>
      <c r="AO33" s="303" t="s">
        <v>522</v>
      </c>
      <c r="AP33" s="303" t="s">
        <v>522</v>
      </c>
      <c r="AQ33" s="304">
        <v>1</v>
      </c>
      <c r="AR33" s="305" t="s">
        <v>522</v>
      </c>
    </row>
    <row r="34" spans="1:46" ht="27" customHeight="1" x14ac:dyDescent="0.15">
      <c r="A34" s="259"/>
      <c r="AK34" s="1107" t="s">
        <v>537</v>
      </c>
      <c r="AL34" s="1108"/>
      <c r="AM34" s="1108"/>
      <c r="AN34" s="1109"/>
      <c r="AO34" s="303">
        <v>40000</v>
      </c>
      <c r="AP34" s="303">
        <v>256</v>
      </c>
      <c r="AQ34" s="304">
        <v>29</v>
      </c>
      <c r="AR34" s="305">
        <v>782.8</v>
      </c>
    </row>
    <row r="35" spans="1:46" ht="27" customHeight="1" x14ac:dyDescent="0.15">
      <c r="A35" s="259"/>
      <c r="AK35" s="1107" t="s">
        <v>538</v>
      </c>
      <c r="AL35" s="1108"/>
      <c r="AM35" s="1108"/>
      <c r="AN35" s="1109"/>
      <c r="AO35" s="303">
        <v>1787815</v>
      </c>
      <c r="AP35" s="303">
        <v>11428</v>
      </c>
      <c r="AQ35" s="304">
        <v>5448</v>
      </c>
      <c r="AR35" s="305">
        <v>109.8</v>
      </c>
    </row>
    <row r="36" spans="1:46" ht="27" customHeight="1" x14ac:dyDescent="0.15">
      <c r="A36" s="259"/>
      <c r="AK36" s="1107" t="s">
        <v>539</v>
      </c>
      <c r="AL36" s="1108"/>
      <c r="AM36" s="1108"/>
      <c r="AN36" s="1109"/>
      <c r="AO36" s="303">
        <v>132115</v>
      </c>
      <c r="AP36" s="303">
        <v>845</v>
      </c>
      <c r="AQ36" s="304">
        <v>445</v>
      </c>
      <c r="AR36" s="305">
        <v>89.9</v>
      </c>
    </row>
    <row r="37" spans="1:46" ht="13.5" customHeight="1" x14ac:dyDescent="0.15">
      <c r="A37" s="259"/>
      <c r="AK37" s="1107" t="s">
        <v>540</v>
      </c>
      <c r="AL37" s="1108"/>
      <c r="AM37" s="1108"/>
      <c r="AN37" s="1109"/>
      <c r="AO37" s="303">
        <v>421862</v>
      </c>
      <c r="AP37" s="303">
        <v>2697</v>
      </c>
      <c r="AQ37" s="304">
        <v>1095</v>
      </c>
      <c r="AR37" s="305">
        <v>146.30000000000001</v>
      </c>
    </row>
    <row r="38" spans="1:46" ht="27" customHeight="1" x14ac:dyDescent="0.15">
      <c r="A38" s="259"/>
      <c r="AK38" s="1110" t="s">
        <v>541</v>
      </c>
      <c r="AL38" s="1111"/>
      <c r="AM38" s="1111"/>
      <c r="AN38" s="1112"/>
      <c r="AO38" s="306">
        <v>802</v>
      </c>
      <c r="AP38" s="306">
        <v>5</v>
      </c>
      <c r="AQ38" s="307">
        <v>0</v>
      </c>
      <c r="AR38" s="295">
        <v>0</v>
      </c>
      <c r="AS38" s="302"/>
    </row>
    <row r="39" spans="1:46" x14ac:dyDescent="0.15">
      <c r="A39" s="259"/>
      <c r="AK39" s="1110" t="s">
        <v>542</v>
      </c>
      <c r="AL39" s="1111"/>
      <c r="AM39" s="1111"/>
      <c r="AN39" s="1112"/>
      <c r="AO39" s="303">
        <v>-1292232</v>
      </c>
      <c r="AP39" s="303">
        <v>-8261</v>
      </c>
      <c r="AQ39" s="304">
        <v>-7113</v>
      </c>
      <c r="AR39" s="305">
        <v>16.100000000000001</v>
      </c>
      <c r="AS39" s="302"/>
    </row>
    <row r="40" spans="1:46" ht="27" customHeight="1" x14ac:dyDescent="0.15">
      <c r="A40" s="259"/>
      <c r="AK40" s="1107" t="s">
        <v>543</v>
      </c>
      <c r="AL40" s="1108"/>
      <c r="AM40" s="1108"/>
      <c r="AN40" s="1109"/>
      <c r="AO40" s="303">
        <v>-3935332</v>
      </c>
      <c r="AP40" s="303">
        <v>-25156</v>
      </c>
      <c r="AQ40" s="304">
        <v>-18923</v>
      </c>
      <c r="AR40" s="305">
        <v>32.9</v>
      </c>
      <c r="AS40" s="302"/>
    </row>
    <row r="41" spans="1:46" x14ac:dyDescent="0.15">
      <c r="A41" s="259"/>
      <c r="AK41" s="1113" t="s">
        <v>303</v>
      </c>
      <c r="AL41" s="1114"/>
      <c r="AM41" s="1114"/>
      <c r="AN41" s="1115"/>
      <c r="AO41" s="303">
        <v>3237899</v>
      </c>
      <c r="AP41" s="303">
        <v>20698</v>
      </c>
      <c r="AQ41" s="304">
        <v>7431</v>
      </c>
      <c r="AR41" s="305">
        <v>178.5</v>
      </c>
      <c r="AS41" s="302"/>
    </row>
    <row r="42" spans="1:46" x14ac:dyDescent="0.15">
      <c r="A42" s="259"/>
      <c r="AK42" s="308" t="s">
        <v>544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545</v>
      </c>
    </row>
    <row r="48" spans="1:46" x14ac:dyDescent="0.15">
      <c r="A48" s="259"/>
      <c r="AK48" s="313" t="s">
        <v>546</v>
      </c>
      <c r="AL48" s="313"/>
      <c r="AM48" s="313"/>
      <c r="AN48" s="313"/>
      <c r="AO48" s="313"/>
      <c r="AP48" s="313"/>
      <c r="AQ48" s="314"/>
      <c r="AR48" s="313"/>
    </row>
    <row r="49" spans="1:44" ht="13.5" customHeight="1" x14ac:dyDescent="0.15">
      <c r="A49" s="259"/>
      <c r="AK49" s="315"/>
      <c r="AL49" s="316"/>
      <c r="AM49" s="1100" t="s">
        <v>513</v>
      </c>
      <c r="AN49" s="1102" t="s">
        <v>547</v>
      </c>
      <c r="AO49" s="1103"/>
      <c r="AP49" s="1103"/>
      <c r="AQ49" s="1103"/>
      <c r="AR49" s="1104"/>
    </row>
    <row r="50" spans="1:44" x14ac:dyDescent="0.15">
      <c r="A50" s="259"/>
      <c r="AK50" s="317"/>
      <c r="AL50" s="318"/>
      <c r="AM50" s="1101"/>
      <c r="AN50" s="319" t="s">
        <v>548</v>
      </c>
      <c r="AO50" s="320" t="s">
        <v>549</v>
      </c>
      <c r="AP50" s="321" t="s">
        <v>550</v>
      </c>
      <c r="AQ50" s="322" t="s">
        <v>551</v>
      </c>
      <c r="AR50" s="323" t="s">
        <v>552</v>
      </c>
    </row>
    <row r="51" spans="1:44" x14ac:dyDescent="0.15">
      <c r="A51" s="259"/>
      <c r="AK51" s="315" t="s">
        <v>553</v>
      </c>
      <c r="AL51" s="316"/>
      <c r="AM51" s="324">
        <v>7469210</v>
      </c>
      <c r="AN51" s="325">
        <v>46900</v>
      </c>
      <c r="AO51" s="326">
        <v>-33.700000000000003</v>
      </c>
      <c r="AP51" s="327">
        <v>48064</v>
      </c>
      <c r="AQ51" s="328">
        <v>-7.3</v>
      </c>
      <c r="AR51" s="329">
        <v>-26.4</v>
      </c>
    </row>
    <row r="52" spans="1:44" x14ac:dyDescent="0.15">
      <c r="A52" s="259"/>
      <c r="AK52" s="330"/>
      <c r="AL52" s="331" t="s">
        <v>554</v>
      </c>
      <c r="AM52" s="332">
        <v>4492111</v>
      </c>
      <c r="AN52" s="333">
        <v>28206</v>
      </c>
      <c r="AO52" s="334">
        <v>-29.2</v>
      </c>
      <c r="AP52" s="335">
        <v>30373</v>
      </c>
      <c r="AQ52" s="336">
        <v>3.4</v>
      </c>
      <c r="AR52" s="337">
        <v>-32.6</v>
      </c>
    </row>
    <row r="53" spans="1:44" x14ac:dyDescent="0.15">
      <c r="A53" s="259"/>
      <c r="AK53" s="315" t="s">
        <v>555</v>
      </c>
      <c r="AL53" s="316"/>
      <c r="AM53" s="324">
        <v>10169769</v>
      </c>
      <c r="AN53" s="325">
        <v>64098</v>
      </c>
      <c r="AO53" s="326">
        <v>36.700000000000003</v>
      </c>
      <c r="AP53" s="327">
        <v>56662</v>
      </c>
      <c r="AQ53" s="328">
        <v>17.899999999999999</v>
      </c>
      <c r="AR53" s="329">
        <v>18.8</v>
      </c>
    </row>
    <row r="54" spans="1:44" x14ac:dyDescent="0.15">
      <c r="A54" s="259"/>
      <c r="AK54" s="330"/>
      <c r="AL54" s="331" t="s">
        <v>554</v>
      </c>
      <c r="AM54" s="332">
        <v>5524541</v>
      </c>
      <c r="AN54" s="333">
        <v>34820</v>
      </c>
      <c r="AO54" s="334">
        <v>23.4</v>
      </c>
      <c r="AP54" s="335">
        <v>34709</v>
      </c>
      <c r="AQ54" s="336">
        <v>14.3</v>
      </c>
      <c r="AR54" s="337">
        <v>9.1</v>
      </c>
    </row>
    <row r="55" spans="1:44" x14ac:dyDescent="0.15">
      <c r="A55" s="259"/>
      <c r="AK55" s="315" t="s">
        <v>556</v>
      </c>
      <c r="AL55" s="316"/>
      <c r="AM55" s="324">
        <v>11754248</v>
      </c>
      <c r="AN55" s="325">
        <v>74387</v>
      </c>
      <c r="AO55" s="326">
        <v>16.100000000000001</v>
      </c>
      <c r="AP55" s="327">
        <v>60285</v>
      </c>
      <c r="AQ55" s="328">
        <v>6.4</v>
      </c>
      <c r="AR55" s="329">
        <v>9.6999999999999993</v>
      </c>
    </row>
    <row r="56" spans="1:44" x14ac:dyDescent="0.15">
      <c r="A56" s="259"/>
      <c r="AK56" s="330"/>
      <c r="AL56" s="331" t="s">
        <v>554</v>
      </c>
      <c r="AM56" s="332">
        <v>6228458</v>
      </c>
      <c r="AN56" s="333">
        <v>39417</v>
      </c>
      <c r="AO56" s="334">
        <v>13.2</v>
      </c>
      <c r="AP56" s="335">
        <v>36445</v>
      </c>
      <c r="AQ56" s="336">
        <v>5</v>
      </c>
      <c r="AR56" s="337">
        <v>8.1999999999999993</v>
      </c>
    </row>
    <row r="57" spans="1:44" x14ac:dyDescent="0.15">
      <c r="A57" s="259"/>
      <c r="AK57" s="315" t="s">
        <v>557</v>
      </c>
      <c r="AL57" s="316"/>
      <c r="AM57" s="324">
        <v>5341129</v>
      </c>
      <c r="AN57" s="325">
        <v>33990</v>
      </c>
      <c r="AO57" s="326">
        <v>-54.3</v>
      </c>
      <c r="AP57" s="327">
        <v>38566</v>
      </c>
      <c r="AQ57" s="328">
        <v>-36</v>
      </c>
      <c r="AR57" s="329">
        <v>-18.3</v>
      </c>
    </row>
    <row r="58" spans="1:44" x14ac:dyDescent="0.15">
      <c r="A58" s="259"/>
      <c r="AK58" s="330"/>
      <c r="AL58" s="331" t="s">
        <v>554</v>
      </c>
      <c r="AM58" s="332">
        <v>2904863</v>
      </c>
      <c r="AN58" s="333">
        <v>18486</v>
      </c>
      <c r="AO58" s="334">
        <v>-53.1</v>
      </c>
      <c r="AP58" s="335">
        <v>24059</v>
      </c>
      <c r="AQ58" s="336">
        <v>-34</v>
      </c>
      <c r="AR58" s="337">
        <v>-19.100000000000001</v>
      </c>
    </row>
    <row r="59" spans="1:44" x14ac:dyDescent="0.15">
      <c r="A59" s="259"/>
      <c r="AK59" s="315" t="s">
        <v>558</v>
      </c>
      <c r="AL59" s="316"/>
      <c r="AM59" s="324">
        <v>6020637</v>
      </c>
      <c r="AN59" s="325">
        <v>38487</v>
      </c>
      <c r="AO59" s="326">
        <v>13.2</v>
      </c>
      <c r="AP59" s="327">
        <v>35156</v>
      </c>
      <c r="AQ59" s="328">
        <v>-8.8000000000000007</v>
      </c>
      <c r="AR59" s="329">
        <v>22</v>
      </c>
    </row>
    <row r="60" spans="1:44" x14ac:dyDescent="0.15">
      <c r="A60" s="259"/>
      <c r="AK60" s="330"/>
      <c r="AL60" s="331" t="s">
        <v>554</v>
      </c>
      <c r="AM60" s="332">
        <v>2927702</v>
      </c>
      <c r="AN60" s="333">
        <v>18715</v>
      </c>
      <c r="AO60" s="334">
        <v>1.2</v>
      </c>
      <c r="AP60" s="335">
        <v>22430</v>
      </c>
      <c r="AQ60" s="336">
        <v>-6.8</v>
      </c>
      <c r="AR60" s="337">
        <v>8</v>
      </c>
    </row>
    <row r="61" spans="1:44" x14ac:dyDescent="0.15">
      <c r="A61" s="259"/>
      <c r="AK61" s="315" t="s">
        <v>559</v>
      </c>
      <c r="AL61" s="338"/>
      <c r="AM61" s="324">
        <v>8150999</v>
      </c>
      <c r="AN61" s="325">
        <v>51572</v>
      </c>
      <c r="AO61" s="326">
        <v>-4.4000000000000004</v>
      </c>
      <c r="AP61" s="327">
        <v>47747</v>
      </c>
      <c r="AQ61" s="339">
        <v>-5.6</v>
      </c>
      <c r="AR61" s="329">
        <v>1.2</v>
      </c>
    </row>
    <row r="62" spans="1:44" x14ac:dyDescent="0.15">
      <c r="A62" s="259"/>
      <c r="AK62" s="330"/>
      <c r="AL62" s="331" t="s">
        <v>554</v>
      </c>
      <c r="AM62" s="332">
        <v>4415535</v>
      </c>
      <c r="AN62" s="333">
        <v>27929</v>
      </c>
      <c r="AO62" s="334">
        <v>-8.9</v>
      </c>
      <c r="AP62" s="335">
        <v>29603</v>
      </c>
      <c r="AQ62" s="336">
        <v>-3.6</v>
      </c>
      <c r="AR62" s="337">
        <v>-5.3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tgVQmhhddC9Ltu+c2kaArSPW27nJtU0rejF90zFXwStPLvND3ACkViRo7PRLOldZ5RtyewY9M+5gD+YrZbzpew==" saltValue="k2aGboayrkCCRJV+iR0Ex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561</v>
      </c>
    </row>
    <row r="121" spans="125:125" ht="13.5" hidden="1" customHeight="1" x14ac:dyDescent="0.15">
      <c r="DU121" s="253"/>
    </row>
  </sheetData>
  <sheetProtection algorithmName="SHA-512" hashValue="RHgHzVLxOU/hBK9XdPv7J20/GBYD99G7HWLwiPPMTJTkfgiJKwDRl2qHJzcplvHw6UZtx0o5yMwjwEE1oOBiQA==" saltValue="J3G6vvoMXI9aSXPAUH+CN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562</v>
      </c>
    </row>
  </sheetData>
  <sheetProtection algorithmName="SHA-512" hashValue="hubf4wLkpZ4rAj6rf/B5k2qe9NTwH6tyNXC4utL1JOlQbBED6wwn1PR+B0D2gNHQ8oSYBNOm5meZVQfTx1xuPw==" saltValue="p1e+knBqBff+mOy29kjSl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26" t="s">
        <v>3</v>
      </c>
      <c r="D47" s="1126"/>
      <c r="E47" s="1127"/>
      <c r="F47" s="11">
        <v>17.91</v>
      </c>
      <c r="G47" s="12">
        <v>15.82</v>
      </c>
      <c r="H47" s="12">
        <v>15.3</v>
      </c>
      <c r="I47" s="12">
        <v>12.68</v>
      </c>
      <c r="J47" s="13">
        <v>12.87</v>
      </c>
    </row>
    <row r="48" spans="2:10" ht="57.75" customHeight="1" x14ac:dyDescent="0.15">
      <c r="B48" s="14"/>
      <c r="C48" s="1128" t="s">
        <v>4</v>
      </c>
      <c r="D48" s="1128"/>
      <c r="E48" s="1129"/>
      <c r="F48" s="15">
        <v>4.05</v>
      </c>
      <c r="G48" s="16">
        <v>6.47</v>
      </c>
      <c r="H48" s="16">
        <v>7.39</v>
      </c>
      <c r="I48" s="16">
        <v>10.24</v>
      </c>
      <c r="J48" s="17">
        <v>10.23</v>
      </c>
    </row>
    <row r="49" spans="2:10" ht="57.75" customHeight="1" thickBot="1" x14ac:dyDescent="0.2">
      <c r="B49" s="18"/>
      <c r="C49" s="1130" t="s">
        <v>5</v>
      </c>
      <c r="D49" s="1130"/>
      <c r="E49" s="1131"/>
      <c r="F49" s="19" t="s">
        <v>568</v>
      </c>
      <c r="G49" s="20">
        <v>0.39</v>
      </c>
      <c r="H49" s="20">
        <v>1.0900000000000001</v>
      </c>
      <c r="I49" s="20">
        <v>1.1299999999999999</v>
      </c>
      <c r="J49" s="21" t="s">
        <v>569</v>
      </c>
    </row>
    <row r="50" spans="2:10" x14ac:dyDescent="0.15"/>
  </sheetData>
  <sheetProtection algorithmName="SHA-512" hashValue="u0YRZg3rt+Vfa1kcJ0+XP+7IW/J4Ce++ziwolZECbogpOk8OUTxsTFZleQjX7cpegZcPa0W7OZLplAuxGl/iiA==" saltValue="8rlNgho0W59KUxChY6mVu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2024-03-21T23:56:35Z</cp:lastPrinted>
  <dcterms:created xsi:type="dcterms:W3CDTF">2024-02-05T00:20:16Z</dcterms:created>
  <dcterms:modified xsi:type="dcterms:W3CDTF">2024-03-25T05:20:41Z</dcterms:modified>
  <cp:category/>
</cp:coreProperties>
</file>