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01\0303\財政状況資料集(総務省調査）\R6財政状況資料集の作成\20260302【県市町村課：310（火）〆】令和６年度財政状況資料集の作成等について（依頼）\20260310県提出② （差し替え）\"/>
    </mc:Choice>
  </mc:AlternateContent>
  <bookViews>
    <workbookView xWindow="0" yWindow="0" windowWidth="28800" windowHeight="13845" tabRatio="679"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<sst xmlns="http://schemas.openxmlformats.org/spreadsheetml/2006/main" count="1038" uniqueCount="571">
  <si>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</si>
  <si>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</si>
  <si>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</si>
  <si>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</si>
  <si>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</si>
  <si>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</si>
  <si>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</si>
  <si>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</si>
  <si>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</si>
  <si>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</si>
  <si>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</si>
  <si>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</si>
  <si>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</si>
  <si>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</si>
  <si>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</si>
  <si>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</si>
  <si>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</si>
  <si>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</si>
  <si>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</si>
  <si>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</si>
  <si>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</si>
  <si>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</si>
  <si>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</si>
  <si>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</si>
  <si>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</si>
  <si>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</si>
  <si>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</si>
  <si>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</si>
  <si>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</si>
  <si>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</si>
  <si>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</si>
  <si>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</si>
  <si>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</si>
  <si>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</si>
  <si>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</si>
  <si>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</si>
  <si>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</si>
  <si>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</si>
  <si>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</si>
  <si>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</si>
  <si>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</si>
  <si>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</si>
  <si>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</si>
  <si>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</si>
  <si>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</si>
  <si>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</si>
  <si>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</si>
  <si>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</si>
  <si>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</si>
  <si>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</si>
  <si>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</si>
  <si>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</si>
  <si>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</si>
  <si>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</si>
  <si>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</si>
  <si>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</si>
  <si>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</si>
  <si>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</si>
  <si>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</si>
  <si>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</si>
  <si>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</si>
  <si>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</si>
  <si>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</si>
  <si>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</si>
  <si>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</si>
  <si>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</si>
  <si>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</si>
  <si>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</si>
  <si>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</si>
  <si>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</si>
  <si>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</si>
  <si>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</si>
  <si>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</si>
  <si>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</si>
  <si>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</si>
  <si>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</si>
  <si>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</si>
  <si>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</si>
  <si>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</si>
  <si>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</si>
  <si>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</si>
  <si>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</si>
  <si>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</si>
  <si>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</si>
  <si>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</si>
  <si>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</si>
  <si>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</si>
  <si>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</si>
  <si>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</si>
  <si>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</si>
  <si>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</si>
  <si>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</si>
  <si>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</si>
  <si>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</si>
  <si>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ひたちなか市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</si>
  <si>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</si>
  <si>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</si>
  <si>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</si>
  <si>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</si>
  <si>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</si>
  <si>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</si>
  <si>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</si>
  <si>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</si>
  <si>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</si>
  <si>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</si>
  <si>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</si>
  <si>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</si>
  <si>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</si>
  <si>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</si>
  <si>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</si>
  <si>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</si>
  <si>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</si>
  <si>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</si>
  <si>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</si>
  <si>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</si>
  <si>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</si>
  <si>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</si>
  <si>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</si>
  <si>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</si>
  <si>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</si>
  <si>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</si>
  <si>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</si>
  <si>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</si>
  <si>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</si>
  <si>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</si>
  <si>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</si>
  <si>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</si>
  <si>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</si>
  <si>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</si>
  <si>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</si>
  <si>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</si>
  <si>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</si>
  <si>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</si>
  <si>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</si>
  <si>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</si>
  <si>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</si>
  <si>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</si>
  <si>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</si>
  <si>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</si>
  <si>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</si>
  <si>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</si>
  <si>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</si>
  <si>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</si>
  <si>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</si>
  <si>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</si>
  <si>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</si>
  <si>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</si>
  <si>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</si>
  <si>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</si>
  <si>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</si>
  <si>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</si>
  <si>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</si>
  <si>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</si>
  <si>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</si>
  <si>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</si>
  <si>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</si>
  <si>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</si>
  <si>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</si>
  <si>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</si>
  <si>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</si>
  <si>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</si>
  <si>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</si>
  <si>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</si>
  <si>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</si>
  <si>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</si>
  <si>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</si>
  <si>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</si>
  <si>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</si>
  <si>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</si>
  <si>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</si>
  <si>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</si>
  <si>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</si>
  <si>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</si>
  <si>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</si>
  <si>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</si>
  <si>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</si>
  <si>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</si>
  <si>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</si>
  <si>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</si>
  <si>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</si>
  <si>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</si>
  <si>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</si>
  <si>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</si>
  <si>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</si>
  <si>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</si>
  <si>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</si>
  <si>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</si>
  <si>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</si>
  <si>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</si>
  <si>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</si>
  <si>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</si>
  <si>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</si>
  <si>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</si>
  <si>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</si>
  <si>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</si>
  <si>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</si>
  <si>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</si>
  <si>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</si>
  <si>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</si>
  <si>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</si>
  <si>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</si>
  <si>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</si>
  <si>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</si>
  <si>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茨城県ひたちなか市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</si>
  <si>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</si>
  <si>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</si>
  <si>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</si>
  <si>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</si>
  <si>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</si>
  <si>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</si>
  <si>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</si>
  <si>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</si>
  <si>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</si>
  <si>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</si>
  <si>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</si>
  <si>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</si>
  <si>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</si>
  <si>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</si>
  <si>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</si>
  <si>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</si>
  <si>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</si>
  <si>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</si>
  <si>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</si>
  <si>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</si>
  <si>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</si>
  <si>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</si>
  <si>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</si>
  <si>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</si>
  <si>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</si>
  <si>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</si>
  <si>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</si>
  <si>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</si>
  <si>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</si>
  <si>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</si>
  <si>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</si>
  <si>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</si>
  <si>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</si>
  <si>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</si>
  <si>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</si>
  <si>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</si>
  <si>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</si>
  <si>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</si>
  <si>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</si>
  <si>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</si>
  <si>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</si>
  <si>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</si>
  <si>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</si>
  <si>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</si>
  <si>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</si>
  <si>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</si>
  <si>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</si>
  <si>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</si>
  <si>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</si>
  <si>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</si>
  <si>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</si>
  <si>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</si>
  <si>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</si>
  <si>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</si>
  <si>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</si>
  <si>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</si>
  <si>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</si>
  <si>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</si>
  <si>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</si>
  <si>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</si>
  <si>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</si>
  <si>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</si>
  <si>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</si>
  <si>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</si>
  <si>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</si>
  <si>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</si>
  <si>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</si>
  <si>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</si>
  <si>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</si>
  <si>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</si>
  <si>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</si>
  <si>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</si>
  <si>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</si>
  <si>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</si>
  <si>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</si>
  <si>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</si>
  <si>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</si>
  <si>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</si>
  <si>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</si>
  <si>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</si>
  <si>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</si>
  <si>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</si>
  <si>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</si>
  <si>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</si>
  <si>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</si>
  <si>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</si>
  <si>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</si>
  <si>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</si>
  <si>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</si>
  <si>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</si>
  <si>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</si>
  <si>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</si>
  <si>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</si>
  <si>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</si>
  <si>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</si>
  <si>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</si>
  <si>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</si>
  <si>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</si>
  <si>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</si>
  <si>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</si>
  <si>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</si>
  <si>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</si>
  <si>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</si>
  <si>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</si>
  <si>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</si>
  <si>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</si>
  <si>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</si>
  <si>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</si>
  <si>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</si>
  <si>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</si>
  <si>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</si>
  <si>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</si>
  <si>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</si>
  <si>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</si>
  <si>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</si>
  <si>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</si>
  <si>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</si>
  <si>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</si>
  <si>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</si>
  <si>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</si>
  <si>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</si>
  <si>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</si>
  <si>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</si>
  <si>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</si>
  <si>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</si>
  <si>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</si>
  <si>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</si>
  <si>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</si>
  <si>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</si>
  <si>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</si>
  <si>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</si>
  <si>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</si>
  <si>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</si>
  <si>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</si>
  <si>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</si>
  <si>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</si>
  <si>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</si>
  <si>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</si>
  <si>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</si>
  <si>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</si>
  <si>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</si>
  <si>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</si>
  <si>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</si>
  <si>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</si>
  <si>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</si>
  <si>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</si>
  <si>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</si>
  <si>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</si>
  <si>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</si>
  <si>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</si>
  <si>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茨城県ひたちなか市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</si>
  <si>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</si>
  <si>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</si>
  <si>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</si>
  <si>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</si>
  <si>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</si>
  <si>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</si>
  <si>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</si>
  <si>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</si>
  <si>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</si>
  <si>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</si>
  <si>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</si>
  <si>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</si>
  <si>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</si>
  <si>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</si>
  <si>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</si>
  <si>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</si>
  <si>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</si>
  <si>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</si>
  <si>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</si>
  <si>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</si>
  <si>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</si>
  <si>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</si>
  <si>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</si>
  <si>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</si>
  <si>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</si>
  <si>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</si>
  <si>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</si>
  <si>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</si>
  <si>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</si>
  <si>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</si>
  <si>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</si>
  <si>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</si>
  <si>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</si>
  <si>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</si>
  <si>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</si>
  <si>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</si>
  <si>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</si>
  <si>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</si>
  <si>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</si>
  <si>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</si>
  <si>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</si>
  <si>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</si>
  <si>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</si>
  <si>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六ッ野土地区画整理事業特別会計</t>
    <phoneticPr fontId="5"/>
  </si>
  <si>
    <t>阿字ヶ浦土地区画整理事業特別会計</t>
    <phoneticPr fontId="5"/>
  </si>
  <si>
    <t>武田土地区画整理事業特別会計</t>
    <phoneticPr fontId="5"/>
  </si>
  <si>
    <t>東部第１土地区画整理事業外３会計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</si>
  <si>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</si>
  <si>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</si>
  <si>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</si>
  <si>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</si>
  <si>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</si>
  <si>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</si>
  <si>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</si>
  <si>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</si>
  <si>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</si>
  <si>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</si>
  <si>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</si>
  <si>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</si>
  <si>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</si>
  <si>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</si>
  <si>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</si>
  <si>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</si>
  <si>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</si>
  <si>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</si>
  <si>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</si>
  <si>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</si>
  <si>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</si>
  <si>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</si>
  <si>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</si>
  <si>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</si>
  <si>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</si>
  <si>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</si>
  <si>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</si>
  <si>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</si>
  <si>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</si>
  <si>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</si>
  <si>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</si>
  <si>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</si>
  <si>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</si>
  <si>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</si>
  <si>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</si>
  <si>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</si>
  <si>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</si>
  <si>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</si>
  <si>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</si>
  <si>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</si>
  <si>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</si>
  <si>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</si>
  <si>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</si>
  <si>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</si>
  <si>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</si>
  <si>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</si>
  <si>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</si>
  <si>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</si>
  <si>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</si>
  <si>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</si>
  <si>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</si>
  <si>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</si>
  <si>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</si>
  <si>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</si>
  <si>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</si>
  <si>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</si>
  <si>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</si>
  <si>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</si>
  <si>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</si>
  <si>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</si>
  <si>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</si>
  <si>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</si>
  <si>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</si>
  <si>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</si>
  <si>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</si>
  <si>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</si>
  <si>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</si>
  <si>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</si>
  <si>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</si>
  <si>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</si>
  <si>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</si>
  <si>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</si>
  <si>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</si>
  <si>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</si>
  <si>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</si>
  <si>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</si>
  <si>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</si>
  <si>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</si>
  <si>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</si>
  <si>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</si>
  <si>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</si>
  <si>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</si>
  <si>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</si>
  <si>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</si>
  <si>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</si>
  <si>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</si>
  <si>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</si>
  <si>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</si>
  <si>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</si>
  <si>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</si>
  <si>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</si>
  <si>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</si>
  <si>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</si>
  <si>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</si>
  <si>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</si>
  <si>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</si>
  <si>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</si>
  <si>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</si>
  <si>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</si>
  <si>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</si>
  <si>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</si>
  <si>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</si>
  <si>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</si>
  <si>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</si>
  <si>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</si>
  <si>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</si>
  <si>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</si>
  <si>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</si>
  <si>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</si>
  <si>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</si>
  <si>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</si>
  <si>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</si>
  <si>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</si>
  <si>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</si>
  <si>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</si>
  <si>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</si>
  <si>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</si>
  <si>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</si>
  <si>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</si>
  <si>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</si>
  <si>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</si>
  <si>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</si>
  <si>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</si>
  <si>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</si>
  <si>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</si>
  <si>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</si>
  <si>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</si>
  <si>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</si>
  <si>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</si>
  <si>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</si>
  <si>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</si>
  <si>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</si>
  <si>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</si>
  <si>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</si>
  <si>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</si>
  <si>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0.16</t>
  </si>
  <si>
    <t>▲ 4.55</t>
  </si>
  <si>
    <t>水道事業会計</t>
  </si>
  <si>
    <t>一般会計</t>
  </si>
  <si>
    <t>下水道事業会計</t>
  </si>
  <si>
    <t>介護保険事業特別会計</t>
  </si>
  <si>
    <t>六ッ野土地区画整理事業特別会計</t>
  </si>
  <si>
    <t>国民健康保険事業特別会計</t>
  </si>
  <si>
    <t>阿字ヶ浦土地区画整理事業特別会計</t>
  </si>
  <si>
    <t>武田土地区画整理事業特別会計</t>
  </si>
  <si>
    <t>その他会計（赤字）</t>
  </si>
  <si>
    <t>その他会計（黒字）</t>
  </si>
  <si>
    <t>R02</t>
    <phoneticPr fontId="5"/>
  </si>
  <si>
    <t>R03</t>
    <phoneticPr fontId="5"/>
  </si>
  <si>
    <t>R04</t>
    <phoneticPr fontId="5"/>
  </si>
  <si>
    <t>R05</t>
    <phoneticPr fontId="5"/>
  </si>
  <si>
    <t>R06</t>
    <phoneticPr fontId="5"/>
  </si>
  <si>
    <t>魅力あるまちづくり基金</t>
    <rPh sb="0" eb="2">
      <t>ミリョク</t>
    </rPh>
    <rPh sb="9" eb="11">
      <t>キキン</t>
    </rPh>
    <phoneticPr fontId="5"/>
  </si>
  <si>
    <t>福祉ふれあい基金</t>
    <rPh sb="0" eb="2">
      <t>フクシ</t>
    </rPh>
    <rPh sb="6" eb="8">
      <t>キキン</t>
    </rPh>
    <phoneticPr fontId="5"/>
  </si>
  <si>
    <t>ひたちなか市生活・文化スポーツ公社</t>
    <rPh sb="5" eb="6">
      <t>シ</t>
    </rPh>
    <rPh sb="6" eb="8">
      <t>セイカツ</t>
    </rPh>
    <rPh sb="9" eb="11">
      <t>ブンカ</t>
    </rPh>
    <rPh sb="15" eb="17">
      <t>コウシャ</t>
    </rPh>
    <phoneticPr fontId="2"/>
  </si>
  <si>
    <t>ひたちなか海浜鉄道</t>
    <rPh sb="5" eb="7">
      <t>カイヒン</t>
    </rPh>
    <rPh sb="7" eb="9">
      <t>テツドウ</t>
    </rPh>
    <phoneticPr fontId="2"/>
  </si>
  <si>
    <t>ひたちなか・東海広域事務組合（一般会計）</t>
    <rPh sb="6" eb="8">
      <t>トウカイ</t>
    </rPh>
    <rPh sb="8" eb="10">
      <t>コウイキ</t>
    </rPh>
    <rPh sb="10" eb="14">
      <t>ジムクミアイ</t>
    </rPh>
    <rPh sb="15" eb="17">
      <t>イッパン</t>
    </rPh>
    <rPh sb="17" eb="19">
      <t>カイケイ</t>
    </rPh>
    <phoneticPr fontId="2"/>
  </si>
  <si>
    <t>ひたちなか・東海広域事務組合（消防事業特別会計）</t>
    <rPh sb="6" eb="8">
      <t>トウカイ</t>
    </rPh>
    <rPh sb="8" eb="10">
      <t>コウイキ</t>
    </rPh>
    <rPh sb="10" eb="14">
      <t>ジムクミアイ</t>
    </rPh>
    <rPh sb="15" eb="17">
      <t>ショウボウ</t>
    </rPh>
    <rPh sb="17" eb="19">
      <t>ジギョウ</t>
    </rPh>
    <rPh sb="19" eb="23">
      <t>トクベツカイケイ</t>
    </rPh>
    <phoneticPr fontId="2"/>
  </si>
  <si>
    <t>ひたちなか・東海広域事務組合（一般廃棄物処理事業特別会計）</t>
    <rPh sb="6" eb="8">
      <t>トウカイ</t>
    </rPh>
    <rPh sb="8" eb="10">
      <t>コウイキ</t>
    </rPh>
    <rPh sb="10" eb="14">
      <t>ジムクミアイ</t>
    </rPh>
    <rPh sb="15" eb="17">
      <t>イッパン</t>
    </rPh>
    <rPh sb="17" eb="20">
      <t>ハイキブツ</t>
    </rPh>
    <rPh sb="20" eb="22">
      <t>ショリ</t>
    </rPh>
    <rPh sb="22" eb="24">
      <t>ジギョウ</t>
    </rPh>
    <rPh sb="24" eb="26">
      <t>トクベツ</t>
    </rPh>
    <rPh sb="26" eb="28">
      <t>カイケイ</t>
    </rPh>
    <phoneticPr fontId="2"/>
  </si>
  <si>
    <t>ひたちなか・東海広域事務組合（下水道事業会計）</t>
    <rPh sb="6" eb="8">
      <t>トウカイ</t>
    </rPh>
    <rPh sb="8" eb="10">
      <t>コウイキ</t>
    </rPh>
    <rPh sb="10" eb="14">
      <t>ジムクミアイ</t>
    </rPh>
    <rPh sb="15" eb="18">
      <t>ゲスイドウ</t>
    </rPh>
    <rPh sb="18" eb="20">
      <t>ジギョウ</t>
    </rPh>
    <phoneticPr fontId="2"/>
  </si>
  <si>
    <t>茨城県市町村総合事務組合（一般会計）</t>
    <rPh sb="0" eb="3">
      <t>イバラキケン</t>
    </rPh>
    <rPh sb="3" eb="6">
      <t>シチョウソン</t>
    </rPh>
    <rPh sb="6" eb="8">
      <t>ソウゴウ</t>
    </rPh>
    <rPh sb="8" eb="12">
      <t>ジムクミアイ</t>
    </rPh>
    <rPh sb="13" eb="15">
      <t>イッパン</t>
    </rPh>
    <rPh sb="15" eb="17">
      <t>カイケイ</t>
    </rPh>
    <phoneticPr fontId="2"/>
  </si>
  <si>
    <t>茨城県市町村総合事務組合（県民交通災害共済事業特別会計）</t>
    <phoneticPr fontId="2"/>
  </si>
  <si>
    <t>茨城租税債権管理機構</t>
    <phoneticPr fontId="2"/>
  </si>
  <si>
    <t>茨城県後期高齢者医療広域連合（一般会計）</t>
    <rPh sb="15" eb="17">
      <t>イッパン</t>
    </rPh>
    <rPh sb="17" eb="19">
      <t>カイケイ</t>
    </rPh>
    <phoneticPr fontId="2"/>
  </si>
  <si>
    <t>茨城県後期高齢者医療広域連合（後期高齢医療特別会計）</t>
    <phoneticPr fontId="2"/>
  </si>
  <si>
    <t>-</t>
    <phoneticPr fontId="2"/>
  </si>
  <si>
    <t>公共用地取得基金</t>
    <rPh sb="0" eb="2">
      <t>コウキョウ</t>
    </rPh>
    <rPh sb="2" eb="4">
      <t>ヨウチ</t>
    </rPh>
    <rPh sb="4" eb="6">
      <t>シュトク</t>
    </rPh>
    <rPh sb="6" eb="8">
      <t>キキン</t>
    </rPh>
    <phoneticPr fontId="5"/>
  </si>
  <si>
    <t>湊鉄道線振興基金</t>
  </si>
  <si>
    <t>緑のまちづくり基金</t>
    <rPh sb="0" eb="1">
      <t>ミドリ</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</si>
</sst>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38566</c:v>
                </c:pt>
                <c:pt idx="2">
                  <c:v>35156</c:v>
                </c:pt>
                <c:pt idx="3">
                  <c:v>37029</c:v>
                </c:pt>
                <c:pt idx="4">
                  <c:v>44805</c:v>
                </c:pt>
              </c:numCache>
            </c:numRef>
          </c:val>
          <c:smooth val="0"/>
          <c:extLst>
            <c:ext xmlns:c16="http://schemas.microsoft.com/office/drawing/2014/chart" uri="{C3380CC4-5D6E-409C-BE32-E72D297353CC}">
              <c16:uniqueId val="{00000000-CCA0-44BC-AA85-83459DFF00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74387</c:v>
                </c:pt>
                <c:pt idx="1">
                  <c:v>33990</c:v>
                </c:pt>
                <c:pt idx="2">
                  <c:v>38487</c:v>
                </c:pt>
                <c:pt idx="3">
                  <c:v>53736</c:v>
                </c:pt>
                <c:pt idx="4">
                  <c:v>37899</c:v>
                </c:pt>
              </c:numCache>
            </c:numRef>
          </c:val>
          <c:smooth val="0"/>
          <c:extLst>
            <c:ext xmlns:c16="http://schemas.microsoft.com/office/drawing/2014/chart" uri="{C3380CC4-5D6E-409C-BE32-E72D297353CC}">
              <c16:uniqueId val="{00000001-CCA0-44BC-AA85-83459DFF0017}"/>
            </c:ext>
          </c:extLst>
        </c:ser>
        <c:dLbls>
          <c:showLegendKey val="0"/>
          <c:showVal val="0"/>
          <c:showCatName val="0"/>
          <c:showSerName val="0"/>
          <c:showPercent val="0"/>
          <c:showBubbleSize val="0"/>
        </c:dLbls>
        <c:marker val="1"/>
        <c:smooth val="0"/>
        <c:axId val="617576488"/>
        <c:axId val="617576880"/>
      </c:lineChart>
      <c:catAx>
        <c:axId val="617576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7576880"/>
        <c:crosses val="autoZero"/>
        <c:auto val="1"/>
        <c:lblAlgn val="ctr"/>
        <c:lblOffset val="100"/>
        <c:tickLblSkip val="1"/>
        <c:tickMarkSkip val="1"/>
        <c:noMultiLvlLbl val="0"/>
      </c:catAx>
      <c:valAx>
        <c:axId val="6175768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7576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7.39</c:v>
                </c:pt>
                <c:pt idx="1">
                  <c:v>10.24</c:v>
                </c:pt>
                <c:pt idx="2">
                  <c:v>10.23</c:v>
                </c:pt>
                <c:pt idx="3">
                  <c:v>6.47</c:v>
                </c:pt>
                <c:pt idx="4">
                  <c:v>8.81</c:v>
                </c:pt>
              </c:numCache>
            </c:numRef>
          </c:val>
          <c:extLst>
            <c:ext xmlns:c16="http://schemas.microsoft.com/office/drawing/2014/chart" uri="{C3380CC4-5D6E-409C-BE32-E72D297353CC}">
              <c16:uniqueId val="{00000000-930A-43F8-B15C-73AAB194EC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15.3</c:v>
                </c:pt>
                <c:pt idx="1">
                  <c:v>12.68</c:v>
                </c:pt>
                <c:pt idx="2">
                  <c:v>12.87</c:v>
                </c:pt>
                <c:pt idx="3">
                  <c:v>11.44</c:v>
                </c:pt>
                <c:pt idx="4">
                  <c:v>9.1199999999999992</c:v>
                </c:pt>
              </c:numCache>
            </c:numRef>
          </c:val>
          <c:extLst>
            <c:ext xmlns:c16="http://schemas.microsoft.com/office/drawing/2014/chart" uri="{C3380CC4-5D6E-409C-BE32-E72D297353CC}">
              <c16:uniqueId val="{00000001-930A-43F8-B15C-73AAB194EC32}"/>
            </c:ext>
          </c:extLst>
        </c:ser>
        <c:dLbls>
          <c:showLegendKey val="0"/>
          <c:showVal val="0"/>
          <c:showCatName val="0"/>
          <c:showSerName val="0"/>
          <c:showPercent val="0"/>
          <c:showBubbleSize val="0"/>
        </c:dLbls>
        <c:gapWidth val="250"/>
        <c:overlap val="100"/>
        <c:axId val="408499696"/>
        <c:axId val="408499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1.0900000000000001</c:v>
                </c:pt>
                <c:pt idx="1">
                  <c:v>1.1299999999999999</c:v>
                </c:pt>
                <c:pt idx="2">
                  <c:v>-0.16</c:v>
                </c:pt>
                <c:pt idx="3">
                  <c:v>-4.55</c:v>
                </c:pt>
                <c:pt idx="4">
                  <c:v>0.37</c:v>
                </c:pt>
              </c:numCache>
            </c:numRef>
          </c:val>
          <c:smooth val="0"/>
          <c:extLst>
            <c:ext xmlns:c16="http://schemas.microsoft.com/office/drawing/2014/chart" uri="{C3380CC4-5D6E-409C-BE32-E72D297353CC}">
              <c16:uniqueId val="{00000002-930A-43F8-B15C-73AAB194EC32}"/>
            </c:ext>
          </c:extLst>
        </c:ser>
        <c:dLbls>
          <c:showLegendKey val="0"/>
          <c:showVal val="0"/>
          <c:showCatName val="0"/>
          <c:showSerName val="0"/>
          <c:showPercent val="0"/>
          <c:showBubbleSize val="0"/>
        </c:dLbls>
        <c:marker val="1"/>
        <c:smooth val="0"/>
        <c:axId val="408499696"/>
        <c:axId val="408499304"/>
      </c:lineChart>
      <c:catAx>
        <c:axId val="40849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499304"/>
        <c:crosses val="autoZero"/>
        <c:auto val="1"/>
        <c:lblAlgn val="ctr"/>
        <c:lblOffset val="100"/>
        <c:tickLblSkip val="1"/>
        <c:tickMarkSkip val="1"/>
        <c:noMultiLvlLbl val="0"/>
      </c:catAx>
      <c:valAx>
        <c:axId val="40849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499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0.48</c:v>
                </c:pt>
                <c:pt idx="4">
                  <c:v>#N/A</c:v>
                </c:pt>
                <c:pt idx="5">
                  <c:v>0.47</c:v>
                </c:pt>
                <c:pt idx="6">
                  <c:v>#N/A</c:v>
                </c:pt>
                <c:pt idx="7">
                  <c:v>0.37</c:v>
                </c:pt>
                <c:pt idx="8">
                  <c:v>#N/A</c:v>
                </c:pt>
                <c:pt idx="9">
                  <c:v>0.12</c:v>
                </c:pt>
              </c:numCache>
            </c:numRef>
          </c:val>
          <c:extLst>
            <c:ext xmlns:c16="http://schemas.microsoft.com/office/drawing/2014/chart" uri="{C3380CC4-5D6E-409C-BE32-E72D297353CC}">
              <c16:uniqueId val="{00000000-F10C-44BA-A200-54742D9FB8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0C-44BA-A200-54742D9FB803}"/>
            </c:ext>
          </c:extLst>
        </c:ser>
        <c:ser>
          <c:idx val="2"/>
          <c:order val="2"/>
          <c:tx>
            <c:strRef>
              <c:f>データシート!$A$29</c:f>
              <c:strCache>
                <c:ptCount val="1"/>
                <c:pt idx="0">
                  <c:v>武田土地区画整理事業特別会計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0.06</c:v>
                </c:pt>
                <c:pt idx="4">
                  <c:v>#N/A</c:v>
                </c:pt>
                <c:pt idx="5">
                  <c:v>0.05</c:v>
                </c:pt>
                <c:pt idx="6">
                  <c:v>#N/A</c:v>
                </c:pt>
                <c:pt idx="7">
                  <c:v>0.04</c:v>
                </c:pt>
                <c:pt idx="8">
                  <c:v>#N/A</c:v>
                </c:pt>
                <c:pt idx="9">
                  <c:v>0.1</c:v>
                </c:pt>
              </c:numCache>
            </c:numRef>
          </c:val>
          <c:extLst>
            <c:ext xmlns:c16="http://schemas.microsoft.com/office/drawing/2014/chart" uri="{C3380CC4-5D6E-409C-BE32-E72D297353CC}">
              <c16:uniqueId val="{00000002-F10C-44BA-A200-54742D9FB803}"/>
            </c:ext>
          </c:extLst>
        </c:ser>
        <c:ser>
          <c:idx val="3"/>
          <c:order val="3"/>
          <c:tx>
            <c:strRef>
              <c:f>データシート!$A$30</c:f>
              <c:strCache>
                <c:ptCount val="1"/>
                <c:pt idx="0">
                  <c:v>阿字ヶ浦土地区画整理事業特別会計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0.25</c:v>
                </c:pt>
                <c:pt idx="6">
                  <c:v>#N/A</c:v>
                </c:pt>
                <c:pt idx="7">
                  <c:v>0.3</c:v>
                </c:pt>
                <c:pt idx="8">
                  <c:v>#N/A</c:v>
                </c:pt>
                <c:pt idx="9">
                  <c:v>0.23</c:v>
                </c:pt>
              </c:numCache>
            </c:numRef>
          </c:val>
          <c:extLst>
            <c:ext xmlns:c16="http://schemas.microsoft.com/office/drawing/2014/chart" uri="{C3380CC4-5D6E-409C-BE32-E72D297353CC}">
              <c16:uniqueId val="{00000003-F10C-44BA-A200-54742D9FB80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0.84</c:v>
                </c:pt>
                <c:pt idx="4">
                  <c:v>#N/A</c:v>
                </c:pt>
                <c:pt idx="5">
                  <c:v>0.44</c:v>
                </c:pt>
                <c:pt idx="6">
                  <c:v>#N/A</c:v>
                </c:pt>
                <c:pt idx="7">
                  <c:v>0.4</c:v>
                </c:pt>
                <c:pt idx="8">
                  <c:v>#N/A</c:v>
                </c:pt>
                <c:pt idx="9">
                  <c:v>0.72</c:v>
                </c:pt>
              </c:numCache>
            </c:numRef>
          </c:val>
          <c:extLst>
            <c:ext xmlns:c16="http://schemas.microsoft.com/office/drawing/2014/chart" uri="{C3380CC4-5D6E-409C-BE32-E72D297353CC}">
              <c16:uniqueId val="{00000004-F10C-44BA-A200-54742D9FB803}"/>
            </c:ext>
          </c:extLst>
        </c:ser>
        <c:ser>
          <c:idx val="5"/>
          <c:order val="5"/>
          <c:tx>
            <c:strRef>
              <c:f>データシート!$A$32</c:f>
              <c:strCache>
                <c:ptCount val="1"/>
                <c:pt idx="0">
                  <c:v>六ッ野土地区画整理事業特別会計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0.27</c:v>
                </c:pt>
                <c:pt idx="4">
                  <c:v>#N/A</c:v>
                </c:pt>
                <c:pt idx="5">
                  <c:v>0.36</c:v>
                </c:pt>
                <c:pt idx="6">
                  <c:v>#N/A</c:v>
                </c:pt>
                <c:pt idx="7">
                  <c:v>0.62</c:v>
                </c:pt>
                <c:pt idx="8">
                  <c:v>#N/A</c:v>
                </c:pt>
                <c:pt idx="9">
                  <c:v>0.87</c:v>
                </c:pt>
              </c:numCache>
            </c:numRef>
          </c:val>
          <c:extLst>
            <c:ext xmlns:c16="http://schemas.microsoft.com/office/drawing/2014/chart" uri="{C3380CC4-5D6E-409C-BE32-E72D297353CC}">
              <c16:uniqueId val="{00000005-F10C-44BA-A200-54742D9FB80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1.85</c:v>
                </c:pt>
                <c:pt idx="2">
                  <c:v>#N/A</c:v>
                </c:pt>
                <c:pt idx="3">
                  <c:v>2.2400000000000002</c:v>
                </c:pt>
                <c:pt idx="4">
                  <c:v>#N/A</c:v>
                </c:pt>
                <c:pt idx="5">
                  <c:v>2.25</c:v>
                </c:pt>
                <c:pt idx="6">
                  <c:v>#N/A</c:v>
                </c:pt>
                <c:pt idx="7">
                  <c:v>2.16</c:v>
                </c:pt>
                <c:pt idx="8">
                  <c:v>#N/A</c:v>
                </c:pt>
                <c:pt idx="9">
                  <c:v>2.6</c:v>
                </c:pt>
              </c:numCache>
            </c:numRef>
          </c:val>
          <c:extLst>
            <c:ext xmlns:c16="http://schemas.microsoft.com/office/drawing/2014/chart" uri="{C3380CC4-5D6E-409C-BE32-E72D297353CC}">
              <c16:uniqueId val="{00000006-F10C-44BA-A200-54742D9FB80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1.21</c:v>
                </c:pt>
                <c:pt idx="2">
                  <c:v>#N/A</c:v>
                </c:pt>
                <c:pt idx="3">
                  <c:v>1.46</c:v>
                </c:pt>
                <c:pt idx="4">
                  <c:v>#N/A</c:v>
                </c:pt>
                <c:pt idx="5">
                  <c:v>1.57</c:v>
                </c:pt>
                <c:pt idx="6">
                  <c:v>#N/A</c:v>
                </c:pt>
                <c:pt idx="7">
                  <c:v>1.66</c:v>
                </c:pt>
                <c:pt idx="8">
                  <c:v>#N/A</c:v>
                </c:pt>
                <c:pt idx="9">
                  <c:v>2.74</c:v>
                </c:pt>
              </c:numCache>
            </c:numRef>
          </c:val>
          <c:extLst>
            <c:ext xmlns:c16="http://schemas.microsoft.com/office/drawing/2014/chart" uri="{C3380CC4-5D6E-409C-BE32-E72D297353CC}">
              <c16:uniqueId val="{00000007-F10C-44BA-A200-54742D9FB80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c:v>
                </c:pt>
                <c:pt idx="2">
                  <c:v>#N/A</c:v>
                </c:pt>
                <c:pt idx="3">
                  <c:v>9.93</c:v>
                </c:pt>
                <c:pt idx="4">
                  <c:v>#N/A</c:v>
                </c:pt>
                <c:pt idx="5">
                  <c:v>9.94</c:v>
                </c:pt>
                <c:pt idx="6">
                  <c:v>#N/A</c:v>
                </c:pt>
                <c:pt idx="7">
                  <c:v>6.34</c:v>
                </c:pt>
                <c:pt idx="8">
                  <c:v>#N/A</c:v>
                </c:pt>
                <c:pt idx="9">
                  <c:v>8.7799999999999994</c:v>
                </c:pt>
              </c:numCache>
            </c:numRef>
          </c:val>
          <c:extLst>
            <c:ext xmlns:c16="http://schemas.microsoft.com/office/drawing/2014/chart" uri="{C3380CC4-5D6E-409C-BE32-E72D297353CC}">
              <c16:uniqueId val="{00000008-F10C-44BA-A200-54742D9FB8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16.16</c:v>
                </c:pt>
                <c:pt idx="2">
                  <c:v>#N/A</c:v>
                </c:pt>
                <c:pt idx="3">
                  <c:v>14.91</c:v>
                </c:pt>
                <c:pt idx="4">
                  <c:v>#N/A</c:v>
                </c:pt>
                <c:pt idx="5">
                  <c:v>17.21</c:v>
                </c:pt>
                <c:pt idx="6">
                  <c:v>#N/A</c:v>
                </c:pt>
                <c:pt idx="7">
                  <c:v>19.11</c:v>
                </c:pt>
                <c:pt idx="8">
                  <c:v>#N/A</c:v>
                </c:pt>
                <c:pt idx="9">
                  <c:v>20.36</c:v>
                </c:pt>
              </c:numCache>
            </c:numRef>
          </c:val>
          <c:extLst>
            <c:ext xmlns:c16="http://schemas.microsoft.com/office/drawing/2014/chart" uri="{C3380CC4-5D6E-409C-BE32-E72D297353CC}">
              <c16:uniqueId val="{00000009-F10C-44BA-A200-54742D9FB803}"/>
            </c:ext>
          </c:extLst>
        </c:ser>
        <c:dLbls>
          <c:showLegendKey val="0"/>
          <c:showVal val="0"/>
          <c:showCatName val="0"/>
          <c:showSerName val="0"/>
          <c:showPercent val="0"/>
          <c:showBubbleSize val="0"/>
        </c:dLbls>
        <c:gapWidth val="150"/>
        <c:overlap val="100"/>
        <c:axId val="411220032"/>
        <c:axId val="411220424"/>
      </c:barChart>
      <c:catAx>
        <c:axId val="41122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220424"/>
        <c:crosses val="autoZero"/>
        <c:auto val="1"/>
        <c:lblAlgn val="ctr"/>
        <c:lblOffset val="100"/>
        <c:tickLblSkip val="1"/>
        <c:tickMarkSkip val="1"/>
        <c:noMultiLvlLbl val="0"/>
      </c:catAx>
      <c:valAx>
        <c:axId val="411220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220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5286</c:v>
                </c:pt>
                <c:pt idx="5">
                  <c:v>5190</c:v>
                </c:pt>
                <c:pt idx="8">
                  <c:v>5227</c:v>
                </c:pt>
                <c:pt idx="11">
                  <c:v>5191</c:v>
                </c:pt>
                <c:pt idx="14">
                  <c:v>4918</c:v>
                </c:pt>
              </c:numCache>
            </c:numRef>
          </c:val>
          <c:extLst>
            <c:ext xmlns:c16="http://schemas.microsoft.com/office/drawing/2014/chart" uri="{C3380CC4-5D6E-409C-BE32-E72D297353CC}">
              <c16:uniqueId val="{00000000-18B4-4633-9AB5-C3E9CDE40C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18B4-4633-9AB5-C3E9CDE40C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187</c:v>
                </c:pt>
                <c:pt idx="3">
                  <c:v>223</c:v>
                </c:pt>
                <c:pt idx="6">
                  <c:v>422</c:v>
                </c:pt>
                <c:pt idx="9">
                  <c:v>382</c:v>
                </c:pt>
                <c:pt idx="12">
                  <c:v>240</c:v>
                </c:pt>
              </c:numCache>
            </c:numRef>
          </c:val>
          <c:extLst>
            <c:ext xmlns:c16="http://schemas.microsoft.com/office/drawing/2014/chart" uri="{C3380CC4-5D6E-409C-BE32-E72D297353CC}">
              <c16:uniqueId val="{00000002-18B4-4633-9AB5-C3E9CDE40C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128</c:v>
                </c:pt>
                <c:pt idx="3">
                  <c:v>128</c:v>
                </c:pt>
                <c:pt idx="6">
                  <c:v>132</c:v>
                </c:pt>
                <c:pt idx="9">
                  <c:v>109</c:v>
                </c:pt>
                <c:pt idx="12">
                  <c:v>75</c:v>
                </c:pt>
              </c:numCache>
            </c:numRef>
          </c:val>
          <c:extLst>
            <c:ext xmlns:c16="http://schemas.microsoft.com/office/drawing/2014/chart" uri="{C3380CC4-5D6E-409C-BE32-E72D297353CC}">
              <c16:uniqueId val="{00000003-18B4-4633-9AB5-C3E9CDE40C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1907</c:v>
                </c:pt>
                <c:pt idx="3">
                  <c:v>1804</c:v>
                </c:pt>
                <c:pt idx="6">
                  <c:v>1788</c:v>
                </c:pt>
                <c:pt idx="9">
                  <c:v>1750</c:v>
                </c:pt>
                <c:pt idx="12">
                  <c:v>1499</c:v>
                </c:pt>
              </c:numCache>
            </c:numRef>
          </c:val>
          <c:extLst>
            <c:ext xmlns:c16="http://schemas.microsoft.com/office/drawing/2014/chart" uri="{C3380CC4-5D6E-409C-BE32-E72D297353CC}">
              <c16:uniqueId val="{00000004-18B4-4633-9AB5-C3E9CDE40C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50</c:v>
                </c:pt>
                <c:pt idx="3">
                  <c:v>50</c:v>
                </c:pt>
                <c:pt idx="6">
                  <c:v>40</c:v>
                </c:pt>
                <c:pt idx="9">
                  <c:v>30</c:v>
                </c:pt>
                <c:pt idx="12">
                  <c:v>20</c:v>
                </c:pt>
              </c:numCache>
            </c:numRef>
          </c:val>
          <c:extLst>
            <c:ext xmlns:c16="http://schemas.microsoft.com/office/drawing/2014/chart" uri="{C3380CC4-5D6E-409C-BE32-E72D297353CC}">
              <c16:uniqueId val="{00000005-18B4-4633-9AB5-C3E9CDE40C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B4-4633-9AB5-C3E9CDE40C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5517</c:v>
                </c:pt>
                <c:pt idx="3">
                  <c:v>5793</c:v>
                </c:pt>
                <c:pt idx="6">
                  <c:v>6083</c:v>
                </c:pt>
                <c:pt idx="9">
                  <c:v>6308</c:v>
                </c:pt>
                <c:pt idx="12">
                  <c:v>6578</c:v>
                </c:pt>
              </c:numCache>
            </c:numRef>
          </c:val>
          <c:extLst>
            <c:ext xmlns:c16="http://schemas.microsoft.com/office/drawing/2014/chart" uri="{C3380CC4-5D6E-409C-BE32-E72D297353CC}">
              <c16:uniqueId val="{00000007-18B4-4633-9AB5-C3E9CDE40CB1}"/>
            </c:ext>
          </c:extLst>
        </c:ser>
        <c:dLbls>
          <c:showLegendKey val="0"/>
          <c:showVal val="0"/>
          <c:showCatName val="0"/>
          <c:showSerName val="0"/>
          <c:showPercent val="0"/>
          <c:showBubbleSize val="0"/>
        </c:dLbls>
        <c:gapWidth val="100"/>
        <c:overlap val="100"/>
        <c:axId val="411220816"/>
        <c:axId val="411221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2503</c:v>
                </c:pt>
                <c:pt idx="2">
                  <c:v>#N/A</c:v>
                </c:pt>
                <c:pt idx="3">
                  <c:v>#N/A</c:v>
                </c:pt>
                <c:pt idx="4">
                  <c:v>2808</c:v>
                </c:pt>
                <c:pt idx="5">
                  <c:v>#N/A</c:v>
                </c:pt>
                <c:pt idx="6">
                  <c:v>#N/A</c:v>
                </c:pt>
                <c:pt idx="7">
                  <c:v>3239</c:v>
                </c:pt>
                <c:pt idx="8">
                  <c:v>#N/A</c:v>
                </c:pt>
                <c:pt idx="9">
                  <c:v>#N/A</c:v>
                </c:pt>
                <c:pt idx="10">
                  <c:v>3389</c:v>
                </c:pt>
                <c:pt idx="11">
                  <c:v>#N/A</c:v>
                </c:pt>
                <c:pt idx="12">
                  <c:v>#N/A</c:v>
                </c:pt>
                <c:pt idx="13">
                  <c:v>3494</c:v>
                </c:pt>
                <c:pt idx="14">
                  <c:v>#N/A</c:v>
                </c:pt>
              </c:numCache>
            </c:numRef>
          </c:val>
          <c:smooth val="0"/>
          <c:extLst>
            <c:ext xmlns:c16="http://schemas.microsoft.com/office/drawing/2014/chart" uri="{C3380CC4-5D6E-409C-BE32-E72D297353CC}">
              <c16:uniqueId val="{00000008-18B4-4633-9AB5-C3E9CDE40CB1}"/>
            </c:ext>
          </c:extLst>
        </c:ser>
        <c:dLbls>
          <c:showLegendKey val="0"/>
          <c:showVal val="0"/>
          <c:showCatName val="0"/>
          <c:showSerName val="0"/>
          <c:showPercent val="0"/>
          <c:showBubbleSize val="0"/>
        </c:dLbls>
        <c:marker val="1"/>
        <c:smooth val="0"/>
        <c:axId val="411220816"/>
        <c:axId val="411221208"/>
      </c:lineChart>
      <c:catAx>
        <c:axId val="41122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221208"/>
        <c:crosses val="autoZero"/>
        <c:auto val="1"/>
        <c:lblAlgn val="ctr"/>
        <c:lblOffset val="100"/>
        <c:tickLblSkip val="1"/>
        <c:tickMarkSkip val="1"/>
        <c:noMultiLvlLbl val="0"/>
      </c:catAx>
      <c:valAx>
        <c:axId val="411221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22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46685</c:v>
                </c:pt>
                <c:pt idx="5">
                  <c:v>45667</c:v>
                </c:pt>
                <c:pt idx="8">
                  <c:v>43899</c:v>
                </c:pt>
                <c:pt idx="11">
                  <c:v>42235</c:v>
                </c:pt>
                <c:pt idx="14">
                  <c:v>40716</c:v>
                </c:pt>
              </c:numCache>
            </c:numRef>
          </c:val>
          <c:extLst>
            <c:ext xmlns:c16="http://schemas.microsoft.com/office/drawing/2014/chart" uri="{C3380CC4-5D6E-409C-BE32-E72D297353CC}">
              <c16:uniqueId val="{00000000-C8DC-486E-A2A3-59FBCEEDB8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9023</c:v>
                </c:pt>
                <c:pt idx="5">
                  <c:v>11165</c:v>
                </c:pt>
                <c:pt idx="8">
                  <c:v>11123</c:v>
                </c:pt>
                <c:pt idx="11">
                  <c:v>11356</c:v>
                </c:pt>
                <c:pt idx="14">
                  <c:v>12043</c:v>
                </c:pt>
              </c:numCache>
            </c:numRef>
          </c:val>
          <c:extLst>
            <c:ext xmlns:c16="http://schemas.microsoft.com/office/drawing/2014/chart" uri="{C3380CC4-5D6E-409C-BE32-E72D297353CC}">
              <c16:uniqueId val="{00000001-C8DC-486E-A2A3-59FBCEEDB8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12424</c:v>
                </c:pt>
                <c:pt idx="5">
                  <c:v>12682</c:v>
                </c:pt>
                <c:pt idx="8">
                  <c:v>13700</c:v>
                </c:pt>
                <c:pt idx="11">
                  <c:v>13314</c:v>
                </c:pt>
                <c:pt idx="14">
                  <c:v>11542</c:v>
                </c:pt>
              </c:numCache>
            </c:numRef>
          </c:val>
          <c:extLst>
            <c:ext xmlns:c16="http://schemas.microsoft.com/office/drawing/2014/chart" uri="{C3380CC4-5D6E-409C-BE32-E72D297353CC}">
              <c16:uniqueId val="{00000002-C8DC-486E-A2A3-59FBCEEDB8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DC-486E-A2A3-59FBCEEDB8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DC-486E-A2A3-59FBCEEDB8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0</c:v>
                </c:pt>
                <c:pt idx="6">
                  <c:v>0</c:v>
                </c:pt>
                <c:pt idx="9">
                  <c:v>0</c:v>
                </c:pt>
                <c:pt idx="12">
                  <c:v>5</c:v>
                </c:pt>
              </c:numCache>
            </c:numRef>
          </c:val>
          <c:extLst>
            <c:ext xmlns:c16="http://schemas.microsoft.com/office/drawing/2014/chart" uri="{C3380CC4-5D6E-409C-BE32-E72D297353CC}">
              <c16:uniqueId val="{00000005-C8DC-486E-A2A3-59FBCEEDB8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7435</c:v>
                </c:pt>
                <c:pt idx="3">
                  <c:v>7395</c:v>
                </c:pt>
                <c:pt idx="6">
                  <c:v>7434</c:v>
                </c:pt>
                <c:pt idx="9">
                  <c:v>7389</c:v>
                </c:pt>
                <c:pt idx="12">
                  <c:v>7389</c:v>
                </c:pt>
              </c:numCache>
            </c:numRef>
          </c:val>
          <c:extLst>
            <c:ext xmlns:c16="http://schemas.microsoft.com/office/drawing/2014/chart" uri="{C3380CC4-5D6E-409C-BE32-E72D297353CC}">
              <c16:uniqueId val="{00000006-C8DC-486E-A2A3-59FBCEEDB8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691</c:v>
                </c:pt>
                <c:pt idx="3">
                  <c:v>653</c:v>
                </c:pt>
                <c:pt idx="6">
                  <c:v>830</c:v>
                </c:pt>
                <c:pt idx="9">
                  <c:v>1563</c:v>
                </c:pt>
                <c:pt idx="12">
                  <c:v>2962</c:v>
                </c:pt>
              </c:numCache>
            </c:numRef>
          </c:val>
          <c:extLst>
            <c:ext xmlns:c16="http://schemas.microsoft.com/office/drawing/2014/chart" uri="{C3380CC4-5D6E-409C-BE32-E72D297353CC}">
              <c16:uniqueId val="{00000007-C8DC-486E-A2A3-59FBCEEDB8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18467</c:v>
                </c:pt>
                <c:pt idx="3">
                  <c:v>18126</c:v>
                </c:pt>
                <c:pt idx="6">
                  <c:v>17399</c:v>
                </c:pt>
                <c:pt idx="9">
                  <c:v>16634</c:v>
                </c:pt>
                <c:pt idx="12">
                  <c:v>17672</c:v>
                </c:pt>
              </c:numCache>
            </c:numRef>
          </c:val>
          <c:extLst>
            <c:ext xmlns:c16="http://schemas.microsoft.com/office/drawing/2014/chart" uri="{C3380CC4-5D6E-409C-BE32-E72D297353CC}">
              <c16:uniqueId val="{00000008-C8DC-486E-A2A3-59FBCEEDB8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1269</c:v>
                </c:pt>
                <c:pt idx="3">
                  <c:v>1158</c:v>
                </c:pt>
                <c:pt idx="6">
                  <c:v>871</c:v>
                </c:pt>
                <c:pt idx="9">
                  <c:v>581</c:v>
                </c:pt>
                <c:pt idx="12">
                  <c:v>434</c:v>
                </c:pt>
              </c:numCache>
            </c:numRef>
          </c:val>
          <c:extLst>
            <c:ext xmlns:c16="http://schemas.microsoft.com/office/drawing/2014/chart" uri="{C3380CC4-5D6E-409C-BE32-E72D297353CC}">
              <c16:uniqueId val="{00000009-C8DC-486E-A2A3-59FBCEEDB8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65384</c:v>
                </c:pt>
                <c:pt idx="3">
                  <c:v>64697</c:v>
                </c:pt>
                <c:pt idx="6">
                  <c:v>62433</c:v>
                </c:pt>
                <c:pt idx="9">
                  <c:v>61704</c:v>
                </c:pt>
                <c:pt idx="12">
                  <c:v>59189</c:v>
                </c:pt>
              </c:numCache>
            </c:numRef>
          </c:val>
          <c:extLst>
            <c:ext xmlns:c16="http://schemas.microsoft.com/office/drawing/2014/chart" uri="{C3380CC4-5D6E-409C-BE32-E72D297353CC}">
              <c16:uniqueId val="{0000000A-C8DC-486E-A2A3-59FBCEEDB8EF}"/>
            </c:ext>
          </c:extLst>
        </c:ser>
        <c:dLbls>
          <c:showLegendKey val="0"/>
          <c:showVal val="0"/>
          <c:showCatName val="0"/>
          <c:showSerName val="0"/>
          <c:showPercent val="0"/>
          <c:showBubbleSize val="0"/>
        </c:dLbls>
        <c:gapWidth val="100"/>
        <c:overlap val="100"/>
        <c:axId val="526432688"/>
        <c:axId val="52643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25119</c:v>
                </c:pt>
                <c:pt idx="2">
                  <c:v>#N/A</c:v>
                </c:pt>
                <c:pt idx="3">
                  <c:v>#N/A</c:v>
                </c:pt>
                <c:pt idx="4">
                  <c:v>22514</c:v>
                </c:pt>
                <c:pt idx="5">
                  <c:v>#N/A</c:v>
                </c:pt>
                <c:pt idx="6">
                  <c:v>#N/A</c:v>
                </c:pt>
                <c:pt idx="7">
                  <c:v>20246</c:v>
                </c:pt>
                <c:pt idx="8">
                  <c:v>#N/A</c:v>
                </c:pt>
                <c:pt idx="9">
                  <c:v>#N/A</c:v>
                </c:pt>
                <c:pt idx="10">
                  <c:v>20966</c:v>
                </c:pt>
                <c:pt idx="11">
                  <c:v>#N/A</c:v>
                </c:pt>
                <c:pt idx="12">
                  <c:v>#N/A</c:v>
                </c:pt>
                <c:pt idx="13">
                  <c:v>23350</c:v>
                </c:pt>
                <c:pt idx="14">
                  <c:v>#N/A</c:v>
                </c:pt>
              </c:numCache>
            </c:numRef>
          </c:val>
          <c:smooth val="0"/>
          <c:extLst>
            <c:ext xmlns:c16="http://schemas.microsoft.com/office/drawing/2014/chart" uri="{C3380CC4-5D6E-409C-BE32-E72D297353CC}">
              <c16:uniqueId val="{0000000B-C8DC-486E-A2A3-59FBCEEDB8EF}"/>
            </c:ext>
          </c:extLst>
        </c:ser>
        <c:dLbls>
          <c:showLegendKey val="0"/>
          <c:showVal val="0"/>
          <c:showCatName val="0"/>
          <c:showSerName val="0"/>
          <c:showPercent val="0"/>
          <c:showBubbleSize val="0"/>
        </c:dLbls>
        <c:marker val="1"/>
        <c:smooth val="0"/>
        <c:axId val="526432688"/>
        <c:axId val="526433472"/>
      </c:lineChart>
      <c:catAx>
        <c:axId val="52643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6433472"/>
        <c:crosses val="autoZero"/>
        <c:auto val="1"/>
        <c:lblAlgn val="ctr"/>
        <c:lblOffset val="100"/>
        <c:tickLblSkip val="1"/>
        <c:tickMarkSkip val="1"/>
        <c:noMultiLvlLbl val="0"/>
      </c:catAx>
      <c:valAx>
        <c:axId val="52643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43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4037</c:v>
                </c:pt>
                <c:pt idx="1">
                  <c:v>3689</c:v>
                </c:pt>
                <c:pt idx="2">
                  <c:v>3001</c:v>
                </c:pt>
              </c:numCache>
            </c:numRef>
          </c:val>
          <c:extLst>
            <c:ext xmlns:c16="http://schemas.microsoft.com/office/drawing/2014/chart" uri="{C3380CC4-5D6E-409C-BE32-E72D297353CC}">
              <c16:uniqueId val="{00000000-7F7E-47E2-B9D4-4CEA6B9EE5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5773</c:v>
                </c:pt>
                <c:pt idx="1">
                  <c:v>5400</c:v>
                </c:pt>
                <c:pt idx="2">
                  <c:v>3740</c:v>
                </c:pt>
              </c:numCache>
            </c:numRef>
          </c:val>
          <c:extLst>
            <c:ext xmlns:c16="http://schemas.microsoft.com/office/drawing/2014/chart" uri="{C3380CC4-5D6E-409C-BE32-E72D297353CC}">
              <c16:uniqueId val="{00000001-7F7E-47E2-B9D4-4CEA6B9EE5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2174</c:v>
                </c:pt>
                <c:pt idx="1">
                  <c:v>2461</c:v>
                </c:pt>
                <c:pt idx="2">
                  <c:v>2711</c:v>
                </c:pt>
              </c:numCache>
            </c:numRef>
          </c:val>
          <c:extLst>
            <c:ext xmlns:c16="http://schemas.microsoft.com/office/drawing/2014/chart" uri="{C3380CC4-5D6E-409C-BE32-E72D297353CC}">
              <c16:uniqueId val="{00000002-7F7E-47E2-B9D4-4CEA6B9EE5DD}"/>
            </c:ext>
          </c:extLst>
        </c:ser>
        <c:dLbls>
          <c:showLegendKey val="0"/>
          <c:showVal val="0"/>
          <c:showCatName val="0"/>
          <c:showSerName val="0"/>
          <c:showPercent val="0"/>
          <c:showBubbleSize val="0"/>
        </c:dLbls>
        <c:gapWidth val="120"/>
        <c:overlap val="100"/>
        <c:axId val="526431904"/>
        <c:axId val="526433864"/>
      </c:barChart>
      <c:catAx>
        <c:axId val="52643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6433864"/>
        <c:crosses val="autoZero"/>
        <c:auto val="1"/>
        <c:lblAlgn val="ctr"/>
        <c:lblOffset val="100"/>
        <c:tickLblSkip val="1"/>
        <c:tickMarkSkip val="1"/>
        <c:noMultiLvlLbl val="0"/>
      </c:catAx>
      <c:valAx>
        <c:axId val="5264338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6431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元利償還金等の全体としては，元利償還金において，学校教育施設等整備事業債，一般補助施設整備等事業債等に係る元利償還金の額が前年度と比較し</a:t>
          </a:r>
          <a:r>
            <a:rPr kumimoji="1" lang="en-US" altLang="ja-JP" sz="1200">
              <a:latin typeface="ＭＳ Ｐゴシック" panose="020B0600070205080204" pitchFamily="50" charset="-128"/>
              <a:ea typeface="ＭＳ Ｐゴシック" panose="020B0600070205080204" pitchFamily="50" charset="-128"/>
            </a:rPr>
            <a:t>270</a:t>
          </a:r>
          <a:r>
            <a:rPr kumimoji="1" lang="ja-JP" altLang="en-US" sz="1200">
              <a:latin typeface="ＭＳ Ｐゴシック" panose="020B0600070205080204" pitchFamily="50" charset="-128"/>
              <a:ea typeface="ＭＳ Ｐゴシック" panose="020B0600070205080204" pitchFamily="50" charset="-128"/>
            </a:rPr>
            <a:t>百万円の増となったことが大きく影響し，実質公債費比率の分子は，</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百万円の増となった。</a:t>
          </a:r>
        </a:p>
        <a:p>
          <a:r>
            <a:rPr kumimoji="1" lang="ja-JP" altLang="en-US" sz="1200">
              <a:latin typeface="ＭＳ Ｐゴシック" panose="020B0600070205080204" pitchFamily="50" charset="-128"/>
              <a:ea typeface="ＭＳ Ｐゴシック" panose="020B0600070205080204" pitchFamily="50" charset="-128"/>
            </a:rPr>
            <a:t>　今後（</a:t>
          </a:r>
          <a:r>
            <a:rPr kumimoji="1" lang="en-US" altLang="ja-JP" sz="1200">
              <a:latin typeface="ＭＳ Ｐゴシック" panose="020B0600070205080204" pitchFamily="50" charset="-128"/>
              <a:ea typeface="ＭＳ Ｐゴシック" panose="020B0600070205080204" pitchFamily="50" charset="-128"/>
            </a:rPr>
            <a:t>R7</a:t>
          </a:r>
          <a:r>
            <a:rPr kumimoji="1" lang="ja-JP" altLang="en-US" sz="1200">
              <a:latin typeface="ＭＳ Ｐゴシック" panose="020B0600070205080204" pitchFamily="50" charset="-128"/>
              <a:ea typeface="ＭＳ Ｐゴシック" panose="020B0600070205080204" pitchFamily="50" charset="-128"/>
            </a:rPr>
            <a:t>以降）も、地方債を財源とした新中央図書館整備事業等の大型事業が続くことから、新規発行額の増が見込まれる，一方，既発債の償還については，ピークアウトが見込まれる。</a:t>
          </a:r>
        </a:p>
        <a:p>
          <a:r>
            <a:rPr kumimoji="1" lang="ja-JP" altLang="en-US" sz="1200">
              <a:latin typeface="ＭＳ Ｐゴシック" panose="020B0600070205080204" pitchFamily="50" charset="-128"/>
              <a:ea typeface="ＭＳ Ｐゴシック" panose="020B0600070205080204" pitchFamily="50" charset="-128"/>
            </a:rPr>
            <a:t>　引き続き，起債にあたっては，地方交付税措置のある起債の活用や予算編成過程において内容の精査を図り，適切な財源確保に努める。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満期一括償還地方債に係る償還額に応じた基金残高を毎年度確保している。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　将来負担額</a:t>
          </a:r>
          <a:r>
            <a:rPr kumimoji="1" lang="en-US" altLang="ja-JP" sz="1000">
              <a:latin typeface="ＭＳ Ｐゴシック" panose="020B0600070205080204" pitchFamily="50" charset="-128"/>
              <a:ea typeface="ＭＳ Ｐゴシック" panose="020B0600070205080204" pitchFamily="50" charset="-128"/>
            </a:rPr>
            <a:t>(A)</a:t>
          </a:r>
          <a:r>
            <a:rPr kumimoji="1" lang="ja-JP" altLang="en-US" sz="1000">
              <a:latin typeface="ＭＳ Ｐゴシック" panose="020B0600070205080204" pitchFamily="50" charset="-128"/>
              <a:ea typeface="ＭＳ Ｐゴシック" panose="020B0600070205080204" pitchFamily="50" charset="-128"/>
            </a:rPr>
            <a:t>では</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一般会計等に係る地方債の現在高において，臨時財政対策債等の借入額が大幅に減となったことにより，</a:t>
          </a:r>
          <a:r>
            <a:rPr kumimoji="1" lang="en-US" altLang="ja-JP" sz="1000">
              <a:latin typeface="ＭＳ Ｐゴシック" panose="020B0600070205080204" pitchFamily="50" charset="-128"/>
              <a:ea typeface="ＭＳ Ｐゴシック" panose="020B0600070205080204" pitchFamily="50" charset="-128"/>
            </a:rPr>
            <a:t>2,515</a:t>
          </a:r>
          <a:r>
            <a:rPr kumimoji="1" lang="ja-JP" altLang="en-US" sz="1000">
              <a:latin typeface="ＭＳ Ｐゴシック" panose="020B0600070205080204" pitchFamily="50" charset="-128"/>
              <a:ea typeface="ＭＳ Ｐゴシック" panose="020B0600070205080204" pitchFamily="50" charset="-128"/>
            </a:rPr>
            <a:t>百万円の減となった。</a:t>
          </a:r>
        </a:p>
        <a:p>
          <a:r>
            <a:rPr kumimoji="1" lang="ja-JP" altLang="en-US" sz="1000">
              <a:latin typeface="ＭＳ Ｐゴシック" panose="020B0600070205080204" pitchFamily="50" charset="-128"/>
              <a:ea typeface="ＭＳ Ｐゴシック" panose="020B0600070205080204" pitchFamily="50" charset="-128"/>
            </a:rPr>
            <a:t>　一方，組合等負担等見込額において，消防庁舎建設に伴う地方債残高の増となったことにより，</a:t>
          </a:r>
          <a:r>
            <a:rPr kumimoji="1" lang="en-US" altLang="ja-JP" sz="1000">
              <a:latin typeface="ＭＳ Ｐゴシック" panose="020B0600070205080204" pitchFamily="50" charset="-128"/>
              <a:ea typeface="ＭＳ Ｐゴシック" panose="020B0600070205080204" pitchFamily="50" charset="-128"/>
            </a:rPr>
            <a:t>1,399</a:t>
          </a:r>
          <a:r>
            <a:rPr kumimoji="1" lang="ja-JP" altLang="en-US" sz="1000">
              <a:latin typeface="ＭＳ Ｐゴシック" panose="020B0600070205080204" pitchFamily="50" charset="-128"/>
              <a:ea typeface="ＭＳ Ｐゴシック" panose="020B0600070205080204" pitchFamily="50" charset="-128"/>
            </a:rPr>
            <a:t>百万円の増となった。全体では，</a:t>
          </a:r>
          <a:r>
            <a:rPr kumimoji="1" lang="en-US" altLang="ja-JP" sz="1000">
              <a:latin typeface="ＭＳ Ｐゴシック" panose="020B0600070205080204" pitchFamily="50" charset="-128"/>
              <a:ea typeface="ＭＳ Ｐゴシック" panose="020B0600070205080204" pitchFamily="50" charset="-128"/>
            </a:rPr>
            <a:t>220</a:t>
          </a:r>
          <a:r>
            <a:rPr kumimoji="1" lang="ja-JP" altLang="en-US" sz="1000">
              <a:latin typeface="ＭＳ Ｐゴシック" panose="020B0600070205080204" pitchFamily="50" charset="-128"/>
              <a:ea typeface="ＭＳ Ｐゴシック" panose="020B0600070205080204" pitchFamily="50" charset="-128"/>
            </a:rPr>
            <a:t>百万円の減に留まった。</a:t>
          </a:r>
        </a:p>
        <a:p>
          <a:r>
            <a:rPr kumimoji="1" lang="ja-JP" altLang="en-US" sz="1000">
              <a:latin typeface="ＭＳ Ｐゴシック" panose="020B0600070205080204" pitchFamily="50" charset="-128"/>
              <a:ea typeface="ＭＳ Ｐゴシック" panose="020B0600070205080204" pitchFamily="50" charset="-128"/>
            </a:rPr>
            <a:t>　充当可能財源等</a:t>
          </a:r>
          <a:r>
            <a:rPr kumimoji="1" lang="en-US" altLang="ja-JP" sz="1000">
              <a:latin typeface="ＭＳ Ｐゴシック" panose="020B0600070205080204" pitchFamily="50" charset="-128"/>
              <a:ea typeface="ＭＳ Ｐゴシック" panose="020B0600070205080204" pitchFamily="50" charset="-128"/>
            </a:rPr>
            <a:t>(B)</a:t>
          </a:r>
          <a:r>
            <a:rPr kumimoji="1" lang="ja-JP" altLang="en-US" sz="1000">
              <a:latin typeface="ＭＳ Ｐゴシック" panose="020B0600070205080204" pitchFamily="50" charset="-128"/>
              <a:ea typeface="ＭＳ Ｐゴシック" panose="020B0600070205080204" pitchFamily="50" charset="-128"/>
            </a:rPr>
            <a:t>では</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充当可能基金において，減債基金等の残高の減により，</a:t>
          </a:r>
          <a:r>
            <a:rPr kumimoji="1" lang="en-US" altLang="ja-JP" sz="1000">
              <a:latin typeface="ＭＳ Ｐゴシック" panose="020B0600070205080204" pitchFamily="50" charset="-128"/>
              <a:ea typeface="ＭＳ Ｐゴシック" panose="020B0600070205080204" pitchFamily="50" charset="-128"/>
            </a:rPr>
            <a:t>1,772</a:t>
          </a:r>
          <a:r>
            <a:rPr kumimoji="1" lang="ja-JP" altLang="en-US" sz="1000">
              <a:latin typeface="ＭＳ Ｐゴシック" panose="020B0600070205080204" pitchFamily="50" charset="-128"/>
              <a:ea typeface="ＭＳ Ｐゴシック" panose="020B0600070205080204" pitchFamily="50" charset="-128"/>
            </a:rPr>
            <a:t>百万円の減となったほか</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基準財政需要額算入見込額において，臨時財政対策債償還費や清掃費等における，過年度債の償還による算入額の減により，</a:t>
          </a:r>
          <a:r>
            <a:rPr kumimoji="1" lang="en-US" altLang="ja-JP" sz="1000">
              <a:latin typeface="ＭＳ Ｐゴシック" panose="020B0600070205080204" pitchFamily="50" charset="-128"/>
              <a:ea typeface="ＭＳ Ｐゴシック" panose="020B0600070205080204" pitchFamily="50" charset="-128"/>
            </a:rPr>
            <a:t>1,519</a:t>
          </a:r>
          <a:r>
            <a:rPr kumimoji="1" lang="ja-JP" altLang="en-US" sz="1000">
              <a:latin typeface="ＭＳ Ｐゴシック" panose="020B0600070205080204" pitchFamily="50" charset="-128"/>
              <a:ea typeface="ＭＳ Ｐゴシック" panose="020B0600070205080204" pitchFamily="50" charset="-128"/>
            </a:rPr>
            <a:t>百万円の減となった。全体では，</a:t>
          </a:r>
          <a:r>
            <a:rPr kumimoji="1" lang="en-US" altLang="ja-JP" sz="1000">
              <a:latin typeface="ＭＳ Ｐゴシック" panose="020B0600070205080204" pitchFamily="50" charset="-128"/>
              <a:ea typeface="ＭＳ Ｐゴシック" panose="020B0600070205080204" pitchFamily="50" charset="-128"/>
            </a:rPr>
            <a:t>2,604</a:t>
          </a:r>
          <a:r>
            <a:rPr kumimoji="1" lang="ja-JP" altLang="en-US" sz="1000">
              <a:latin typeface="ＭＳ Ｐゴシック" panose="020B0600070205080204" pitchFamily="50" charset="-128"/>
              <a:ea typeface="ＭＳ Ｐゴシック" panose="020B0600070205080204" pitchFamily="50" charset="-128"/>
            </a:rPr>
            <a:t>百万円の減となった。</a:t>
          </a:r>
        </a:p>
        <a:p>
          <a:r>
            <a:rPr kumimoji="1" lang="ja-JP" altLang="en-US" sz="1000">
              <a:latin typeface="ＭＳ Ｐゴシック" panose="020B0600070205080204" pitchFamily="50" charset="-128"/>
              <a:ea typeface="ＭＳ Ｐゴシック" panose="020B0600070205080204" pitchFamily="50" charset="-128"/>
            </a:rPr>
            <a:t>　この結果，将来負担比率の分子</a:t>
          </a:r>
          <a:r>
            <a:rPr kumimoji="1" lang="en-US" altLang="ja-JP" sz="1000">
              <a:latin typeface="ＭＳ Ｐゴシック" panose="020B0600070205080204" pitchFamily="50" charset="-128"/>
              <a:ea typeface="ＭＳ Ｐゴシック" panose="020B0600070205080204" pitchFamily="50" charset="-128"/>
            </a:rPr>
            <a:t>(A)-(B)</a:t>
          </a:r>
          <a:r>
            <a:rPr kumimoji="1" lang="ja-JP" altLang="en-US" sz="1000">
              <a:latin typeface="ＭＳ Ｐゴシック" panose="020B0600070205080204" pitchFamily="50" charset="-128"/>
              <a:ea typeface="ＭＳ Ｐゴシック" panose="020B0600070205080204" pitchFamily="50" charset="-128"/>
            </a:rPr>
            <a:t>は前年度比</a:t>
          </a:r>
          <a:r>
            <a:rPr kumimoji="1" lang="en-US" altLang="ja-JP" sz="1000">
              <a:latin typeface="ＭＳ Ｐゴシック" panose="020B0600070205080204" pitchFamily="50" charset="-128"/>
              <a:ea typeface="ＭＳ Ｐゴシック" panose="020B0600070205080204" pitchFamily="50" charset="-128"/>
            </a:rPr>
            <a:t>2,384</a:t>
          </a:r>
          <a:r>
            <a:rPr kumimoji="1" lang="ja-JP" altLang="en-US" sz="1000">
              <a:latin typeface="ＭＳ Ｐゴシック" panose="020B0600070205080204" pitchFamily="50" charset="-128"/>
              <a:ea typeface="ＭＳ Ｐゴシック" panose="020B0600070205080204" pitchFamily="50" charset="-128"/>
            </a:rPr>
            <a:t>百万円の増となり，将来負担比率の算定に用いる分子と分母において，分子の増加率が大きくなり，将来負担比率は</a:t>
          </a:r>
          <a:r>
            <a:rPr kumimoji="1" lang="en-US" altLang="ja-JP" sz="1000">
              <a:latin typeface="ＭＳ Ｐゴシック" panose="020B0600070205080204" pitchFamily="50" charset="-128"/>
              <a:ea typeface="ＭＳ Ｐゴシック" panose="020B0600070205080204" pitchFamily="50" charset="-128"/>
            </a:rPr>
            <a:t>5.7</a:t>
          </a:r>
          <a:r>
            <a:rPr kumimoji="1" lang="ja-JP" altLang="en-US" sz="1000">
              <a:latin typeface="ＭＳ Ｐゴシック" panose="020B0600070205080204" pitchFamily="50" charset="-128"/>
              <a:ea typeface="ＭＳ Ｐゴシック" panose="020B0600070205080204" pitchFamily="50" charset="-128"/>
            </a:rPr>
            <a:t>％増</a:t>
          </a:r>
          <a:r>
            <a:rPr kumimoji="1" lang="en-US" altLang="ja-JP" sz="1000">
              <a:latin typeface="ＭＳ Ｐゴシック" panose="020B0600070205080204" pitchFamily="50" charset="-128"/>
              <a:ea typeface="ＭＳ Ｐゴシック" panose="020B0600070205080204" pitchFamily="50" charset="-128"/>
            </a:rPr>
            <a:t>,79.7</a:t>
          </a:r>
          <a:r>
            <a:rPr kumimoji="1" lang="ja-JP" altLang="en-US" sz="1000">
              <a:latin typeface="ＭＳ Ｐゴシック" panose="020B0600070205080204" pitchFamily="50" charset="-128"/>
              <a:ea typeface="ＭＳ Ｐゴシック" panose="020B0600070205080204" pitchFamily="50" charset="-128"/>
            </a:rPr>
            <a:t>％となった。</a:t>
          </a:r>
        </a:p>
        <a:p>
          <a:r>
            <a:rPr kumimoji="1" lang="ja-JP" altLang="en-US" sz="1000">
              <a:latin typeface="ＭＳ Ｐゴシック" panose="020B0600070205080204" pitchFamily="50" charset="-128"/>
              <a:ea typeface="ＭＳ Ｐゴシック" panose="020B0600070205080204" pitchFamily="50" charset="-128"/>
            </a:rPr>
            <a:t>　今後も大型事業に係る地方債の借入が償還額を上回る状況が続く見込みであることから，地方債残高は増加が想定されている一方，既発債の償還についてはピークアウトが見込まれている。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引き続き，自主財源の確保に注力するとともに，新規事業の実施に当たっては、緊急性や必要性を見極め，プライマリーバランスを堅持した財政運営に取り組む。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茨城県ひたちなか市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ふるさと納税等による寄付により湊鉄道線振興基金に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減債基金において普通交付税のうち臨時財政対策債償還基金費として交付された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百万円を積み立てた一方，決算見込みによる一般財源不足への補填のための取崩しを行ったことにより，財政調整基金を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百万円，市債の償還のために市債管理基金を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年度までを策定期間とした中期財政見通しでは，今後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億円の財源不足を見込んでおり，基金の取崩しによる財政運営を見込まざるをえない状況にある。各種事業計画等の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抜本的な見直しを行うとともに，新たな補助金の確保や特定財源の掘り起こし等自主財源の確保に取り組むことにより</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・福祉ふれあい基金　　　　　　社会福祉事業の推進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・湊鉄道振興基金　　　　　　　ひたちなか海浜鉄道湊線の利用促進や利便性・快適性の向上</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・緑のまちづくり基金　　　　　緑豊かで快適なまちづくり事業の推進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・魅力あるまちづくり基金　　　まちの魅力の向上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及び発信に関する事業の推進</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・湊鉄道線振興基金　　　　ふるさと納税等による寄付金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百万円の積立てによる増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・緑のまちづくり基金　　　ふるさと納税等による寄付金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百万円の積立てによる増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・魅力あるまちづくり基金　ふるさと納税等による寄付金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百万円の積立てによる増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・福祉ふれあい基金　　　　社会保障関連経費の増加に対応するため，充当事業を精査し計画的に取崩す等の検討を行っていく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・魅力あるまちづくり基金　まちづくりを推進するため，充当事業を精査し計画的に取崩す等の検討を行っていく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決算見込みによる一般財源不足への補填のための取崩しを行ったことにより減となった。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今後も義務的経費の増加や不安定な世界情勢の影響による物価高が続くことが見込まれることから，取崩しは避けられない状況にあり残高は減少していく見込みである。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普通交付税のうち臨時財政対策債償還基金費として交付された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百万円を積み立てたが，令和元年度発行の統合校建設及び学校改修等に係る起債の償還開始等のため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百万円を取崩しを行ったことにより減となった。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今後も佐和駅東西自由通路整備事業等の大型事業の償還もあり，年次の償還計画に合わせ計画的に取崩しを行っていく。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1">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154,647
152,031
101.02
66,485,131
63,378,387
2,900,368
32,917,881
59,189,088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年度においては，基準財政需要額の伸びが基準財政収入額の伸びよりも大きく，単年度比較では前年度から</a:t>
          </a:r>
          <a:r>
            <a:rPr kumimoji="1" lang="en-US" altLang="ja-JP" sz="1100">
              <a:latin typeface="ＭＳ Ｐゴシック" panose="020B0600070205080204" pitchFamily="50" charset="-128"/>
              <a:ea typeface="ＭＳ Ｐゴシック" panose="020B0600070205080204" pitchFamily="50" charset="-128"/>
            </a:rPr>
            <a:t>0.001</a:t>
          </a:r>
          <a:r>
            <a:rPr kumimoji="1" lang="ja-JP" altLang="en-US" sz="1100">
              <a:latin typeface="ＭＳ Ｐゴシック" panose="020B0600070205080204" pitchFamily="50" charset="-128"/>
              <a:ea typeface="ＭＳ Ｐゴシック" panose="020B0600070205080204" pitchFamily="50" charset="-128"/>
            </a:rPr>
            <a:t>ポイント減となり，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か年平均による算定においても，</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0.04</a:t>
          </a:r>
          <a:r>
            <a:rPr kumimoji="1" lang="ja-JP" altLang="en-US" sz="1100">
              <a:latin typeface="ＭＳ Ｐゴシック" panose="020B0600070205080204" pitchFamily="50" charset="-128"/>
              <a:ea typeface="ＭＳ Ｐゴシック" panose="020B0600070205080204" pitchFamily="50" charset="-128"/>
            </a:rPr>
            <a:t>ポイントの減となった。結果として，類似団体平均と同程度となっており，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引き続き，交付団体となっている。</a:t>
          </a:r>
        </a:p>
        <a:p>
          <a:r>
            <a:rPr kumimoji="1" lang="ja-JP" altLang="en-US" sz="1100">
              <a:latin typeface="ＭＳ Ｐゴシック" panose="020B0600070205080204" pitchFamily="50" charset="-128"/>
              <a:ea typeface="ＭＳ Ｐゴシック" panose="020B0600070205080204" pitchFamily="50" charset="-128"/>
            </a:rPr>
            <a:t>　今後も，市税等の一般財源の増を見込めない中，人件費や扶助費等の義務的経費に</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ついては引き続き増加することが見込まれるため，厳しい財政運営が予想される。事業</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見直し等による歳出予算の削減，ふるさと納税等による歳入増に取り組むと共に，公共</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施設の適正管理など中長期的な取組を通して，引き続き，適正な財政運営に努める。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86783</xdr:rowOff>
    </xdr:to>
    <xdr:cxnSp macro="">
      <xdr:nvCxnSpPr>
        <xdr:cNvPr id="75" name="直線コネクタ 74"/>
        <xdr:cNvCxnSpPr/>
      </xdr:nvCxnSpPr>
      <xdr:spPr>
        <a:xfrm>
          <a:off x="2336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59972</xdr:rowOff>
    </xdr:to>
    <xdr:cxnSp macro="">
      <xdr:nvCxnSpPr>
        <xdr:cNvPr id="78" name="直線コネクタ 77"/>
        <xdr:cNvCxnSpPr/>
      </xdr:nvCxnSpPr>
      <xdr:spPr>
        <a:xfrm>
          <a:off x="1447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年度においては，給与改定等に伴う人件費の増，教師用指導書購入等に伴う，</a:t>
          </a:r>
        </a:p>
        <a:p>
          <a:r>
            <a:rPr kumimoji="1" lang="ja-JP" altLang="en-US" sz="1100">
              <a:latin typeface="ＭＳ Ｐゴシック" panose="020B0600070205080204" pitchFamily="50" charset="-128"/>
              <a:ea typeface="ＭＳ Ｐゴシック" panose="020B0600070205080204" pitchFamily="50" charset="-128"/>
            </a:rPr>
            <a:t>物件費の増，障害福祉サービス関連経費の増加による扶助費の増，ひたちなか・東海</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広域事務組合に係る負担金の増加による補助費等の増などにより，昨年度から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98.7</a:t>
          </a:r>
          <a:r>
            <a:rPr kumimoji="1" lang="ja-JP" altLang="en-US" sz="1100">
              <a:latin typeface="ＭＳ Ｐゴシック" panose="020B0600070205080204" pitchFamily="50" charset="-128"/>
              <a:ea typeface="ＭＳ Ｐゴシック" panose="020B0600070205080204" pitchFamily="50" charset="-128"/>
            </a:rPr>
            <a:t>％となり，引き続き，類似団体平均を上回る状況となっている。</a:t>
          </a:r>
        </a:p>
        <a:p>
          <a:r>
            <a:rPr kumimoji="1" lang="ja-JP" altLang="en-US" sz="1100">
              <a:latin typeface="ＭＳ Ｐゴシック" panose="020B0600070205080204" pitchFamily="50" charset="-128"/>
              <a:ea typeface="ＭＳ Ｐゴシック" panose="020B0600070205080204" pitchFamily="50" charset="-128"/>
            </a:rPr>
            <a:t>　他の要因としては，義務的経費のうち，公債費が市町村平均と比較して高いことが挙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げられる。これは，統合校建設に係る教育関連事業に係る償還額の増が影響している。　　　　</a:t>
          </a:r>
        </a:p>
        <a:p>
          <a:r>
            <a:rPr kumimoji="1" lang="ja-JP" altLang="en-US" sz="1100">
              <a:latin typeface="ＭＳ Ｐゴシック" panose="020B0600070205080204" pitchFamily="50" charset="-128"/>
              <a:ea typeface="ＭＳ Ｐゴシック" panose="020B0600070205080204" pitchFamily="50" charset="-128"/>
            </a:rPr>
            <a:t>　現在，全庁的に既存事業の見直しや縮減についての検討を進めており，引き続き，歳出削減に取り組むほか，企業誘致の推進やふるさと納税の拡充等により自主財源の確保に努める。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66</xdr:row>
      <xdr:rowOff>140462</xdr:rowOff>
    </xdr:to>
    <xdr:cxnSp macro="">
      <xdr:nvCxnSpPr>
        <xdr:cNvPr id="130" name="直線コネクタ 129"/>
        <xdr:cNvCxnSpPr/>
      </xdr:nvCxnSpPr>
      <xdr:spPr>
        <a:xfrm>
          <a:off x="4114800" y="1139825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66</xdr:row>
      <xdr:rowOff>82550</xdr:rowOff>
    </xdr:to>
    <xdr:cxnSp macro="">
      <xdr:nvCxnSpPr>
        <xdr:cNvPr id="133" name="直線コネクタ 132"/>
        <xdr:cNvCxnSpPr/>
      </xdr:nvCxnSpPr>
      <xdr:spPr>
        <a:xfrm>
          <a:off x="3225800" y="1124864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104394</xdr:rowOff>
    </xdr:to>
    <xdr:cxnSp macro="">
      <xdr:nvCxnSpPr>
        <xdr:cNvPr id="136" name="直線コネクタ 135"/>
        <xdr:cNvCxnSpPr/>
      </xdr:nvCxnSpPr>
      <xdr:spPr>
        <a:xfrm>
          <a:off x="2336800" y="1112799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155194</xdr:rowOff>
    </xdr:from>
    <xdr:to>
      <xdr:col>11</xdr:col>
      <xdr:colOff>31750</xdr:colOff>
      <xdr:row>66</xdr:row>
      <xdr:rowOff>53594</xdr:rowOff>
    </xdr:to>
    <xdr:cxnSp macro="">
      <xdr:nvCxnSpPr>
        <xdr:cNvPr id="139" name="直線コネクタ 138"/>
        <xdr:cNvCxnSpPr/>
      </xdr:nvCxnSpPr>
      <xdr:spPr>
        <a:xfrm flipV="1">
          <a:off x="1447800" y="1112799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2" name="フローチャート: 判断 141"/>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3" name="テキスト ボックス 142"/>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89662</xdr:rowOff>
    </xdr:from>
    <xdr:to>
      <xdr:col>23</xdr:col>
      <xdr:colOff>184150</xdr:colOff>
      <xdr:row>67</xdr:row>
      <xdr:rowOff>19812</xdr:rowOff>
    </xdr:to>
    <xdr:sp macro="" textlink="">
      <xdr:nvSpPr>
        <xdr:cNvPr id="149" name="楕円 148"/>
        <xdr:cNvSpPr/>
      </xdr:nvSpPr>
      <xdr:spPr>
        <a:xfrm>
          <a:off x="4902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156989</xdr:rowOff>
    </xdr:from>
    <xdr:ext cx="762000" cy="259045"/>
    <xdr:sp macro="" textlink="">
      <xdr:nvSpPr>
        <xdr:cNvPr id="150" name="財政構造の弾力性該当値テキスト"/>
        <xdr:cNvSpPr txBox="1"/>
      </xdr:nvSpPr>
      <xdr:spPr>
        <a:xfrm>
          <a:off x="5041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1" name="楕円 150"/>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2" name="テキスト ボックス 151"/>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3" name="楕円 152"/>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4" name="テキスト ボックス 153"/>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5" name="楕円 154"/>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56" name="テキスト ボックス 155"/>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57" name="楕円 156"/>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58" name="テキスト ボックス 157"/>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類似団体平均よりも低い水準で推移しているものの，決算額については上昇が続いている。体育館や文化会館等の公共施設への指定管理制度の導入や消防，廃棄物処理等の広域化などによりコスト削減を図ってきたが，物価高騰の影響による委託料の増加や施設の老朽化に伴う維持補修費等の増加がこれを上回っている状況となっている。</a:t>
          </a:r>
        </a:p>
        <a:p>
          <a:r>
            <a:rPr kumimoji="1" lang="ja-JP" altLang="en-US" sz="1200">
              <a:latin typeface="ＭＳ Ｐゴシック" panose="020B0600070205080204" pitchFamily="50" charset="-128"/>
              <a:ea typeface="ＭＳ Ｐゴシック" panose="020B0600070205080204" pitchFamily="50" charset="-128"/>
            </a:rPr>
            <a:t>　引き続き，公共施設総合管理計画や個別施設計画に基づき計画的な補修を行うほか，施設の廃止・集約化についても検討し，保有量の適正化に努める。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59190</xdr:rowOff>
    </xdr:from>
    <xdr:to>
      <xdr:col>23</xdr:col>
      <xdr:colOff>133350</xdr:colOff>
      <xdr:row>82</xdr:row>
      <xdr:rowOff>44262</xdr:rowOff>
    </xdr:to>
    <xdr:cxnSp macro="">
      <xdr:nvCxnSpPr>
        <xdr:cNvPr id="193" name="直線コネクタ 192"/>
        <xdr:cNvCxnSpPr/>
      </xdr:nvCxnSpPr>
      <xdr:spPr>
        <a:xfrm>
          <a:off x="4114800" y="13946640"/>
          <a:ext cx="838200" cy="1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22540</xdr:rowOff>
    </xdr:from>
    <xdr:to>
      <xdr:col>19</xdr:col>
      <xdr:colOff>133350</xdr:colOff>
      <xdr:row>81</xdr:row>
      <xdr:rowOff>59190</xdr:rowOff>
    </xdr:to>
    <xdr:cxnSp macro="">
      <xdr:nvCxnSpPr>
        <xdr:cNvPr id="196" name="直線コネクタ 195"/>
        <xdr:cNvCxnSpPr/>
      </xdr:nvCxnSpPr>
      <xdr:spPr>
        <a:xfrm>
          <a:off x="3225800" y="13909990"/>
          <a:ext cx="889000" cy="3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6547</xdr:rowOff>
    </xdr:from>
    <xdr:to>
      <xdr:col>15</xdr:col>
      <xdr:colOff>82550</xdr:colOff>
      <xdr:row>81</xdr:row>
      <xdr:rowOff>22540</xdr:rowOff>
    </xdr:to>
    <xdr:cxnSp macro="">
      <xdr:nvCxnSpPr>
        <xdr:cNvPr id="199" name="直線コネクタ 198"/>
        <xdr:cNvCxnSpPr/>
      </xdr:nvCxnSpPr>
      <xdr:spPr>
        <a:xfrm>
          <a:off x="2336800" y="13893997"/>
          <a:ext cx="8890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137390</xdr:rowOff>
    </xdr:from>
    <xdr:to>
      <xdr:col>11</xdr:col>
      <xdr:colOff>31750</xdr:colOff>
      <xdr:row>81</xdr:row>
      <xdr:rowOff>6547</xdr:rowOff>
    </xdr:to>
    <xdr:cxnSp macro="">
      <xdr:nvCxnSpPr>
        <xdr:cNvPr id="202" name="直線コネクタ 201"/>
        <xdr:cNvCxnSpPr/>
      </xdr:nvCxnSpPr>
      <xdr:spPr>
        <a:xfrm>
          <a:off x="1447800" y="13853390"/>
          <a:ext cx="889000" cy="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1822</xdr:rowOff>
    </xdr:from>
    <xdr:to>
      <xdr:col>7</xdr:col>
      <xdr:colOff>31750</xdr:colOff>
      <xdr:row>83</xdr:row>
      <xdr:rowOff>103422</xdr:rowOff>
    </xdr:to>
    <xdr:sp macro="" textlink="">
      <xdr:nvSpPr>
        <xdr:cNvPr id="205" name="フローチャート: 判断 204"/>
        <xdr:cNvSpPr/>
      </xdr:nvSpPr>
      <xdr:spPr>
        <a:xfrm>
          <a:off x="1397000" y="142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88199</xdr:rowOff>
    </xdr:from>
    <xdr:ext cx="762000" cy="259045"/>
    <xdr:sp macro="" textlink="">
      <xdr:nvSpPr>
        <xdr:cNvPr id="206" name="テキスト ボックス 205"/>
        <xdr:cNvSpPr txBox="1"/>
      </xdr:nvSpPr>
      <xdr:spPr>
        <a:xfrm>
          <a:off x="1066800" y="143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164912</xdr:rowOff>
    </xdr:from>
    <xdr:to>
      <xdr:col>23</xdr:col>
      <xdr:colOff>184150</xdr:colOff>
      <xdr:row>82</xdr:row>
      <xdr:rowOff>95062</xdr:rowOff>
    </xdr:to>
    <xdr:sp macro="" textlink="">
      <xdr:nvSpPr>
        <xdr:cNvPr id="212" name="楕円 211"/>
        <xdr:cNvSpPr/>
      </xdr:nvSpPr>
      <xdr:spPr>
        <a:xfrm>
          <a:off x="4902200" y="140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9989</xdr:rowOff>
    </xdr:from>
    <xdr:ext cx="762000" cy="259045"/>
    <xdr:sp macro="" textlink="">
      <xdr:nvSpPr>
        <xdr:cNvPr id="213" name="人件費・物件費等の状況該当値テキスト"/>
        <xdr:cNvSpPr txBox="1"/>
      </xdr:nvSpPr>
      <xdr:spPr>
        <a:xfrm>
          <a:off x="5041900" y="1389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8390</xdr:rowOff>
    </xdr:from>
    <xdr:to>
      <xdr:col>19</xdr:col>
      <xdr:colOff>184150</xdr:colOff>
      <xdr:row>81</xdr:row>
      <xdr:rowOff>109990</xdr:rowOff>
    </xdr:to>
    <xdr:sp macro="" textlink="">
      <xdr:nvSpPr>
        <xdr:cNvPr id="214" name="楕円 213"/>
        <xdr:cNvSpPr/>
      </xdr:nvSpPr>
      <xdr:spPr>
        <a:xfrm>
          <a:off x="4064000" y="13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120167</xdr:rowOff>
    </xdr:from>
    <xdr:ext cx="736600" cy="259045"/>
    <xdr:sp macro="" textlink="">
      <xdr:nvSpPr>
        <xdr:cNvPr id="215" name="テキスト ボックス 214"/>
        <xdr:cNvSpPr txBox="1"/>
      </xdr:nvSpPr>
      <xdr:spPr>
        <a:xfrm>
          <a:off x="3733800" y="13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143190</xdr:rowOff>
    </xdr:from>
    <xdr:to>
      <xdr:col>15</xdr:col>
      <xdr:colOff>133350</xdr:colOff>
      <xdr:row>81</xdr:row>
      <xdr:rowOff>73340</xdr:rowOff>
    </xdr:to>
    <xdr:sp macro="" textlink="">
      <xdr:nvSpPr>
        <xdr:cNvPr id="216" name="楕円 215"/>
        <xdr:cNvSpPr/>
      </xdr:nvSpPr>
      <xdr:spPr>
        <a:xfrm>
          <a:off x="3175000" y="138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83517</xdr:rowOff>
    </xdr:from>
    <xdr:ext cx="762000" cy="259045"/>
    <xdr:sp macro="" textlink="">
      <xdr:nvSpPr>
        <xdr:cNvPr id="217" name="テキスト ボックス 216"/>
        <xdr:cNvSpPr txBox="1"/>
      </xdr:nvSpPr>
      <xdr:spPr>
        <a:xfrm>
          <a:off x="2844800" y="1362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127197</xdr:rowOff>
    </xdr:from>
    <xdr:to>
      <xdr:col>11</xdr:col>
      <xdr:colOff>82550</xdr:colOff>
      <xdr:row>81</xdr:row>
      <xdr:rowOff>57347</xdr:rowOff>
    </xdr:to>
    <xdr:sp macro="" textlink="">
      <xdr:nvSpPr>
        <xdr:cNvPr id="218" name="楕円 217"/>
        <xdr:cNvSpPr/>
      </xdr:nvSpPr>
      <xdr:spPr>
        <a:xfrm>
          <a:off x="2286000" y="138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67524</xdr:rowOff>
    </xdr:from>
    <xdr:ext cx="762000" cy="259045"/>
    <xdr:sp macro="" textlink="">
      <xdr:nvSpPr>
        <xdr:cNvPr id="219" name="テキスト ボックス 218"/>
        <xdr:cNvSpPr txBox="1"/>
      </xdr:nvSpPr>
      <xdr:spPr>
        <a:xfrm>
          <a:off x="1955800" y="1361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86590</xdr:rowOff>
    </xdr:from>
    <xdr:to>
      <xdr:col>7</xdr:col>
      <xdr:colOff>31750</xdr:colOff>
      <xdr:row>81</xdr:row>
      <xdr:rowOff>16740</xdr:rowOff>
    </xdr:to>
    <xdr:sp macro="" textlink="">
      <xdr:nvSpPr>
        <xdr:cNvPr id="220" name="楕円 219"/>
        <xdr:cNvSpPr/>
      </xdr:nvSpPr>
      <xdr:spPr>
        <a:xfrm>
          <a:off x="1397000" y="138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26917</xdr:rowOff>
    </xdr:from>
    <xdr:ext cx="762000" cy="259045"/>
    <xdr:sp macro="" textlink="">
      <xdr:nvSpPr>
        <xdr:cNvPr id="221" name="テキスト ボックス 220"/>
        <xdr:cNvSpPr txBox="1"/>
      </xdr:nvSpPr>
      <xdr:spPr>
        <a:xfrm>
          <a:off x="1066800" y="135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の若年化及び初任層の在級期間が国や他市町村と比較して長期であることにより，類似団体及び全国市の平均を下回っている状況である。今後も，市の財政状況並びに国・他市町村の状況等を踏まえ，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123825</xdr:rowOff>
    </xdr:to>
    <xdr:cxnSp macro="">
      <xdr:nvCxnSpPr>
        <xdr:cNvPr id="255" name="直線コネクタ 254"/>
        <xdr:cNvCxnSpPr/>
      </xdr:nvCxnSpPr>
      <xdr:spPr>
        <a:xfrm flipV="1">
          <a:off x="16179800" y="141224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123825</xdr:rowOff>
    </xdr:from>
    <xdr:to>
      <xdr:col>77</xdr:col>
      <xdr:colOff>44450</xdr:colOff>
      <xdr:row>83</xdr:row>
      <xdr:rowOff>12700</xdr:rowOff>
    </xdr:to>
    <xdr:cxnSp macro="">
      <xdr:nvCxnSpPr>
        <xdr:cNvPr id="258" name="直線コネクタ 257"/>
        <xdr:cNvCxnSpPr/>
      </xdr:nvCxnSpPr>
      <xdr:spPr>
        <a:xfrm flipV="1">
          <a:off x="15290800" y="141827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52916</xdr:rowOff>
    </xdr:to>
    <xdr:cxnSp macro="">
      <xdr:nvCxnSpPr>
        <xdr:cNvPr id="261" name="直線コネクタ 260"/>
        <xdr:cNvCxnSpPr/>
      </xdr:nvCxnSpPr>
      <xdr:spPr>
        <a:xfrm flipV="1">
          <a:off x="14401800" y="142430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113241</xdr:rowOff>
    </xdr:to>
    <xdr:cxnSp macro="">
      <xdr:nvCxnSpPr>
        <xdr:cNvPr id="264" name="直線コネクタ 263"/>
        <xdr:cNvCxnSpPr/>
      </xdr:nvCxnSpPr>
      <xdr:spPr>
        <a:xfrm flipV="1">
          <a:off x="13512800" y="142832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98018</xdr:rowOff>
    </xdr:from>
    <xdr:ext cx="762000" cy="259045"/>
    <xdr:sp macro="" textlink="">
      <xdr:nvSpPr>
        <xdr:cNvPr id="268" name="テキスト ボックス 267"/>
        <xdr:cNvSpPr txBox="1"/>
      </xdr:nvSpPr>
      <xdr:spPr>
        <a:xfrm>
          <a:off x="13131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73025</xdr:rowOff>
    </xdr:from>
    <xdr:to>
      <xdr:col>77</xdr:col>
      <xdr:colOff>95250</xdr:colOff>
      <xdr:row>83</xdr:row>
      <xdr:rowOff>3175</xdr:rowOff>
    </xdr:to>
    <xdr:sp macro="" textlink="">
      <xdr:nvSpPr>
        <xdr:cNvPr id="276" name="楕円 275"/>
        <xdr:cNvSpPr/>
      </xdr:nvSpPr>
      <xdr:spPr>
        <a:xfrm>
          <a:off x="16129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13352</xdr:rowOff>
    </xdr:from>
    <xdr:ext cx="736600" cy="259045"/>
    <xdr:sp macro="" textlink="">
      <xdr:nvSpPr>
        <xdr:cNvPr id="277" name="テキスト ボックス 276"/>
        <xdr:cNvSpPr txBox="1"/>
      </xdr:nvSpPr>
      <xdr:spPr>
        <a:xfrm>
          <a:off x="15798800" y="1390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0" name="楕円 279"/>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1" name="テキスト ボックス 280"/>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これまで本市では事務の共同処理や民間委託等に努めており，こうした取り組みが成果として表れ，人口当たりの職員数が類似団体内で低い水準となっているものと認識している。</a:t>
          </a:r>
        </a:p>
        <a:p>
          <a:r>
            <a:rPr kumimoji="1" lang="ja-JP" altLang="en-US" sz="1300">
              <a:latin typeface="ＭＳ Ｐゴシック" panose="020B0600070205080204" pitchFamily="50" charset="-128"/>
              <a:ea typeface="ＭＳ Ｐゴシック" panose="020B0600070205080204" pitchFamily="50" charset="-128"/>
            </a:rPr>
            <a:t>　しかし，増加し続ける自治体の事務に対応し，市民サービスを低下させることなく将来にわたって提供し続けることのできる組織体制を維持するためには，必要な人員は確保していかなければならないと考えていることから，定年引上げを踏まえつつ年齢構成の平準化を図りながら継続的な採用を続け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91281</xdr:rowOff>
    </xdr:from>
    <xdr:to>
      <xdr:col>81</xdr:col>
      <xdr:colOff>44450</xdr:colOff>
      <xdr:row>59</xdr:row>
      <xdr:rowOff>109379</xdr:rowOff>
    </xdr:to>
    <xdr:cxnSp macro="">
      <xdr:nvCxnSpPr>
        <xdr:cNvPr id="322" name="直線コネクタ 321"/>
        <xdr:cNvCxnSpPr/>
      </xdr:nvCxnSpPr>
      <xdr:spPr>
        <a:xfrm>
          <a:off x="16179800" y="10206831"/>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79216</xdr:rowOff>
    </xdr:from>
    <xdr:to>
      <xdr:col>77</xdr:col>
      <xdr:colOff>44450</xdr:colOff>
      <xdr:row>59</xdr:row>
      <xdr:rowOff>91281</xdr:rowOff>
    </xdr:to>
    <xdr:cxnSp macro="">
      <xdr:nvCxnSpPr>
        <xdr:cNvPr id="325" name="直線コネクタ 324"/>
        <xdr:cNvCxnSpPr/>
      </xdr:nvCxnSpPr>
      <xdr:spPr>
        <a:xfrm>
          <a:off x="15290800" y="101947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73184</xdr:rowOff>
    </xdr:from>
    <xdr:to>
      <xdr:col>72</xdr:col>
      <xdr:colOff>203200</xdr:colOff>
      <xdr:row>59</xdr:row>
      <xdr:rowOff>79216</xdr:rowOff>
    </xdr:to>
    <xdr:cxnSp macro="">
      <xdr:nvCxnSpPr>
        <xdr:cNvPr id="328" name="直線コネクタ 327"/>
        <xdr:cNvCxnSpPr/>
      </xdr:nvCxnSpPr>
      <xdr:spPr>
        <a:xfrm>
          <a:off x="14401800" y="1018873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73184</xdr:rowOff>
    </xdr:to>
    <xdr:cxnSp macro="">
      <xdr:nvCxnSpPr>
        <xdr:cNvPr id="331" name="直線コネクタ 330"/>
        <xdr:cNvCxnSpPr/>
      </xdr:nvCxnSpPr>
      <xdr:spPr>
        <a:xfrm>
          <a:off x="13512800" y="10179685"/>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50959</xdr:rowOff>
    </xdr:from>
    <xdr:to>
      <xdr:col>64</xdr:col>
      <xdr:colOff>152400</xdr:colOff>
      <xdr:row>62</xdr:row>
      <xdr:rowOff>152559</xdr:rowOff>
    </xdr:to>
    <xdr:sp macro="" textlink="">
      <xdr:nvSpPr>
        <xdr:cNvPr id="334" name="フローチャート: 判断 333"/>
        <xdr:cNvSpPr/>
      </xdr:nvSpPr>
      <xdr:spPr>
        <a:xfrm>
          <a:off x="13462000" y="106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137336</xdr:rowOff>
    </xdr:from>
    <xdr:ext cx="762000" cy="259045"/>
    <xdr:sp macro="" textlink="">
      <xdr:nvSpPr>
        <xdr:cNvPr id="335" name="テキスト ボックス 334"/>
        <xdr:cNvSpPr txBox="1"/>
      </xdr:nvSpPr>
      <xdr:spPr>
        <a:xfrm>
          <a:off x="13131800" y="107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58579</xdr:rowOff>
    </xdr:from>
    <xdr:to>
      <xdr:col>81</xdr:col>
      <xdr:colOff>95250</xdr:colOff>
      <xdr:row>59</xdr:row>
      <xdr:rowOff>160179</xdr:rowOff>
    </xdr:to>
    <xdr:sp macro="" textlink="">
      <xdr:nvSpPr>
        <xdr:cNvPr id="341" name="楕円 340"/>
        <xdr:cNvSpPr/>
      </xdr:nvSpPr>
      <xdr:spPr>
        <a:xfrm>
          <a:off x="16967200" y="101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75106</xdr:rowOff>
    </xdr:from>
    <xdr:ext cx="762000" cy="259045"/>
    <xdr:sp macro="" textlink="">
      <xdr:nvSpPr>
        <xdr:cNvPr id="342" name="定員管理の状況該当値テキスト"/>
        <xdr:cNvSpPr txBox="1"/>
      </xdr:nvSpPr>
      <xdr:spPr>
        <a:xfrm>
          <a:off x="17106900" y="1001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40481</xdr:rowOff>
    </xdr:from>
    <xdr:to>
      <xdr:col>77</xdr:col>
      <xdr:colOff>95250</xdr:colOff>
      <xdr:row>59</xdr:row>
      <xdr:rowOff>142081</xdr:rowOff>
    </xdr:to>
    <xdr:sp macro="" textlink="">
      <xdr:nvSpPr>
        <xdr:cNvPr id="343" name="楕円 342"/>
        <xdr:cNvSpPr/>
      </xdr:nvSpPr>
      <xdr:spPr>
        <a:xfrm>
          <a:off x="16129000" y="101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152258</xdr:rowOff>
    </xdr:from>
    <xdr:ext cx="736600" cy="259045"/>
    <xdr:sp macro="" textlink="">
      <xdr:nvSpPr>
        <xdr:cNvPr id="344" name="テキスト ボックス 343"/>
        <xdr:cNvSpPr txBox="1"/>
      </xdr:nvSpPr>
      <xdr:spPr>
        <a:xfrm>
          <a:off x="15798800" y="9924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28416</xdr:rowOff>
    </xdr:from>
    <xdr:to>
      <xdr:col>73</xdr:col>
      <xdr:colOff>44450</xdr:colOff>
      <xdr:row>59</xdr:row>
      <xdr:rowOff>130016</xdr:rowOff>
    </xdr:to>
    <xdr:sp macro="" textlink="">
      <xdr:nvSpPr>
        <xdr:cNvPr id="345" name="楕円 344"/>
        <xdr:cNvSpPr/>
      </xdr:nvSpPr>
      <xdr:spPr>
        <a:xfrm>
          <a:off x="15240000" y="101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140193</xdr:rowOff>
    </xdr:from>
    <xdr:ext cx="762000" cy="259045"/>
    <xdr:sp macro="" textlink="">
      <xdr:nvSpPr>
        <xdr:cNvPr id="346" name="テキスト ボックス 345"/>
        <xdr:cNvSpPr txBox="1"/>
      </xdr:nvSpPr>
      <xdr:spPr>
        <a:xfrm>
          <a:off x="14909800" y="99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22384</xdr:rowOff>
    </xdr:from>
    <xdr:to>
      <xdr:col>68</xdr:col>
      <xdr:colOff>203200</xdr:colOff>
      <xdr:row>59</xdr:row>
      <xdr:rowOff>123984</xdr:rowOff>
    </xdr:to>
    <xdr:sp macro="" textlink="">
      <xdr:nvSpPr>
        <xdr:cNvPr id="347" name="楕円 346"/>
        <xdr:cNvSpPr/>
      </xdr:nvSpPr>
      <xdr:spPr>
        <a:xfrm>
          <a:off x="14351000" y="101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134161</xdr:rowOff>
    </xdr:from>
    <xdr:ext cx="762000" cy="259045"/>
    <xdr:sp macro="" textlink="">
      <xdr:nvSpPr>
        <xdr:cNvPr id="348" name="テキスト ボックス 347"/>
        <xdr:cNvSpPr txBox="1"/>
      </xdr:nvSpPr>
      <xdr:spPr>
        <a:xfrm>
          <a:off x="14020800" y="990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49" name="楕円 348"/>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50" name="テキスト ボックス 349"/>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年度においては，統合校建設に係る既発債の償還開始による元利償還金の増等の要因により，前年度から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となった。引き続き，類似団体の平均を上回っている状況となっている。</a:t>
          </a:r>
        </a:p>
        <a:p>
          <a:r>
            <a:rPr kumimoji="1" lang="ja-JP" altLang="en-US" sz="1200">
              <a:latin typeface="ＭＳ Ｐゴシック" panose="020B0600070205080204" pitchFamily="50" charset="-128"/>
              <a:ea typeface="ＭＳ Ｐゴシック" panose="020B0600070205080204" pitchFamily="50" charset="-128"/>
            </a:rPr>
            <a:t>　今後も，新中央図書館整備事業や新庁舎建設事業，ひたちなか海浜鉄道湊線延伸などの地方債を活用した大型事業が想定されており，元利償還額の増が見込まれることから，地方交付税措置のある起債の活用や整備時期の調整等により後年度負担の軽減，平準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39612</xdr:rowOff>
    </xdr:from>
    <xdr:to>
      <xdr:col>81</xdr:col>
      <xdr:colOff>44450</xdr:colOff>
      <xdr:row>45</xdr:row>
      <xdr:rowOff>120045</xdr:rowOff>
    </xdr:to>
    <xdr:cxnSp macro="">
      <xdr:nvCxnSpPr>
        <xdr:cNvPr id="385" name="直線コネクタ 384"/>
        <xdr:cNvCxnSpPr/>
      </xdr:nvCxnSpPr>
      <xdr:spPr>
        <a:xfrm>
          <a:off x="16179800" y="77548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119138</xdr:rowOff>
    </xdr:from>
    <xdr:to>
      <xdr:col>77</xdr:col>
      <xdr:colOff>44450</xdr:colOff>
      <xdr:row>45</xdr:row>
      <xdr:rowOff>39612</xdr:rowOff>
    </xdr:to>
    <xdr:cxnSp macro="">
      <xdr:nvCxnSpPr>
        <xdr:cNvPr id="388" name="直線コネクタ 387"/>
        <xdr:cNvCxnSpPr/>
      </xdr:nvCxnSpPr>
      <xdr:spPr>
        <a:xfrm>
          <a:off x="15290800" y="76629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50195</xdr:rowOff>
    </xdr:from>
    <xdr:to>
      <xdr:col>72</xdr:col>
      <xdr:colOff>203200</xdr:colOff>
      <xdr:row>44</xdr:row>
      <xdr:rowOff>119138</xdr:rowOff>
    </xdr:to>
    <xdr:cxnSp macro="">
      <xdr:nvCxnSpPr>
        <xdr:cNvPr id="391" name="直線コネクタ 390"/>
        <xdr:cNvCxnSpPr/>
      </xdr:nvCxnSpPr>
      <xdr:spPr>
        <a:xfrm>
          <a:off x="14401800" y="75939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38705</xdr:rowOff>
    </xdr:from>
    <xdr:to>
      <xdr:col>68</xdr:col>
      <xdr:colOff>152400</xdr:colOff>
      <xdr:row>44</xdr:row>
      <xdr:rowOff>50195</xdr:rowOff>
    </xdr:to>
    <xdr:cxnSp macro="">
      <xdr:nvCxnSpPr>
        <xdr:cNvPr id="394" name="直線コネクタ 393"/>
        <xdr:cNvCxnSpPr/>
      </xdr:nvCxnSpPr>
      <xdr:spPr>
        <a:xfrm>
          <a:off x="13512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7" name="フローチャート: 判断 396"/>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398" name="テキスト ボックス 397"/>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69245</xdr:rowOff>
    </xdr:from>
    <xdr:to>
      <xdr:col>81</xdr:col>
      <xdr:colOff>95250</xdr:colOff>
      <xdr:row>45</xdr:row>
      <xdr:rowOff>170845</xdr:rowOff>
    </xdr:to>
    <xdr:sp macro="" textlink="">
      <xdr:nvSpPr>
        <xdr:cNvPr id="404" name="楕円 403"/>
        <xdr:cNvSpPr/>
      </xdr:nvSpPr>
      <xdr:spPr>
        <a:xfrm>
          <a:off x="169672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136572</xdr:rowOff>
    </xdr:from>
    <xdr:ext cx="762000" cy="259045"/>
    <xdr:sp macro="" textlink="">
      <xdr:nvSpPr>
        <xdr:cNvPr id="405" name="公債費負担の状況該当値テキスト"/>
        <xdr:cNvSpPr txBox="1"/>
      </xdr:nvSpPr>
      <xdr:spPr>
        <a:xfrm>
          <a:off x="17106900" y="768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160262</xdr:rowOff>
    </xdr:from>
    <xdr:to>
      <xdr:col>77</xdr:col>
      <xdr:colOff>95250</xdr:colOff>
      <xdr:row>45</xdr:row>
      <xdr:rowOff>90412</xdr:rowOff>
    </xdr:to>
    <xdr:sp macro="" textlink="">
      <xdr:nvSpPr>
        <xdr:cNvPr id="406" name="楕円 405"/>
        <xdr:cNvSpPr/>
      </xdr:nvSpPr>
      <xdr:spPr>
        <a:xfrm>
          <a:off x="16129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75189</xdr:rowOff>
    </xdr:from>
    <xdr:ext cx="736600" cy="259045"/>
    <xdr:sp macro="" textlink="">
      <xdr:nvSpPr>
        <xdr:cNvPr id="407" name="テキスト ボックス 406"/>
        <xdr:cNvSpPr txBox="1"/>
      </xdr:nvSpPr>
      <xdr:spPr>
        <a:xfrm>
          <a:off x="15798800" y="779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68338</xdr:rowOff>
    </xdr:from>
    <xdr:to>
      <xdr:col>73</xdr:col>
      <xdr:colOff>44450</xdr:colOff>
      <xdr:row>44</xdr:row>
      <xdr:rowOff>169938</xdr:rowOff>
    </xdr:to>
    <xdr:sp macro="" textlink="">
      <xdr:nvSpPr>
        <xdr:cNvPr id="408" name="楕円 407"/>
        <xdr:cNvSpPr/>
      </xdr:nvSpPr>
      <xdr:spPr>
        <a:xfrm>
          <a:off x="15240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154715</xdr:rowOff>
    </xdr:from>
    <xdr:ext cx="762000" cy="259045"/>
    <xdr:sp macro="" textlink="">
      <xdr:nvSpPr>
        <xdr:cNvPr id="409" name="テキスト ボックス 408"/>
        <xdr:cNvSpPr txBox="1"/>
      </xdr:nvSpPr>
      <xdr:spPr>
        <a:xfrm>
          <a:off x="14909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170845</xdr:rowOff>
    </xdr:from>
    <xdr:to>
      <xdr:col>68</xdr:col>
      <xdr:colOff>203200</xdr:colOff>
      <xdr:row>44</xdr:row>
      <xdr:rowOff>100995</xdr:rowOff>
    </xdr:to>
    <xdr:sp macro="" textlink="">
      <xdr:nvSpPr>
        <xdr:cNvPr id="410" name="楕円 409"/>
        <xdr:cNvSpPr/>
      </xdr:nvSpPr>
      <xdr:spPr>
        <a:xfrm>
          <a:off x="14351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85772</xdr:rowOff>
    </xdr:from>
    <xdr:ext cx="762000" cy="259045"/>
    <xdr:sp macro="" textlink="">
      <xdr:nvSpPr>
        <xdr:cNvPr id="411" name="テキスト ボックス 410"/>
        <xdr:cNvSpPr txBox="1"/>
      </xdr:nvSpPr>
      <xdr:spPr>
        <a:xfrm>
          <a:off x="14020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159355</xdr:rowOff>
    </xdr:from>
    <xdr:to>
      <xdr:col>64</xdr:col>
      <xdr:colOff>152400</xdr:colOff>
      <xdr:row>44</xdr:row>
      <xdr:rowOff>89505</xdr:rowOff>
    </xdr:to>
    <xdr:sp macro="" textlink="">
      <xdr:nvSpPr>
        <xdr:cNvPr id="412" name="楕円 411"/>
        <xdr:cNvSpPr/>
      </xdr:nvSpPr>
      <xdr:spPr>
        <a:xfrm>
          <a:off x="13462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74282</xdr:rowOff>
    </xdr:from>
    <xdr:ext cx="762000" cy="259045"/>
    <xdr:sp macro="" textlink="">
      <xdr:nvSpPr>
        <xdr:cNvPr id="413" name="テキスト ボックス 412"/>
        <xdr:cNvSpPr txBox="1"/>
      </xdr:nvSpPr>
      <xdr:spPr>
        <a:xfrm>
          <a:off x="13131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地方債の現在高において臨時財政対策債の減等により前年度比で将来負担額が減額となったが，充当可能基金の減等による充当可能財源等の減額幅の方が大きく，結果として，将来負担比率は前年度比</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79.7</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依然として，統合校建設事業等による教育債借入残高が大きいことから地方債残高が</a:t>
          </a:r>
        </a:p>
        <a:p>
          <a:r>
            <a:rPr kumimoji="1" lang="ja-JP" altLang="en-US" sz="1100">
              <a:latin typeface="ＭＳ Ｐゴシック" panose="020B0600070205080204" pitchFamily="50" charset="-128"/>
              <a:ea typeface="ＭＳ Ｐゴシック" panose="020B0600070205080204" pitchFamily="50" charset="-128"/>
            </a:rPr>
            <a:t>高止まりとなっており，引き続き，類似団体平均を上回っている。　</a:t>
          </a:r>
        </a:p>
        <a:p>
          <a:r>
            <a:rPr kumimoji="1" lang="ja-JP" altLang="en-US" sz="1100">
              <a:latin typeface="ＭＳ Ｐゴシック" panose="020B0600070205080204" pitchFamily="50" charset="-128"/>
              <a:ea typeface="ＭＳ Ｐゴシック" panose="020B0600070205080204" pitchFamily="50" charset="-128"/>
            </a:rPr>
            <a:t>　今後も，雨水幹線整備や河川改修，土地区画整理事業のほか，新中央図書館整備事業等の大型事業が控えており，比率の上昇が見込まれることから，事業内容の見直しや実施時期の平準化等に取り組み，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159657</xdr:rowOff>
    </xdr:from>
    <xdr:to>
      <xdr:col>81</xdr:col>
      <xdr:colOff>44450</xdr:colOff>
      <xdr:row>21</xdr:row>
      <xdr:rowOff>86451</xdr:rowOff>
    </xdr:to>
    <xdr:cxnSp macro="">
      <xdr:nvCxnSpPr>
        <xdr:cNvPr id="449" name="直線コネクタ 448"/>
        <xdr:cNvCxnSpPr/>
      </xdr:nvCxnSpPr>
      <xdr:spPr>
        <a:xfrm>
          <a:off x="16179800" y="3588657"/>
          <a:ext cx="8382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154486</xdr:rowOff>
    </xdr:from>
    <xdr:to>
      <xdr:col>77</xdr:col>
      <xdr:colOff>44450</xdr:colOff>
      <xdr:row>20</xdr:row>
      <xdr:rowOff>159657</xdr:rowOff>
    </xdr:to>
    <xdr:cxnSp macro="">
      <xdr:nvCxnSpPr>
        <xdr:cNvPr id="452" name="直線コネクタ 451"/>
        <xdr:cNvCxnSpPr/>
      </xdr:nvCxnSpPr>
      <xdr:spPr>
        <a:xfrm>
          <a:off x="15290800" y="358348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154486</xdr:rowOff>
    </xdr:from>
    <xdr:to>
      <xdr:col>72</xdr:col>
      <xdr:colOff>203200</xdr:colOff>
      <xdr:row>21</xdr:row>
      <xdr:rowOff>101963</xdr:rowOff>
    </xdr:to>
    <xdr:cxnSp macro="">
      <xdr:nvCxnSpPr>
        <xdr:cNvPr id="455" name="直線コネクタ 454"/>
        <xdr:cNvCxnSpPr/>
      </xdr:nvCxnSpPr>
      <xdr:spPr>
        <a:xfrm flipV="1">
          <a:off x="14401800" y="3583486"/>
          <a:ext cx="889000" cy="1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101963</xdr:rowOff>
    </xdr:from>
    <xdr:to>
      <xdr:col>68</xdr:col>
      <xdr:colOff>152400</xdr:colOff>
      <xdr:row>22</xdr:row>
      <xdr:rowOff>168366</xdr:rowOff>
    </xdr:to>
    <xdr:cxnSp macro="">
      <xdr:nvCxnSpPr>
        <xdr:cNvPr id="458" name="直線コネクタ 457"/>
        <xdr:cNvCxnSpPr/>
      </xdr:nvCxnSpPr>
      <xdr:spPr>
        <a:xfrm flipV="1">
          <a:off x="13512800" y="3702413"/>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1" name="フローチャート: 判断 460"/>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2" name="テキスト ボックス 461"/>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35651</xdr:rowOff>
    </xdr:from>
    <xdr:to>
      <xdr:col>81</xdr:col>
      <xdr:colOff>95250</xdr:colOff>
      <xdr:row>21</xdr:row>
      <xdr:rowOff>137251</xdr:rowOff>
    </xdr:to>
    <xdr:sp macro="" textlink="">
      <xdr:nvSpPr>
        <xdr:cNvPr id="468" name="楕円 467"/>
        <xdr:cNvSpPr/>
      </xdr:nvSpPr>
      <xdr:spPr>
        <a:xfrm>
          <a:off x="16967200" y="36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7728</xdr:rowOff>
    </xdr:from>
    <xdr:ext cx="762000" cy="259045"/>
    <xdr:sp macro="" textlink="">
      <xdr:nvSpPr>
        <xdr:cNvPr id="469" name="将来負担の状況該当値テキスト"/>
        <xdr:cNvSpPr txBox="1"/>
      </xdr:nvSpPr>
      <xdr:spPr>
        <a:xfrm>
          <a:off x="17106900" y="3608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108857</xdr:rowOff>
    </xdr:from>
    <xdr:to>
      <xdr:col>77</xdr:col>
      <xdr:colOff>95250</xdr:colOff>
      <xdr:row>21</xdr:row>
      <xdr:rowOff>39007</xdr:rowOff>
    </xdr:to>
    <xdr:sp macro="" textlink="">
      <xdr:nvSpPr>
        <xdr:cNvPr id="470" name="楕円 469"/>
        <xdr:cNvSpPr/>
      </xdr:nvSpPr>
      <xdr:spPr>
        <a:xfrm>
          <a:off x="16129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23784</xdr:rowOff>
    </xdr:from>
    <xdr:ext cx="736600" cy="259045"/>
    <xdr:sp macro="" textlink="">
      <xdr:nvSpPr>
        <xdr:cNvPr id="471" name="テキスト ボックス 470"/>
        <xdr:cNvSpPr txBox="1"/>
      </xdr:nvSpPr>
      <xdr:spPr>
        <a:xfrm>
          <a:off x="15798800" y="362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103686</xdr:rowOff>
    </xdr:from>
    <xdr:to>
      <xdr:col>73</xdr:col>
      <xdr:colOff>44450</xdr:colOff>
      <xdr:row>21</xdr:row>
      <xdr:rowOff>33836</xdr:rowOff>
    </xdr:to>
    <xdr:sp macro="" textlink="">
      <xdr:nvSpPr>
        <xdr:cNvPr id="472" name="楕円 471"/>
        <xdr:cNvSpPr/>
      </xdr:nvSpPr>
      <xdr:spPr>
        <a:xfrm>
          <a:off x="15240000" y="353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18613</xdr:rowOff>
    </xdr:from>
    <xdr:ext cx="762000" cy="259045"/>
    <xdr:sp macro="" textlink="">
      <xdr:nvSpPr>
        <xdr:cNvPr id="473" name="テキスト ボックス 472"/>
        <xdr:cNvSpPr txBox="1"/>
      </xdr:nvSpPr>
      <xdr:spPr>
        <a:xfrm>
          <a:off x="14909800" y="361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51163</xdr:rowOff>
    </xdr:from>
    <xdr:to>
      <xdr:col>68</xdr:col>
      <xdr:colOff>203200</xdr:colOff>
      <xdr:row>21</xdr:row>
      <xdr:rowOff>152763</xdr:rowOff>
    </xdr:to>
    <xdr:sp macro="" textlink="">
      <xdr:nvSpPr>
        <xdr:cNvPr id="474" name="楕円 473"/>
        <xdr:cNvSpPr/>
      </xdr:nvSpPr>
      <xdr:spPr>
        <a:xfrm>
          <a:off x="14351000" y="3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137540</xdr:rowOff>
    </xdr:from>
    <xdr:ext cx="762000" cy="259045"/>
    <xdr:sp macro="" textlink="">
      <xdr:nvSpPr>
        <xdr:cNvPr id="475" name="テキスト ボックス 474"/>
        <xdr:cNvSpPr txBox="1"/>
      </xdr:nvSpPr>
      <xdr:spPr>
        <a:xfrm>
          <a:off x="14020800" y="373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117566</xdr:rowOff>
    </xdr:from>
    <xdr:to>
      <xdr:col>64</xdr:col>
      <xdr:colOff>152400</xdr:colOff>
      <xdr:row>23</xdr:row>
      <xdr:rowOff>47716</xdr:rowOff>
    </xdr:to>
    <xdr:sp macro="" textlink="">
      <xdr:nvSpPr>
        <xdr:cNvPr id="476" name="楕円 475"/>
        <xdr:cNvSpPr/>
      </xdr:nvSpPr>
      <xdr:spPr>
        <a:xfrm>
          <a:off x="13462000" y="38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32493</xdr:rowOff>
    </xdr:from>
    <xdr:ext cx="762000" cy="259045"/>
    <xdr:sp macro="" textlink="">
      <xdr:nvSpPr>
        <xdr:cNvPr id="477" name="テキスト ボックス 476"/>
        <xdr:cNvSpPr txBox="1"/>
      </xdr:nvSpPr>
      <xdr:spPr>
        <a:xfrm>
          <a:off x="13131800" y="397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154,647
152,031
101.02
66,485,131
63,378,387
2,900,368
32,917,881
59,189,088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地方税の増等により経常一般財源等は増加したが，常勤職員の基本給及び会計年度任用職員の報酬の増に伴う経常的な経費の増加の幅が上回ったことから，前年度から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ポイント上昇した。今後も人件費については人事院勧告等の影響により増加していくことが見込まれることから，正職員及び会計年度任用職員の適正配置等に取り組む。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118836</xdr:rowOff>
    </xdr:to>
    <xdr:cxnSp macro="">
      <xdr:nvCxnSpPr>
        <xdr:cNvPr id="68" name="直線コネクタ 67"/>
        <xdr:cNvCxnSpPr/>
      </xdr:nvCxnSpPr>
      <xdr:spPr>
        <a:xfrm>
          <a:off x="3987800" y="60325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137886</xdr:rowOff>
    </xdr:from>
    <xdr:to>
      <xdr:col>19</xdr:col>
      <xdr:colOff>187325</xdr:colOff>
      <xdr:row>35</xdr:row>
      <xdr:rowOff>31750</xdr:rowOff>
    </xdr:to>
    <xdr:cxnSp macro="">
      <xdr:nvCxnSpPr>
        <xdr:cNvPr id="71" name="直線コネクタ 70"/>
        <xdr:cNvCxnSpPr/>
      </xdr:nvCxnSpPr>
      <xdr:spPr>
        <a:xfrm>
          <a:off x="3098800" y="5967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137886</xdr:rowOff>
    </xdr:to>
    <xdr:cxnSp macro="">
      <xdr:nvCxnSpPr>
        <xdr:cNvPr id="74" name="直線コネクタ 73"/>
        <xdr:cNvCxnSpPr/>
      </xdr:nvCxnSpPr>
      <xdr:spPr>
        <a:xfrm>
          <a:off x="2209800" y="5956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53522</xdr:rowOff>
    </xdr:to>
    <xdr:cxnSp macro="">
      <xdr:nvCxnSpPr>
        <xdr:cNvPr id="77" name="直線コネクタ 76"/>
        <xdr:cNvCxnSpPr/>
      </xdr:nvCxnSpPr>
      <xdr:spPr>
        <a:xfrm flipV="1">
          <a:off x="1320800" y="595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80" name="フローチャート: 判断 79"/>
        <xdr:cNvSpPr/>
      </xdr:nvSpPr>
      <xdr:spPr>
        <a:xfrm>
          <a:off x="1270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148970</xdr:rowOff>
    </xdr:from>
    <xdr:ext cx="762000" cy="259045"/>
    <xdr:sp macro="" textlink="">
      <xdr:nvSpPr>
        <xdr:cNvPr id="81" name="テキスト ボックス 80"/>
        <xdr:cNvSpPr txBox="1"/>
      </xdr:nvSpPr>
      <xdr:spPr>
        <a:xfrm>
          <a:off x="939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87086</xdr:rowOff>
    </xdr:from>
    <xdr:to>
      <xdr:col>15</xdr:col>
      <xdr:colOff>149225</xdr:colOff>
      <xdr:row>35</xdr:row>
      <xdr:rowOff>17236</xdr:rowOff>
    </xdr:to>
    <xdr:sp macro="" textlink="">
      <xdr:nvSpPr>
        <xdr:cNvPr id="91" name="楕円 90"/>
        <xdr:cNvSpPr/>
      </xdr:nvSpPr>
      <xdr:spPr>
        <a:xfrm>
          <a:off x="3048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27413</xdr:rowOff>
    </xdr:from>
    <xdr:ext cx="762000" cy="259045"/>
    <xdr:sp macro="" textlink="">
      <xdr:nvSpPr>
        <xdr:cNvPr id="92" name="テキスト ボックス 91"/>
        <xdr:cNvSpPr txBox="1"/>
      </xdr:nvSpPr>
      <xdr:spPr>
        <a:xfrm>
          <a:off x="2717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3" name="楕円 92"/>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4" name="テキスト ボックス 93"/>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類似団体平均と比較し低い水準で推移しているが，その要因としては，一部事務組合にて複数の事務を広域的に運営していることが挙げられる。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地方税の増等により経常一般財源等は増加したが，物価高騰等による指定管理料の増や教師用指導書購入の増に伴い物件費の増加幅が上回ったことから前年度から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ポイント上昇した。物価高騰の影響による各種業務委託料の増加は今後も続くことが見込まれることから，引き続き，公共施設の適正管理の推進により維持管理費の抑制に努める。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77470</xdr:rowOff>
    </xdr:to>
    <xdr:cxnSp macro="">
      <xdr:nvCxnSpPr>
        <xdr:cNvPr id="129" name="直線コネクタ 128"/>
        <xdr:cNvCxnSpPr/>
      </xdr:nvCxnSpPr>
      <xdr:spPr>
        <a:xfrm>
          <a:off x="15671800" y="2618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46990</xdr:rowOff>
    </xdr:to>
    <xdr:cxnSp macro="">
      <xdr:nvCxnSpPr>
        <xdr:cNvPr id="132" name="直線コネクタ 131"/>
        <xdr:cNvCxnSpPr/>
      </xdr:nvCxnSpPr>
      <xdr:spPr>
        <a:xfrm>
          <a:off x="14782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15</xdr:row>
      <xdr:rowOff>24130</xdr:rowOff>
    </xdr:to>
    <xdr:cxnSp macro="">
      <xdr:nvCxnSpPr>
        <xdr:cNvPr id="135" name="直線コネクタ 134"/>
        <xdr:cNvCxnSpPr/>
      </xdr:nvCxnSpPr>
      <xdr:spPr>
        <a:xfrm>
          <a:off x="13893800" y="2534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15</xdr:row>
      <xdr:rowOff>24130</xdr:rowOff>
    </xdr:to>
    <xdr:cxnSp macro="">
      <xdr:nvCxnSpPr>
        <xdr:cNvPr id="138" name="直線コネクタ 137"/>
        <xdr:cNvCxnSpPr/>
      </xdr:nvCxnSpPr>
      <xdr:spPr>
        <a:xfrm flipV="1">
          <a:off x="13004800" y="2534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41" name="フローチャート: 判断 140"/>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42" name="テキスト ボックス 141"/>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8" name="楕円 147"/>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macro="" textlink="">
      <xdr:nvSpPr>
        <xdr:cNvPr id="149" name="物件費該当値テキスト"/>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50" name="楕円 149"/>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51" name="テキスト ボックス 150"/>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52" name="楕円 151"/>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53" name="テキスト ボックス 152"/>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4" name="楕円 153"/>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5" name="テキスト ボックス 154"/>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6" name="楕円 155"/>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7" name="テキスト ボックス 156"/>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型が変更となった令和３年度からは，類似団体と比較して低い水準となっている。地方税の増等により経常一般財源等は増加したが，障害福祉サービス助成や施設型給付費，障害児通所支援費助成等の増に伴う経常的な経費の増加幅が上回ったことから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ポイント上昇した。今後も障害福祉サービス関連経費の増に伴う市の財政負担の増加が予想されることから，適切な財源措置を求める。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102507</xdr:rowOff>
    </xdr:to>
    <xdr:cxnSp macro="">
      <xdr:nvCxnSpPr>
        <xdr:cNvPr id="192" name="直線コネクタ 191"/>
        <xdr:cNvCxnSpPr/>
      </xdr:nvCxnSpPr>
      <xdr:spPr>
        <a:xfrm>
          <a:off x="3987800" y="94669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37193</xdr:rowOff>
    </xdr:to>
    <xdr:cxnSp macro="">
      <xdr:nvCxnSpPr>
        <xdr:cNvPr id="195" name="直線コネクタ 194"/>
        <xdr:cNvCxnSpPr/>
      </xdr:nvCxnSpPr>
      <xdr:spPr>
        <a:xfrm>
          <a:off x="3098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110672</xdr:rowOff>
    </xdr:to>
    <xdr:cxnSp macro="">
      <xdr:nvCxnSpPr>
        <xdr:cNvPr id="198" name="直線コネクタ 197"/>
        <xdr:cNvCxnSpPr/>
      </xdr:nvCxnSpPr>
      <xdr:spPr>
        <a:xfrm>
          <a:off x="2209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159657</xdr:rowOff>
    </xdr:to>
    <xdr:cxnSp macro="">
      <xdr:nvCxnSpPr>
        <xdr:cNvPr id="201" name="直線コネクタ 200"/>
        <xdr:cNvCxnSpPr/>
      </xdr:nvCxnSpPr>
      <xdr:spPr>
        <a:xfrm flipV="1">
          <a:off x="1320800" y="9319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04" name="フローチャート: 判断 203"/>
        <xdr:cNvSpPr/>
      </xdr:nvSpPr>
      <xdr:spPr>
        <a:xfrm>
          <a:off x="1270000" y="913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05" name="テキスト ボックス 204"/>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11" name="楕円 210"/>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2"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3" name="楕円 212"/>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4" name="テキスト ボックス 213"/>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7" name="楕円 216"/>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8" name="テキスト ボックス 217"/>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20" name="テキスト ボックス 219"/>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前年度と同値で，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か年を見ても類似団体平均とほぼ同じ値で推移している。令和６年度については，今後の臨時財政対策債の償還に備えるため，普通交付税の増額分を積立てた市債管理基金元金積立金の増のほか，介護給付費及び職員給与費・事務費の増等により福祉会計への繰出が増となった一方，区画整理事業会計への繰出が減となった。福祉会計については，今後も保険給付費等の増加が見込まれることから，引き続き，事業見直しによる歳出削減に取り組み，経常収支比率の上昇抑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159657</xdr:rowOff>
    </xdr:to>
    <xdr:cxnSp macro="">
      <xdr:nvCxnSpPr>
        <xdr:cNvPr id="255" name="直線コネクタ 254"/>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58</xdr:row>
      <xdr:rowOff>159657</xdr:rowOff>
    </xdr:to>
    <xdr:cxnSp macro="">
      <xdr:nvCxnSpPr>
        <xdr:cNvPr id="258" name="直線コネクタ 257"/>
        <xdr:cNvCxnSpPr/>
      </xdr:nvCxnSpPr>
      <xdr:spPr>
        <a:xfrm>
          <a:off x="14782800" y="10049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116115</xdr:rowOff>
    </xdr:to>
    <xdr:cxnSp macro="">
      <xdr:nvCxnSpPr>
        <xdr:cNvPr id="261" name="直線コネクタ 260"/>
        <xdr:cNvCxnSpPr/>
      </xdr:nvCxnSpPr>
      <xdr:spPr>
        <a:xfrm flipV="1">
          <a:off x="13893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59</xdr:row>
      <xdr:rowOff>64407</xdr:rowOff>
    </xdr:to>
    <xdr:cxnSp macro="">
      <xdr:nvCxnSpPr>
        <xdr:cNvPr id="264" name="直線コネクタ 263"/>
        <xdr:cNvCxnSpPr/>
      </xdr:nvCxnSpPr>
      <xdr:spPr>
        <a:xfrm flipV="1">
          <a:off x="13004800" y="10060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7" name="フローチャート: 判断 266"/>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68" name="テキスト ボックス 267"/>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6" name="楕円 275"/>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7" name="テキスト ボックス 276"/>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8" name="楕円 277"/>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79" name="テキスト ボックス 278"/>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80" name="楕円 279"/>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81" name="テキスト ボックス 280"/>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82" name="楕円 281"/>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83" name="テキスト ボックス 282"/>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で推移しているが，要因としては，一部事務組合にて広域的に運営している事務が複数あり，直営であれば人件費や物件費，維持補修費等に計上される費用が補助費として計上されていることによるものである。前年度との比較では，消防公債費に係る一部事務組合への負担金が減少したことにより，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ポイント改善した。各種団体への補助については，引き続き，その目的や効果を検証し，補助金の削減や廃止に努める。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132443</xdr:rowOff>
    </xdr:from>
    <xdr:to>
      <xdr:col>82</xdr:col>
      <xdr:colOff>107950</xdr:colOff>
      <xdr:row>41</xdr:row>
      <xdr:rowOff>15422</xdr:rowOff>
    </xdr:to>
    <xdr:cxnSp macro="">
      <xdr:nvCxnSpPr>
        <xdr:cNvPr id="318" name="直線コネクタ 317"/>
        <xdr:cNvCxnSpPr/>
      </xdr:nvCxnSpPr>
      <xdr:spPr>
        <a:xfrm flipV="1">
          <a:off x="15671800" y="6990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121557</xdr:rowOff>
    </xdr:from>
    <xdr:to>
      <xdr:col>78</xdr:col>
      <xdr:colOff>69850</xdr:colOff>
      <xdr:row>41</xdr:row>
      <xdr:rowOff>15422</xdr:rowOff>
    </xdr:to>
    <xdr:cxnSp macro="">
      <xdr:nvCxnSpPr>
        <xdr:cNvPr id="321" name="直線コネクタ 320"/>
        <xdr:cNvCxnSpPr/>
      </xdr:nvCxnSpPr>
      <xdr:spPr>
        <a:xfrm>
          <a:off x="14782800" y="6979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45357</xdr:rowOff>
    </xdr:from>
    <xdr:to>
      <xdr:col>73</xdr:col>
      <xdr:colOff>180975</xdr:colOff>
      <xdr:row>40</xdr:row>
      <xdr:rowOff>121557</xdr:rowOff>
    </xdr:to>
    <xdr:cxnSp macro="">
      <xdr:nvCxnSpPr>
        <xdr:cNvPr id="324" name="直線コネクタ 323"/>
        <xdr:cNvCxnSpPr/>
      </xdr:nvCxnSpPr>
      <xdr:spPr>
        <a:xfrm>
          <a:off x="13893800" y="6903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45357</xdr:rowOff>
    </xdr:from>
    <xdr:to>
      <xdr:col>69</xdr:col>
      <xdr:colOff>92075</xdr:colOff>
      <xdr:row>41</xdr:row>
      <xdr:rowOff>4535</xdr:rowOff>
    </xdr:to>
    <xdr:cxnSp macro="">
      <xdr:nvCxnSpPr>
        <xdr:cNvPr id="327" name="直線コネクタ 326"/>
        <xdr:cNvCxnSpPr/>
      </xdr:nvCxnSpPr>
      <xdr:spPr>
        <a:xfrm flipV="1">
          <a:off x="13004800" y="6903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30" name="フローチャート: 判断 329"/>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31" name="テキスト ボックス 330"/>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81643</xdr:rowOff>
    </xdr:from>
    <xdr:to>
      <xdr:col>82</xdr:col>
      <xdr:colOff>158750</xdr:colOff>
      <xdr:row>41</xdr:row>
      <xdr:rowOff>11793</xdr:rowOff>
    </xdr:to>
    <xdr:sp macro="" textlink="">
      <xdr:nvSpPr>
        <xdr:cNvPr id="337" name="楕円 336"/>
        <xdr:cNvSpPr/>
      </xdr:nvSpPr>
      <xdr:spPr>
        <a:xfrm>
          <a:off x="164592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53720</xdr:rowOff>
    </xdr:from>
    <xdr:ext cx="762000" cy="259045"/>
    <xdr:sp macro="" textlink="">
      <xdr:nvSpPr>
        <xdr:cNvPr id="338" name="補助費等該当値テキスト"/>
        <xdr:cNvSpPr txBox="1"/>
      </xdr:nvSpPr>
      <xdr:spPr>
        <a:xfrm>
          <a:off x="16598900" y="691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136072</xdr:rowOff>
    </xdr:from>
    <xdr:to>
      <xdr:col>78</xdr:col>
      <xdr:colOff>120650</xdr:colOff>
      <xdr:row>41</xdr:row>
      <xdr:rowOff>66222</xdr:rowOff>
    </xdr:to>
    <xdr:sp macro="" textlink="">
      <xdr:nvSpPr>
        <xdr:cNvPr id="339" name="楕円 338"/>
        <xdr:cNvSpPr/>
      </xdr:nvSpPr>
      <xdr:spPr>
        <a:xfrm>
          <a:off x="15621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50999</xdr:rowOff>
    </xdr:from>
    <xdr:ext cx="736600" cy="259045"/>
    <xdr:sp macro="" textlink="">
      <xdr:nvSpPr>
        <xdr:cNvPr id="340" name="テキスト ボックス 339"/>
        <xdr:cNvSpPr txBox="1"/>
      </xdr:nvSpPr>
      <xdr:spPr>
        <a:xfrm>
          <a:off x="15290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70757</xdr:rowOff>
    </xdr:from>
    <xdr:to>
      <xdr:col>74</xdr:col>
      <xdr:colOff>31750</xdr:colOff>
      <xdr:row>41</xdr:row>
      <xdr:rowOff>907</xdr:rowOff>
    </xdr:to>
    <xdr:sp macro="" textlink="">
      <xdr:nvSpPr>
        <xdr:cNvPr id="341" name="楕円 340"/>
        <xdr:cNvSpPr/>
      </xdr:nvSpPr>
      <xdr:spPr>
        <a:xfrm>
          <a:off x="14732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157134</xdr:rowOff>
    </xdr:from>
    <xdr:ext cx="762000" cy="259045"/>
    <xdr:sp macro="" textlink="">
      <xdr:nvSpPr>
        <xdr:cNvPr id="342" name="テキスト ボックス 341"/>
        <xdr:cNvSpPr txBox="1"/>
      </xdr:nvSpPr>
      <xdr:spPr>
        <a:xfrm>
          <a:off x="144018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166007</xdr:rowOff>
    </xdr:from>
    <xdr:to>
      <xdr:col>69</xdr:col>
      <xdr:colOff>142875</xdr:colOff>
      <xdr:row>40</xdr:row>
      <xdr:rowOff>96157</xdr:rowOff>
    </xdr:to>
    <xdr:sp macro="" textlink="">
      <xdr:nvSpPr>
        <xdr:cNvPr id="343" name="楕円 342"/>
        <xdr:cNvSpPr/>
      </xdr:nvSpPr>
      <xdr:spPr>
        <a:xfrm>
          <a:off x="13843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80934</xdr:rowOff>
    </xdr:from>
    <xdr:ext cx="762000" cy="259045"/>
    <xdr:sp macro="" textlink="">
      <xdr:nvSpPr>
        <xdr:cNvPr id="344" name="テキスト ボックス 343"/>
        <xdr:cNvSpPr txBox="1"/>
      </xdr:nvSpPr>
      <xdr:spPr>
        <a:xfrm>
          <a:off x="13512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125185</xdr:rowOff>
    </xdr:from>
    <xdr:to>
      <xdr:col>65</xdr:col>
      <xdr:colOff>53975</xdr:colOff>
      <xdr:row>41</xdr:row>
      <xdr:rowOff>55335</xdr:rowOff>
    </xdr:to>
    <xdr:sp macro="" textlink="">
      <xdr:nvSpPr>
        <xdr:cNvPr id="345" name="楕円 344"/>
        <xdr:cNvSpPr/>
      </xdr:nvSpPr>
      <xdr:spPr>
        <a:xfrm>
          <a:off x="12954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40112</xdr:rowOff>
    </xdr:from>
    <xdr:ext cx="762000" cy="259045"/>
    <xdr:sp macro="" textlink="">
      <xdr:nvSpPr>
        <xdr:cNvPr id="346" name="テキスト ボックス 345"/>
        <xdr:cNvSpPr txBox="1"/>
      </xdr:nvSpPr>
      <xdr:spPr>
        <a:xfrm>
          <a:off x="12623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類似団体と比較して高い水準で推移している。地方税の増等により経常一般財源等は増加したが，美乃浜学園建設等に係る市債償還元金の増に伴う経常的な経費の増加の幅が上回ったことから，前年度から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昇した。公債費については令和６年度がピークと見込むが，新中央図書館整備事業等の大型事業による元利償還額が本格化する令和１１年度以降に再び増加する見通しとなっている。今後も事業内容の見直しや地方交付税措置のある起債の活用，整備時期の調整等により後年度負担の軽減，平準化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24130</xdr:rowOff>
    </xdr:from>
    <xdr:to>
      <xdr:col>24</xdr:col>
      <xdr:colOff>25400</xdr:colOff>
      <xdr:row>81</xdr:row>
      <xdr:rowOff>31750</xdr:rowOff>
    </xdr:to>
    <xdr:cxnSp macro="">
      <xdr:nvCxnSpPr>
        <xdr:cNvPr id="378" name="直線コネクタ 377"/>
        <xdr:cNvCxnSpPr/>
      </xdr:nvCxnSpPr>
      <xdr:spPr>
        <a:xfrm>
          <a:off x="3987800" y="13911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157480</xdr:rowOff>
    </xdr:from>
    <xdr:to>
      <xdr:col>19</xdr:col>
      <xdr:colOff>187325</xdr:colOff>
      <xdr:row>81</xdr:row>
      <xdr:rowOff>24130</xdr:rowOff>
    </xdr:to>
    <xdr:cxnSp macro="">
      <xdr:nvCxnSpPr>
        <xdr:cNvPr id="381" name="直線コネクタ 380"/>
        <xdr:cNvCxnSpPr/>
      </xdr:nvCxnSpPr>
      <xdr:spPr>
        <a:xfrm>
          <a:off x="3098800" y="1387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104139</xdr:rowOff>
    </xdr:from>
    <xdr:to>
      <xdr:col>15</xdr:col>
      <xdr:colOff>98425</xdr:colOff>
      <xdr:row>80</xdr:row>
      <xdr:rowOff>157480</xdr:rowOff>
    </xdr:to>
    <xdr:cxnSp macro="">
      <xdr:nvCxnSpPr>
        <xdr:cNvPr id="384" name="直線コネクタ 383"/>
        <xdr:cNvCxnSpPr/>
      </xdr:nvCxnSpPr>
      <xdr:spPr>
        <a:xfrm>
          <a:off x="2209800" y="138201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104139</xdr:rowOff>
    </xdr:from>
    <xdr:to>
      <xdr:col>11</xdr:col>
      <xdr:colOff>9525</xdr:colOff>
      <xdr:row>80</xdr:row>
      <xdr:rowOff>134620</xdr:rowOff>
    </xdr:to>
    <xdr:cxnSp macro="">
      <xdr:nvCxnSpPr>
        <xdr:cNvPr id="387" name="直線コネクタ 386"/>
        <xdr:cNvCxnSpPr/>
      </xdr:nvCxnSpPr>
      <xdr:spPr>
        <a:xfrm flipV="1">
          <a:off x="1320800" y="13820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0" name="フローチャート: 判断 389"/>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91" name="テキスト ボックス 390"/>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97" name="楕円 396"/>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124477</xdr:rowOff>
    </xdr:from>
    <xdr:ext cx="762000" cy="259045"/>
    <xdr:sp macro="" textlink="">
      <xdr:nvSpPr>
        <xdr:cNvPr id="398" name="公債費該当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144780</xdr:rowOff>
    </xdr:from>
    <xdr:to>
      <xdr:col>20</xdr:col>
      <xdr:colOff>38100</xdr:colOff>
      <xdr:row>81</xdr:row>
      <xdr:rowOff>74930</xdr:rowOff>
    </xdr:to>
    <xdr:sp macro="" textlink="">
      <xdr:nvSpPr>
        <xdr:cNvPr id="399" name="楕円 398"/>
        <xdr:cNvSpPr/>
      </xdr:nvSpPr>
      <xdr:spPr>
        <a:xfrm>
          <a:off x="393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59707</xdr:rowOff>
    </xdr:from>
    <xdr:ext cx="736600" cy="259045"/>
    <xdr:sp macro="" textlink="">
      <xdr:nvSpPr>
        <xdr:cNvPr id="400" name="テキスト ボックス 399"/>
        <xdr:cNvSpPr txBox="1"/>
      </xdr:nvSpPr>
      <xdr:spPr>
        <a:xfrm>
          <a:off x="3606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106680</xdr:rowOff>
    </xdr:from>
    <xdr:to>
      <xdr:col>15</xdr:col>
      <xdr:colOff>149225</xdr:colOff>
      <xdr:row>81</xdr:row>
      <xdr:rowOff>36830</xdr:rowOff>
    </xdr:to>
    <xdr:sp macro="" textlink="">
      <xdr:nvSpPr>
        <xdr:cNvPr id="401" name="楕円 400"/>
        <xdr:cNvSpPr/>
      </xdr:nvSpPr>
      <xdr:spPr>
        <a:xfrm>
          <a:off x="3048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21607</xdr:rowOff>
    </xdr:from>
    <xdr:ext cx="762000" cy="259045"/>
    <xdr:sp macro="" textlink="">
      <xdr:nvSpPr>
        <xdr:cNvPr id="402" name="テキスト ボックス 401"/>
        <xdr:cNvSpPr txBox="1"/>
      </xdr:nvSpPr>
      <xdr:spPr>
        <a:xfrm>
          <a:off x="2717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53339</xdr:rowOff>
    </xdr:from>
    <xdr:to>
      <xdr:col>11</xdr:col>
      <xdr:colOff>60325</xdr:colOff>
      <xdr:row>80</xdr:row>
      <xdr:rowOff>154939</xdr:rowOff>
    </xdr:to>
    <xdr:sp macro="" textlink="">
      <xdr:nvSpPr>
        <xdr:cNvPr id="403" name="楕円 402"/>
        <xdr:cNvSpPr/>
      </xdr:nvSpPr>
      <xdr:spPr>
        <a:xfrm>
          <a:off x="2159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139716</xdr:rowOff>
    </xdr:from>
    <xdr:ext cx="762000" cy="259045"/>
    <xdr:sp macro="" textlink="">
      <xdr:nvSpPr>
        <xdr:cNvPr id="404" name="テキスト ボックス 403"/>
        <xdr:cNvSpPr txBox="1"/>
      </xdr:nvSpPr>
      <xdr:spPr>
        <a:xfrm>
          <a:off x="1828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83820</xdr:rowOff>
    </xdr:from>
    <xdr:to>
      <xdr:col>6</xdr:col>
      <xdr:colOff>171450</xdr:colOff>
      <xdr:row>81</xdr:row>
      <xdr:rowOff>13970</xdr:rowOff>
    </xdr:to>
    <xdr:sp macro="" textlink="">
      <xdr:nvSpPr>
        <xdr:cNvPr id="405" name="楕円 404"/>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170197</xdr:rowOff>
    </xdr:from>
    <xdr:ext cx="762000" cy="259045"/>
    <xdr:sp macro="" textlink="">
      <xdr:nvSpPr>
        <xdr:cNvPr id="406" name="テキスト ボックス 405"/>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ポイント上昇したが，類似団体平均を</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下回った。地方税の増等により経常一般財源等は増加したが，人件費において常勤職員の基本給及び会計年度任用職員の報酬の増，物件費において物価高騰等により指定管理委託料の増，扶助費において障害福祉サービス費等の増などの影響により，経常経費に充当した一般財源の増加の幅の方が上回ったため，比率の上昇につながった。今後も，繰出金や補助費等については，一部事務組合への経費負担や福祉関連会計への繰出等，一般財源にて措置する経費の増加が見込まれるため，事業見直しによる歳出削減に取り組み，経常収支比率の上昇抑制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18414</xdr:rowOff>
    </xdr:from>
    <xdr:to>
      <xdr:col>82</xdr:col>
      <xdr:colOff>107950</xdr:colOff>
      <xdr:row>77</xdr:row>
      <xdr:rowOff>81280</xdr:rowOff>
    </xdr:to>
    <xdr:cxnSp macro="">
      <xdr:nvCxnSpPr>
        <xdr:cNvPr id="435" name="直線コネクタ 434"/>
        <xdr:cNvCxnSpPr/>
      </xdr:nvCxnSpPr>
      <xdr:spPr>
        <a:xfrm>
          <a:off x="15671800" y="1322006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41275</xdr:rowOff>
    </xdr:from>
    <xdr:to>
      <xdr:col>78</xdr:col>
      <xdr:colOff>69850</xdr:colOff>
      <xdr:row>77</xdr:row>
      <xdr:rowOff>18414</xdr:rowOff>
    </xdr:to>
    <xdr:cxnSp macro="">
      <xdr:nvCxnSpPr>
        <xdr:cNvPr id="438" name="直線コネクタ 437"/>
        <xdr:cNvCxnSpPr/>
      </xdr:nvCxnSpPr>
      <xdr:spPr>
        <a:xfrm>
          <a:off x="14782800" y="1307147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109855</xdr:rowOff>
    </xdr:from>
    <xdr:to>
      <xdr:col>73</xdr:col>
      <xdr:colOff>180975</xdr:colOff>
      <xdr:row>76</xdr:row>
      <xdr:rowOff>41275</xdr:rowOff>
    </xdr:to>
    <xdr:cxnSp macro="">
      <xdr:nvCxnSpPr>
        <xdr:cNvPr id="441" name="直線コネクタ 440"/>
        <xdr:cNvCxnSpPr/>
      </xdr:nvCxnSpPr>
      <xdr:spPr>
        <a:xfrm>
          <a:off x="13893800" y="129686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109855</xdr:rowOff>
    </xdr:from>
    <xdr:to>
      <xdr:col>69</xdr:col>
      <xdr:colOff>92075</xdr:colOff>
      <xdr:row>77</xdr:row>
      <xdr:rowOff>29845</xdr:rowOff>
    </xdr:to>
    <xdr:cxnSp macro="">
      <xdr:nvCxnSpPr>
        <xdr:cNvPr id="444" name="直線コネクタ 443"/>
        <xdr:cNvCxnSpPr/>
      </xdr:nvCxnSpPr>
      <xdr:spPr>
        <a:xfrm flipV="1">
          <a:off x="13004800" y="1296860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59055</xdr:rowOff>
    </xdr:from>
    <xdr:to>
      <xdr:col>65</xdr:col>
      <xdr:colOff>53975</xdr:colOff>
      <xdr:row>75</xdr:row>
      <xdr:rowOff>160655</xdr:rowOff>
    </xdr:to>
    <xdr:sp macro="" textlink="">
      <xdr:nvSpPr>
        <xdr:cNvPr id="447" name="フローチャート: 判断 446"/>
        <xdr:cNvSpPr/>
      </xdr:nvSpPr>
      <xdr:spPr>
        <a:xfrm>
          <a:off x="129540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170832</xdr:rowOff>
    </xdr:from>
    <xdr:ext cx="762000" cy="259045"/>
    <xdr:sp macro="" textlink="">
      <xdr:nvSpPr>
        <xdr:cNvPr id="448" name="テキスト ボックス 447"/>
        <xdr:cNvSpPr txBox="1"/>
      </xdr:nvSpPr>
      <xdr:spPr>
        <a:xfrm>
          <a:off x="12623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54" name="楕円 453"/>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47007</xdr:rowOff>
    </xdr:from>
    <xdr:ext cx="762000" cy="259045"/>
    <xdr:sp macro="" textlink="">
      <xdr:nvSpPr>
        <xdr:cNvPr id="455" name="公債費以外該当値テキスト"/>
        <xdr:cNvSpPr txBox="1"/>
      </xdr:nvSpPr>
      <xdr:spPr>
        <a:xfrm>
          <a:off x="165989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139064</xdr:rowOff>
    </xdr:from>
    <xdr:to>
      <xdr:col>78</xdr:col>
      <xdr:colOff>120650</xdr:colOff>
      <xdr:row>77</xdr:row>
      <xdr:rowOff>69214</xdr:rowOff>
    </xdr:to>
    <xdr:sp macro="" textlink="">
      <xdr:nvSpPr>
        <xdr:cNvPr id="456" name="楕円 455"/>
        <xdr:cNvSpPr/>
      </xdr:nvSpPr>
      <xdr:spPr>
        <a:xfrm>
          <a:off x="15621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79392</xdr:rowOff>
    </xdr:from>
    <xdr:ext cx="736600" cy="259045"/>
    <xdr:sp macro="" textlink="">
      <xdr:nvSpPr>
        <xdr:cNvPr id="457" name="テキスト ボックス 456"/>
        <xdr:cNvSpPr txBox="1"/>
      </xdr:nvSpPr>
      <xdr:spPr>
        <a:xfrm>
          <a:off x="15290800" y="12938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161925</xdr:rowOff>
    </xdr:from>
    <xdr:to>
      <xdr:col>74</xdr:col>
      <xdr:colOff>31750</xdr:colOff>
      <xdr:row>76</xdr:row>
      <xdr:rowOff>92075</xdr:rowOff>
    </xdr:to>
    <xdr:sp macro="" textlink="">
      <xdr:nvSpPr>
        <xdr:cNvPr id="458" name="楕円 457"/>
        <xdr:cNvSpPr/>
      </xdr:nvSpPr>
      <xdr:spPr>
        <a:xfrm>
          <a:off x="14732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102252</xdr:rowOff>
    </xdr:from>
    <xdr:ext cx="762000" cy="259045"/>
    <xdr:sp macro="" textlink="">
      <xdr:nvSpPr>
        <xdr:cNvPr id="459" name="テキスト ボックス 458"/>
        <xdr:cNvSpPr txBox="1"/>
      </xdr:nvSpPr>
      <xdr:spPr>
        <a:xfrm>
          <a:off x="14401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59055</xdr:rowOff>
    </xdr:from>
    <xdr:to>
      <xdr:col>69</xdr:col>
      <xdr:colOff>142875</xdr:colOff>
      <xdr:row>75</xdr:row>
      <xdr:rowOff>160655</xdr:rowOff>
    </xdr:to>
    <xdr:sp macro="" textlink="">
      <xdr:nvSpPr>
        <xdr:cNvPr id="460" name="楕円 459"/>
        <xdr:cNvSpPr/>
      </xdr:nvSpPr>
      <xdr:spPr>
        <a:xfrm>
          <a:off x="13843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170832</xdr:rowOff>
    </xdr:from>
    <xdr:ext cx="762000" cy="259045"/>
    <xdr:sp macro="" textlink="">
      <xdr:nvSpPr>
        <xdr:cNvPr id="461" name="テキスト ボックス 460"/>
        <xdr:cNvSpPr txBox="1"/>
      </xdr:nvSpPr>
      <xdr:spPr>
        <a:xfrm>
          <a:off x="13512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62" name="楕円 461"/>
        <xdr:cNvSpPr/>
      </xdr:nvSpPr>
      <xdr:spPr>
        <a:xfrm>
          <a:off x="12954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65422</xdr:rowOff>
    </xdr:from>
    <xdr:ext cx="762000" cy="259045"/>
    <xdr:sp macro="" textlink="">
      <xdr:nvSpPr>
        <xdr:cNvPr id="463" name="テキスト ボックス 462"/>
        <xdr:cNvSpPr txBox="1"/>
      </xdr:nvSpPr>
      <xdr:spPr>
        <a:xfrm>
          <a:off x="12623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44895</xdr:rowOff>
    </xdr:from>
    <xdr:to>
      <xdr:col>29</xdr:col>
      <xdr:colOff>127000</xdr:colOff>
      <xdr:row>17</xdr:row>
      <xdr:rowOff>46685</xdr:rowOff>
    </xdr:to>
    <xdr:cxnSp macro="">
      <xdr:nvCxnSpPr>
        <xdr:cNvPr id="50" name="直線コネクタ 49"/>
        <xdr:cNvCxnSpPr/>
      </xdr:nvCxnSpPr>
      <xdr:spPr bwMode="auto">
        <a:xfrm flipV="1">
          <a:off x="5003800" y="2835720"/>
          <a:ext cx="647700" cy="17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46685</xdr:rowOff>
    </xdr:from>
    <xdr:to>
      <xdr:col>26</xdr:col>
      <xdr:colOff>50800</xdr:colOff>
      <xdr:row>17</xdr:row>
      <xdr:rowOff>141135</xdr:rowOff>
    </xdr:to>
    <xdr:cxnSp macro="">
      <xdr:nvCxnSpPr>
        <xdr:cNvPr id="53" name="直線コネクタ 52"/>
        <xdr:cNvCxnSpPr/>
      </xdr:nvCxnSpPr>
      <xdr:spPr bwMode="auto">
        <a:xfrm flipV="1">
          <a:off x="4305300" y="3008960"/>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141135</xdr:rowOff>
    </xdr:from>
    <xdr:to>
      <xdr:col>22</xdr:col>
      <xdr:colOff>114300</xdr:colOff>
      <xdr:row>18</xdr:row>
      <xdr:rowOff>9309</xdr:rowOff>
    </xdr:to>
    <xdr:cxnSp macro="">
      <xdr:nvCxnSpPr>
        <xdr:cNvPr id="56" name="直線コネクタ 55"/>
        <xdr:cNvCxnSpPr/>
      </xdr:nvCxnSpPr>
      <xdr:spPr bwMode="auto">
        <a:xfrm flipV="1">
          <a:off x="3606800" y="3103410"/>
          <a:ext cx="698500" cy="3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9309</xdr:rowOff>
    </xdr:from>
    <xdr:to>
      <xdr:col>18</xdr:col>
      <xdr:colOff>177800</xdr:colOff>
      <xdr:row>18</xdr:row>
      <xdr:rowOff>49619</xdr:rowOff>
    </xdr:to>
    <xdr:cxnSp macro="">
      <xdr:nvCxnSpPr>
        <xdr:cNvPr id="59" name="直線コネクタ 58"/>
        <xdr:cNvCxnSpPr/>
      </xdr:nvCxnSpPr>
      <xdr:spPr bwMode="auto">
        <a:xfrm flipV="1">
          <a:off x="2908300" y="3143034"/>
          <a:ext cx="6985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151867</xdr:rowOff>
    </xdr:from>
    <xdr:to>
      <xdr:col>15</xdr:col>
      <xdr:colOff>101600</xdr:colOff>
      <xdr:row>16</xdr:row>
      <xdr:rowOff>82017</xdr:rowOff>
    </xdr:to>
    <xdr:sp macro="" textlink="">
      <xdr:nvSpPr>
        <xdr:cNvPr id="62" name="フローチャート: 判断 61"/>
        <xdr:cNvSpPr/>
      </xdr:nvSpPr>
      <xdr:spPr bwMode="auto">
        <a:xfrm>
          <a:off x="2857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92194</xdr:rowOff>
    </xdr:from>
    <xdr:ext cx="762000" cy="259045"/>
    <xdr:sp macro="" textlink="">
      <xdr:nvSpPr>
        <xdr:cNvPr id="63" name="テキスト ボックス 62"/>
        <xdr:cNvSpPr txBox="1"/>
      </xdr:nvSpPr>
      <xdr:spPr>
        <a:xfrm>
          <a:off x="25273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165545</xdr:rowOff>
    </xdr:from>
    <xdr:to>
      <xdr:col>29</xdr:col>
      <xdr:colOff>177800</xdr:colOff>
      <xdr:row>16</xdr:row>
      <xdr:rowOff>95695</xdr:rowOff>
    </xdr:to>
    <xdr:sp macro="" textlink="">
      <xdr:nvSpPr>
        <xdr:cNvPr id="69" name="楕円 68"/>
        <xdr:cNvSpPr/>
      </xdr:nvSpPr>
      <xdr:spPr bwMode="auto">
        <a:xfrm>
          <a:off x="5600700" y="278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137622</xdr:rowOff>
    </xdr:from>
    <xdr:ext cx="762000" cy="259045"/>
    <xdr:sp macro="" textlink="">
      <xdr:nvSpPr>
        <xdr:cNvPr id="70" name="人口1人当たり決算額の推移該当値テキスト130"/>
        <xdr:cNvSpPr txBox="1"/>
      </xdr:nvSpPr>
      <xdr:spPr>
        <a:xfrm>
          <a:off x="5740400" y="275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167335</xdr:rowOff>
    </xdr:from>
    <xdr:to>
      <xdr:col>26</xdr:col>
      <xdr:colOff>101600</xdr:colOff>
      <xdr:row>17</xdr:row>
      <xdr:rowOff>97485</xdr:rowOff>
    </xdr:to>
    <xdr:sp macro="" textlink="">
      <xdr:nvSpPr>
        <xdr:cNvPr id="71" name="楕円 70"/>
        <xdr:cNvSpPr/>
      </xdr:nvSpPr>
      <xdr:spPr bwMode="auto">
        <a:xfrm>
          <a:off x="4953000" y="2958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82262</xdr:rowOff>
    </xdr:from>
    <xdr:ext cx="736600" cy="259045"/>
    <xdr:sp macro="" textlink="">
      <xdr:nvSpPr>
        <xdr:cNvPr id="72" name="テキスト ボックス 71"/>
        <xdr:cNvSpPr txBox="1"/>
      </xdr:nvSpPr>
      <xdr:spPr>
        <a:xfrm>
          <a:off x="4622800" y="3044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90335</xdr:rowOff>
    </xdr:from>
    <xdr:to>
      <xdr:col>22</xdr:col>
      <xdr:colOff>165100</xdr:colOff>
      <xdr:row>18</xdr:row>
      <xdr:rowOff>20485</xdr:rowOff>
    </xdr:to>
    <xdr:sp macro="" textlink="">
      <xdr:nvSpPr>
        <xdr:cNvPr id="73" name="楕円 72"/>
        <xdr:cNvSpPr/>
      </xdr:nvSpPr>
      <xdr:spPr bwMode="auto">
        <a:xfrm>
          <a:off x="4254500" y="305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5262</xdr:rowOff>
    </xdr:from>
    <xdr:ext cx="762000" cy="259045"/>
    <xdr:sp macro="" textlink="">
      <xdr:nvSpPr>
        <xdr:cNvPr id="74" name="テキスト ボックス 73"/>
        <xdr:cNvSpPr txBox="1"/>
      </xdr:nvSpPr>
      <xdr:spPr>
        <a:xfrm>
          <a:off x="3924300" y="313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129959</xdr:rowOff>
    </xdr:from>
    <xdr:to>
      <xdr:col>19</xdr:col>
      <xdr:colOff>38100</xdr:colOff>
      <xdr:row>18</xdr:row>
      <xdr:rowOff>60109</xdr:rowOff>
    </xdr:to>
    <xdr:sp macro="" textlink="">
      <xdr:nvSpPr>
        <xdr:cNvPr id="75" name="楕円 74"/>
        <xdr:cNvSpPr/>
      </xdr:nvSpPr>
      <xdr:spPr bwMode="auto">
        <a:xfrm>
          <a:off x="3556000" y="309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44886</xdr:rowOff>
    </xdr:from>
    <xdr:ext cx="762000" cy="259045"/>
    <xdr:sp macro="" textlink="">
      <xdr:nvSpPr>
        <xdr:cNvPr id="76" name="テキスト ボックス 75"/>
        <xdr:cNvSpPr txBox="1"/>
      </xdr:nvSpPr>
      <xdr:spPr>
        <a:xfrm>
          <a:off x="3225800" y="3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170269</xdr:rowOff>
    </xdr:from>
    <xdr:to>
      <xdr:col>15</xdr:col>
      <xdr:colOff>101600</xdr:colOff>
      <xdr:row>18</xdr:row>
      <xdr:rowOff>100419</xdr:rowOff>
    </xdr:to>
    <xdr:sp macro="" textlink="">
      <xdr:nvSpPr>
        <xdr:cNvPr id="77" name="楕円 76"/>
        <xdr:cNvSpPr/>
      </xdr:nvSpPr>
      <xdr:spPr bwMode="auto">
        <a:xfrm>
          <a:off x="2857500" y="3132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85196</xdr:rowOff>
    </xdr:from>
    <xdr:ext cx="762000" cy="259045"/>
    <xdr:sp macro="" textlink="">
      <xdr:nvSpPr>
        <xdr:cNvPr id="78" name="テキスト ボックス 77"/>
        <xdr:cNvSpPr txBox="1"/>
      </xdr:nvSpPr>
      <xdr:spPr>
        <a:xfrm>
          <a:off x="2527300" y="3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47142</xdr:rowOff>
    </xdr:from>
    <xdr:to>
      <xdr:col>29</xdr:col>
      <xdr:colOff>127000</xdr:colOff>
      <xdr:row>34</xdr:row>
      <xdr:rowOff>78956</xdr:rowOff>
    </xdr:to>
    <xdr:cxnSp macro="">
      <xdr:nvCxnSpPr>
        <xdr:cNvPr id="111" name="直線コネクタ 110"/>
        <xdr:cNvCxnSpPr/>
      </xdr:nvCxnSpPr>
      <xdr:spPr bwMode="auto">
        <a:xfrm flipV="1">
          <a:off x="5003800" y="6314592"/>
          <a:ext cx="647700" cy="3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78956</xdr:rowOff>
    </xdr:from>
    <xdr:to>
      <xdr:col>26</xdr:col>
      <xdr:colOff>50800</xdr:colOff>
      <xdr:row>34</xdr:row>
      <xdr:rowOff>119456</xdr:rowOff>
    </xdr:to>
    <xdr:cxnSp macro="">
      <xdr:nvCxnSpPr>
        <xdr:cNvPr id="114" name="直線コネクタ 113"/>
        <xdr:cNvCxnSpPr/>
      </xdr:nvCxnSpPr>
      <xdr:spPr bwMode="auto">
        <a:xfrm flipV="1">
          <a:off x="4305300" y="6346406"/>
          <a:ext cx="698500" cy="4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119456</xdr:rowOff>
    </xdr:from>
    <xdr:to>
      <xdr:col>22</xdr:col>
      <xdr:colOff>114300</xdr:colOff>
      <xdr:row>34</xdr:row>
      <xdr:rowOff>227393</xdr:rowOff>
    </xdr:to>
    <xdr:cxnSp macro="">
      <xdr:nvCxnSpPr>
        <xdr:cNvPr id="117" name="直線コネクタ 116"/>
        <xdr:cNvCxnSpPr/>
      </xdr:nvCxnSpPr>
      <xdr:spPr bwMode="auto">
        <a:xfrm flipV="1">
          <a:off x="3606800" y="6386906"/>
          <a:ext cx="698500" cy="10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227393</xdr:rowOff>
    </xdr:from>
    <xdr:to>
      <xdr:col>18</xdr:col>
      <xdr:colOff>177800</xdr:colOff>
      <xdr:row>34</xdr:row>
      <xdr:rowOff>304508</xdr:rowOff>
    </xdr:to>
    <xdr:cxnSp macro="">
      <xdr:nvCxnSpPr>
        <xdr:cNvPr id="120" name="直線コネクタ 119"/>
        <xdr:cNvCxnSpPr/>
      </xdr:nvCxnSpPr>
      <xdr:spPr bwMode="auto">
        <a:xfrm flipV="1">
          <a:off x="2908300" y="6494843"/>
          <a:ext cx="698500" cy="77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188405</xdr:rowOff>
    </xdr:from>
    <xdr:to>
      <xdr:col>15</xdr:col>
      <xdr:colOff>101600</xdr:colOff>
      <xdr:row>35</xdr:row>
      <xdr:rowOff>290005</xdr:rowOff>
    </xdr:to>
    <xdr:sp macro="" textlink="">
      <xdr:nvSpPr>
        <xdr:cNvPr id="123" name="フローチャート: 判断 122"/>
        <xdr:cNvSpPr/>
      </xdr:nvSpPr>
      <xdr:spPr bwMode="auto">
        <a:xfrm>
          <a:off x="2857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274782</xdr:rowOff>
    </xdr:from>
    <xdr:ext cx="762000" cy="259045"/>
    <xdr:sp macro="" textlink="">
      <xdr:nvSpPr>
        <xdr:cNvPr id="124" name="テキスト ボックス 123"/>
        <xdr:cNvSpPr txBox="1"/>
      </xdr:nvSpPr>
      <xdr:spPr>
        <a:xfrm>
          <a:off x="25273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339242</xdr:rowOff>
    </xdr:from>
    <xdr:to>
      <xdr:col>29</xdr:col>
      <xdr:colOff>177800</xdr:colOff>
      <xdr:row>34</xdr:row>
      <xdr:rowOff>97942</xdr:rowOff>
    </xdr:to>
    <xdr:sp macro="" textlink="">
      <xdr:nvSpPr>
        <xdr:cNvPr id="130" name="楕円 129"/>
        <xdr:cNvSpPr/>
      </xdr:nvSpPr>
      <xdr:spPr bwMode="auto">
        <a:xfrm>
          <a:off x="5600700" y="6263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184319</xdr:rowOff>
    </xdr:from>
    <xdr:ext cx="762000" cy="259045"/>
    <xdr:sp macro="" textlink="">
      <xdr:nvSpPr>
        <xdr:cNvPr id="131" name="人口1人当たり決算額の推移該当値テキスト445"/>
        <xdr:cNvSpPr txBox="1"/>
      </xdr:nvSpPr>
      <xdr:spPr>
        <a:xfrm>
          <a:off x="5740400" y="610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28156</xdr:rowOff>
    </xdr:from>
    <xdr:to>
      <xdr:col>26</xdr:col>
      <xdr:colOff>101600</xdr:colOff>
      <xdr:row>34</xdr:row>
      <xdr:rowOff>129756</xdr:rowOff>
    </xdr:to>
    <xdr:sp macro="" textlink="">
      <xdr:nvSpPr>
        <xdr:cNvPr id="132" name="楕円 131"/>
        <xdr:cNvSpPr/>
      </xdr:nvSpPr>
      <xdr:spPr bwMode="auto">
        <a:xfrm>
          <a:off x="4953000" y="629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139933</xdr:rowOff>
    </xdr:from>
    <xdr:ext cx="736600" cy="259045"/>
    <xdr:sp macro="" textlink="">
      <xdr:nvSpPr>
        <xdr:cNvPr id="133" name="テキスト ボックス 132"/>
        <xdr:cNvSpPr txBox="1"/>
      </xdr:nvSpPr>
      <xdr:spPr>
        <a:xfrm>
          <a:off x="4622800" y="606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68656</xdr:rowOff>
    </xdr:from>
    <xdr:to>
      <xdr:col>22</xdr:col>
      <xdr:colOff>165100</xdr:colOff>
      <xdr:row>34</xdr:row>
      <xdr:rowOff>170256</xdr:rowOff>
    </xdr:to>
    <xdr:sp macro="" textlink="">
      <xdr:nvSpPr>
        <xdr:cNvPr id="134" name="楕円 133"/>
        <xdr:cNvSpPr/>
      </xdr:nvSpPr>
      <xdr:spPr bwMode="auto">
        <a:xfrm>
          <a:off x="4254500" y="633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180433</xdr:rowOff>
    </xdr:from>
    <xdr:ext cx="762000" cy="259045"/>
    <xdr:sp macro="" textlink="">
      <xdr:nvSpPr>
        <xdr:cNvPr id="135" name="テキスト ボックス 134"/>
        <xdr:cNvSpPr txBox="1"/>
      </xdr:nvSpPr>
      <xdr:spPr>
        <a:xfrm>
          <a:off x="3924300" y="610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176593</xdr:rowOff>
    </xdr:from>
    <xdr:to>
      <xdr:col>19</xdr:col>
      <xdr:colOff>38100</xdr:colOff>
      <xdr:row>34</xdr:row>
      <xdr:rowOff>278194</xdr:rowOff>
    </xdr:to>
    <xdr:sp macro="" textlink="">
      <xdr:nvSpPr>
        <xdr:cNvPr id="136" name="楕円 135"/>
        <xdr:cNvSpPr/>
      </xdr:nvSpPr>
      <xdr:spPr bwMode="auto">
        <a:xfrm>
          <a:off x="3556000" y="644404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288370</xdr:rowOff>
    </xdr:from>
    <xdr:ext cx="762000" cy="259045"/>
    <xdr:sp macro="" textlink="">
      <xdr:nvSpPr>
        <xdr:cNvPr id="137" name="テキスト ボックス 136"/>
        <xdr:cNvSpPr txBox="1"/>
      </xdr:nvSpPr>
      <xdr:spPr>
        <a:xfrm>
          <a:off x="3225800" y="621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253708</xdr:rowOff>
    </xdr:from>
    <xdr:to>
      <xdr:col>15</xdr:col>
      <xdr:colOff>101600</xdr:colOff>
      <xdr:row>35</xdr:row>
      <xdr:rowOff>12408</xdr:rowOff>
    </xdr:to>
    <xdr:sp macro="" textlink="">
      <xdr:nvSpPr>
        <xdr:cNvPr id="138" name="楕円 137"/>
        <xdr:cNvSpPr/>
      </xdr:nvSpPr>
      <xdr:spPr bwMode="auto">
        <a:xfrm>
          <a:off x="2857500" y="652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22585</xdr:rowOff>
    </xdr:from>
    <xdr:ext cx="762000" cy="259045"/>
    <xdr:sp macro="" textlink="">
      <xdr:nvSpPr>
        <xdr:cNvPr id="139" name="テキスト ボックス 138"/>
        <xdr:cNvSpPr txBox="1"/>
      </xdr:nvSpPr>
      <xdr:spPr>
        <a:xfrm>
          <a:off x="2527300" y="629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154,647
152,031
101.02
66,485,131
63,378,387
2,900,368
32,917,881
59,189,088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11161</xdr:rowOff>
    </xdr:from>
    <xdr:to>
      <xdr:col>24</xdr:col>
      <xdr:colOff>62865</xdr:colOff>
      <xdr:row>37</xdr:row>
      <xdr:rowOff>74125</xdr:rowOff>
    </xdr:to>
    <xdr:cxnSp macro="">
      <xdr:nvCxnSpPr>
        <xdr:cNvPr id="58" name="直線コネクタ 57"/>
        <xdr:cNvCxnSpPr/>
      </xdr:nvCxnSpPr>
      <xdr:spPr>
        <a:xfrm flipV="1">
          <a:off x="4633595" y="5154661"/>
          <a:ext cx="1270" cy="126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77952</xdr:rowOff>
    </xdr:from>
    <xdr:ext cx="534377" cy="259045"/>
    <xdr:sp macro="" textlink="">
      <xdr:nvSpPr>
        <xdr:cNvPr id="59" name="人件費最小値テキスト"/>
        <xdr:cNvSpPr txBox="1"/>
      </xdr:nvSpPr>
      <xdr:spPr>
        <a:xfrm>
          <a:off x="4686300" y="64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74125</xdr:rowOff>
    </xdr:from>
    <xdr:to>
      <xdr:col>24</xdr:col>
      <xdr:colOff>152400</xdr:colOff>
      <xdr:row>37</xdr:row>
      <xdr:rowOff>74125</xdr:rowOff>
    </xdr:to>
    <xdr:cxnSp macro="">
      <xdr:nvCxnSpPr>
        <xdr:cNvPr id="60" name="直線コネクタ 59"/>
        <xdr:cNvCxnSpPr/>
      </xdr:nvCxnSpPr>
      <xdr:spPr>
        <a:xfrm>
          <a:off x="4546600" y="641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129288</xdr:rowOff>
    </xdr:from>
    <xdr:ext cx="534377" cy="259045"/>
    <xdr:sp macro="" textlink="">
      <xdr:nvSpPr>
        <xdr:cNvPr id="61" name="人件費最大値テキスト"/>
        <xdr:cNvSpPr txBox="1"/>
      </xdr:nvSpPr>
      <xdr:spPr>
        <a:xfrm>
          <a:off x="4686300" y="49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11161</xdr:rowOff>
    </xdr:from>
    <xdr:to>
      <xdr:col>24</xdr:col>
      <xdr:colOff>152400</xdr:colOff>
      <xdr:row>30</xdr:row>
      <xdr:rowOff>11161</xdr:rowOff>
    </xdr:to>
    <xdr:cxnSp macro="">
      <xdr:nvCxnSpPr>
        <xdr:cNvPr id="62" name="直線コネクタ 61"/>
        <xdr:cNvCxnSpPr/>
      </xdr:nvCxnSpPr>
      <xdr:spPr>
        <a:xfrm>
          <a:off x="4546600" y="515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42774</xdr:rowOff>
    </xdr:from>
    <xdr:to>
      <xdr:col>24</xdr:col>
      <xdr:colOff>63500</xdr:colOff>
      <xdr:row>37</xdr:row>
      <xdr:rowOff>22036</xdr:rowOff>
    </xdr:to>
    <xdr:cxnSp macro="">
      <xdr:nvCxnSpPr>
        <xdr:cNvPr id="63" name="直線コネクタ 62"/>
        <xdr:cNvCxnSpPr/>
      </xdr:nvCxnSpPr>
      <xdr:spPr>
        <a:xfrm flipV="1">
          <a:off x="3797300" y="6214974"/>
          <a:ext cx="838200" cy="15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54888</xdr:rowOff>
    </xdr:from>
    <xdr:ext cx="534377" cy="259045"/>
    <xdr:sp macro="" textlink="">
      <xdr:nvSpPr>
        <xdr:cNvPr id="64" name="人件費平均値テキスト"/>
        <xdr:cNvSpPr txBox="1"/>
      </xdr:nvSpPr>
      <xdr:spPr>
        <a:xfrm>
          <a:off x="4686300" y="571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32011</xdr:rowOff>
    </xdr:from>
    <xdr:to>
      <xdr:col>24</xdr:col>
      <xdr:colOff>114300</xdr:colOff>
      <xdr:row>34</xdr:row>
      <xdr:rowOff>133611</xdr:rowOff>
    </xdr:to>
    <xdr:sp macro="" textlink="">
      <xdr:nvSpPr>
        <xdr:cNvPr id="65" name="フローチャート: 判断 64"/>
        <xdr:cNvSpPr/>
      </xdr:nvSpPr>
      <xdr:spPr>
        <a:xfrm>
          <a:off x="4584700" y="586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22036</xdr:rowOff>
    </xdr:from>
    <xdr:to>
      <xdr:col>19</xdr:col>
      <xdr:colOff>177800</xdr:colOff>
      <xdr:row>37</xdr:row>
      <xdr:rowOff>88428</xdr:rowOff>
    </xdr:to>
    <xdr:cxnSp macro="">
      <xdr:nvCxnSpPr>
        <xdr:cNvPr id="66" name="直線コネクタ 65"/>
        <xdr:cNvCxnSpPr/>
      </xdr:nvCxnSpPr>
      <xdr:spPr>
        <a:xfrm flipV="1">
          <a:off x="2908300" y="6365686"/>
          <a:ext cx="8890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31326</xdr:rowOff>
    </xdr:from>
    <xdr:to>
      <xdr:col>20</xdr:col>
      <xdr:colOff>38100</xdr:colOff>
      <xdr:row>35</xdr:row>
      <xdr:rowOff>132926</xdr:rowOff>
    </xdr:to>
    <xdr:sp macro="" textlink="">
      <xdr:nvSpPr>
        <xdr:cNvPr id="67" name="フローチャート: 判断 66"/>
        <xdr:cNvSpPr/>
      </xdr:nvSpPr>
      <xdr:spPr>
        <a:xfrm>
          <a:off x="37465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149453</xdr:rowOff>
    </xdr:from>
    <xdr:ext cx="534377" cy="259045"/>
    <xdr:sp macro="" textlink="">
      <xdr:nvSpPr>
        <xdr:cNvPr id="68" name="テキスト ボックス 67"/>
        <xdr:cNvSpPr txBox="1"/>
      </xdr:nvSpPr>
      <xdr:spPr>
        <a:xfrm>
          <a:off x="3530111" y="580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88428</xdr:rowOff>
    </xdr:from>
    <xdr:to>
      <xdr:col>15</xdr:col>
      <xdr:colOff>50800</xdr:colOff>
      <xdr:row>37</xdr:row>
      <xdr:rowOff>141137</xdr:rowOff>
    </xdr:to>
    <xdr:cxnSp macro="">
      <xdr:nvCxnSpPr>
        <xdr:cNvPr id="69" name="直線コネクタ 68"/>
        <xdr:cNvCxnSpPr/>
      </xdr:nvCxnSpPr>
      <xdr:spPr>
        <a:xfrm flipV="1">
          <a:off x="2019300" y="6432078"/>
          <a:ext cx="889000" cy="5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24467</xdr:rowOff>
    </xdr:from>
    <xdr:to>
      <xdr:col>15</xdr:col>
      <xdr:colOff>101600</xdr:colOff>
      <xdr:row>35</xdr:row>
      <xdr:rowOff>126067</xdr:rowOff>
    </xdr:to>
    <xdr:sp macro="" textlink="">
      <xdr:nvSpPr>
        <xdr:cNvPr id="70" name="フローチャート: 判断 69"/>
        <xdr:cNvSpPr/>
      </xdr:nvSpPr>
      <xdr:spPr>
        <a:xfrm>
          <a:off x="2857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142594</xdr:rowOff>
    </xdr:from>
    <xdr:ext cx="534377" cy="259045"/>
    <xdr:sp macro="" textlink="">
      <xdr:nvSpPr>
        <xdr:cNvPr id="71" name="テキスト ボックス 70"/>
        <xdr:cNvSpPr txBox="1"/>
      </xdr:nvSpPr>
      <xdr:spPr>
        <a:xfrm>
          <a:off x="2641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141137</xdr:rowOff>
    </xdr:from>
    <xdr:to>
      <xdr:col>10</xdr:col>
      <xdr:colOff>114300</xdr:colOff>
      <xdr:row>38</xdr:row>
      <xdr:rowOff>38333</xdr:rowOff>
    </xdr:to>
    <xdr:cxnSp macro="">
      <xdr:nvCxnSpPr>
        <xdr:cNvPr id="72" name="直線コネクタ 71"/>
        <xdr:cNvCxnSpPr/>
      </xdr:nvCxnSpPr>
      <xdr:spPr>
        <a:xfrm flipV="1">
          <a:off x="1130300" y="6484787"/>
          <a:ext cx="889000" cy="6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43376</xdr:rowOff>
    </xdr:from>
    <xdr:to>
      <xdr:col>10</xdr:col>
      <xdr:colOff>165100</xdr:colOff>
      <xdr:row>35</xdr:row>
      <xdr:rowOff>144976</xdr:rowOff>
    </xdr:to>
    <xdr:sp macro="" textlink="">
      <xdr:nvSpPr>
        <xdr:cNvPr id="73" name="フローチャート: 判断 72"/>
        <xdr:cNvSpPr/>
      </xdr:nvSpPr>
      <xdr:spPr>
        <a:xfrm>
          <a:off x="1968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161503</xdr:rowOff>
    </xdr:from>
    <xdr:ext cx="534377" cy="259045"/>
    <xdr:sp macro="" textlink="">
      <xdr:nvSpPr>
        <xdr:cNvPr id="74" name="テキスト ボックス 73"/>
        <xdr:cNvSpPr txBox="1"/>
      </xdr:nvSpPr>
      <xdr:spPr>
        <a:xfrm>
          <a:off x="1752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46805</xdr:rowOff>
    </xdr:from>
    <xdr:to>
      <xdr:col>6</xdr:col>
      <xdr:colOff>38100</xdr:colOff>
      <xdr:row>34</xdr:row>
      <xdr:rowOff>148405</xdr:rowOff>
    </xdr:to>
    <xdr:sp macro="" textlink="">
      <xdr:nvSpPr>
        <xdr:cNvPr id="75" name="フローチャート: 判断 74"/>
        <xdr:cNvSpPr/>
      </xdr:nvSpPr>
      <xdr:spPr>
        <a:xfrm>
          <a:off x="1079500" y="58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164932</xdr:rowOff>
    </xdr:from>
    <xdr:ext cx="534377" cy="259045"/>
    <xdr:sp macro="" textlink="">
      <xdr:nvSpPr>
        <xdr:cNvPr id="76" name="テキスト ボックス 75"/>
        <xdr:cNvSpPr txBox="1"/>
      </xdr:nvSpPr>
      <xdr:spPr>
        <a:xfrm>
          <a:off x="863111" y="56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163424</xdr:rowOff>
    </xdr:from>
    <xdr:to>
      <xdr:col>24</xdr:col>
      <xdr:colOff>114300</xdr:colOff>
      <xdr:row>36</xdr:row>
      <xdr:rowOff>93574</xdr:rowOff>
    </xdr:to>
    <xdr:sp macro="" textlink="">
      <xdr:nvSpPr>
        <xdr:cNvPr id="82" name="楕円 81"/>
        <xdr:cNvSpPr/>
      </xdr:nvSpPr>
      <xdr:spPr>
        <a:xfrm>
          <a:off x="45847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141851</xdr:rowOff>
    </xdr:from>
    <xdr:ext cx="534377" cy="259045"/>
    <xdr:sp macro="" textlink="">
      <xdr:nvSpPr>
        <xdr:cNvPr id="83" name="人件費該当値テキスト"/>
        <xdr:cNvSpPr txBox="1"/>
      </xdr:nvSpPr>
      <xdr:spPr>
        <a:xfrm>
          <a:off x="4686300" y="61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142686</xdr:rowOff>
    </xdr:from>
    <xdr:to>
      <xdr:col>20</xdr:col>
      <xdr:colOff>38100</xdr:colOff>
      <xdr:row>37</xdr:row>
      <xdr:rowOff>72836</xdr:rowOff>
    </xdr:to>
    <xdr:sp macro="" textlink="">
      <xdr:nvSpPr>
        <xdr:cNvPr id="84" name="楕円 83"/>
        <xdr:cNvSpPr/>
      </xdr:nvSpPr>
      <xdr:spPr>
        <a:xfrm>
          <a:off x="3746500" y="6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63963</xdr:rowOff>
    </xdr:from>
    <xdr:ext cx="534377" cy="259045"/>
    <xdr:sp macro="" textlink="">
      <xdr:nvSpPr>
        <xdr:cNvPr id="85" name="テキスト ボックス 84"/>
        <xdr:cNvSpPr txBox="1"/>
      </xdr:nvSpPr>
      <xdr:spPr>
        <a:xfrm>
          <a:off x="3530111" y="64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37628</xdr:rowOff>
    </xdr:from>
    <xdr:to>
      <xdr:col>15</xdr:col>
      <xdr:colOff>101600</xdr:colOff>
      <xdr:row>37</xdr:row>
      <xdr:rowOff>139228</xdr:rowOff>
    </xdr:to>
    <xdr:sp macro="" textlink="">
      <xdr:nvSpPr>
        <xdr:cNvPr id="86" name="楕円 85"/>
        <xdr:cNvSpPr/>
      </xdr:nvSpPr>
      <xdr:spPr>
        <a:xfrm>
          <a:off x="2857500" y="63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130355</xdr:rowOff>
    </xdr:from>
    <xdr:ext cx="534377" cy="259045"/>
    <xdr:sp macro="" textlink="">
      <xdr:nvSpPr>
        <xdr:cNvPr id="87" name="テキスト ボックス 86"/>
        <xdr:cNvSpPr txBox="1"/>
      </xdr:nvSpPr>
      <xdr:spPr>
        <a:xfrm>
          <a:off x="2641111" y="647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90337</xdr:rowOff>
    </xdr:from>
    <xdr:to>
      <xdr:col>10</xdr:col>
      <xdr:colOff>165100</xdr:colOff>
      <xdr:row>38</xdr:row>
      <xdr:rowOff>20487</xdr:rowOff>
    </xdr:to>
    <xdr:sp macro="" textlink="">
      <xdr:nvSpPr>
        <xdr:cNvPr id="88" name="楕円 87"/>
        <xdr:cNvSpPr/>
      </xdr:nvSpPr>
      <xdr:spPr>
        <a:xfrm>
          <a:off x="1968500" y="64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11614</xdr:rowOff>
    </xdr:from>
    <xdr:ext cx="534377" cy="259045"/>
    <xdr:sp macro="" textlink="">
      <xdr:nvSpPr>
        <xdr:cNvPr id="89" name="テキスト ボックス 88"/>
        <xdr:cNvSpPr txBox="1"/>
      </xdr:nvSpPr>
      <xdr:spPr>
        <a:xfrm>
          <a:off x="1752111" y="65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158983</xdr:rowOff>
    </xdr:from>
    <xdr:to>
      <xdr:col>6</xdr:col>
      <xdr:colOff>38100</xdr:colOff>
      <xdr:row>38</xdr:row>
      <xdr:rowOff>89133</xdr:rowOff>
    </xdr:to>
    <xdr:sp macro="" textlink="">
      <xdr:nvSpPr>
        <xdr:cNvPr id="90" name="楕円 89"/>
        <xdr:cNvSpPr/>
      </xdr:nvSpPr>
      <xdr:spPr>
        <a:xfrm>
          <a:off x="1079500" y="65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80260</xdr:rowOff>
    </xdr:from>
    <xdr:ext cx="534377" cy="259045"/>
    <xdr:sp macro="" textlink="">
      <xdr:nvSpPr>
        <xdr:cNvPr id="91" name="テキスト ボックス 90"/>
        <xdr:cNvSpPr txBox="1"/>
      </xdr:nvSpPr>
      <xdr:spPr>
        <a:xfrm>
          <a:off x="863111" y="65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8" name="直線コネクタ 117"/>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9" name="物件費最小値テキスト"/>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20" name="直線コネクタ 119"/>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21" name="物件費最大値テキスト"/>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2" name="直線コネクタ 121"/>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94813</xdr:rowOff>
    </xdr:from>
    <xdr:to>
      <xdr:col>24</xdr:col>
      <xdr:colOff>63500</xdr:colOff>
      <xdr:row>59</xdr:row>
      <xdr:rowOff>28959</xdr:rowOff>
    </xdr:to>
    <xdr:cxnSp macro="">
      <xdr:nvCxnSpPr>
        <xdr:cNvPr id="123" name="直線コネクタ 122"/>
        <xdr:cNvCxnSpPr/>
      </xdr:nvCxnSpPr>
      <xdr:spPr>
        <a:xfrm flipV="1">
          <a:off x="3797300" y="10038913"/>
          <a:ext cx="838200" cy="10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4" name="物件費平均値テキスト"/>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5" name="フローチャート: 判断 124"/>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27588</xdr:rowOff>
    </xdr:from>
    <xdr:to>
      <xdr:col>19</xdr:col>
      <xdr:colOff>177800</xdr:colOff>
      <xdr:row>59</xdr:row>
      <xdr:rowOff>28959</xdr:rowOff>
    </xdr:to>
    <xdr:cxnSp macro="">
      <xdr:nvCxnSpPr>
        <xdr:cNvPr id="126" name="直線コネクタ 125"/>
        <xdr:cNvCxnSpPr/>
      </xdr:nvCxnSpPr>
      <xdr:spPr>
        <a:xfrm>
          <a:off x="2908300" y="1014313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7" name="フローチャート: 判断 126"/>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8" name="テキスト ボックス 127"/>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27588</xdr:rowOff>
    </xdr:from>
    <xdr:to>
      <xdr:col>15</xdr:col>
      <xdr:colOff>50800</xdr:colOff>
      <xdr:row>59</xdr:row>
      <xdr:rowOff>32127</xdr:rowOff>
    </xdr:to>
    <xdr:cxnSp macro="">
      <xdr:nvCxnSpPr>
        <xdr:cNvPr id="129" name="直線コネクタ 128"/>
        <xdr:cNvCxnSpPr/>
      </xdr:nvCxnSpPr>
      <xdr:spPr>
        <a:xfrm flipV="1">
          <a:off x="2019300" y="10143138"/>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30" name="フローチャート: 判断 129"/>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31" name="テキスト ボックス 130"/>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32127</xdr:rowOff>
    </xdr:from>
    <xdr:to>
      <xdr:col>10</xdr:col>
      <xdr:colOff>114300</xdr:colOff>
      <xdr:row>59</xdr:row>
      <xdr:rowOff>58041</xdr:rowOff>
    </xdr:to>
    <xdr:cxnSp macro="">
      <xdr:nvCxnSpPr>
        <xdr:cNvPr id="132" name="直線コネクタ 131"/>
        <xdr:cNvCxnSpPr/>
      </xdr:nvCxnSpPr>
      <xdr:spPr>
        <a:xfrm flipV="1">
          <a:off x="1130300" y="10147677"/>
          <a:ext cx="889000" cy="2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3" name="フローチャート: 判断 132"/>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4" name="テキスト ボックス 133"/>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104641</xdr:rowOff>
    </xdr:from>
    <xdr:to>
      <xdr:col>6</xdr:col>
      <xdr:colOff>38100</xdr:colOff>
      <xdr:row>58</xdr:row>
      <xdr:rowOff>34791</xdr:rowOff>
    </xdr:to>
    <xdr:sp macro="" textlink="">
      <xdr:nvSpPr>
        <xdr:cNvPr id="135" name="フローチャート: 判断 134"/>
        <xdr:cNvSpPr/>
      </xdr:nvSpPr>
      <xdr:spPr>
        <a:xfrm>
          <a:off x="1079500" y="98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51318</xdr:rowOff>
    </xdr:from>
    <xdr:ext cx="534377" cy="259045"/>
    <xdr:sp macro="" textlink="">
      <xdr:nvSpPr>
        <xdr:cNvPr id="136" name="テキスト ボックス 135"/>
        <xdr:cNvSpPr txBox="1"/>
      </xdr:nvSpPr>
      <xdr:spPr>
        <a:xfrm>
          <a:off x="863111" y="96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44013</xdr:rowOff>
    </xdr:from>
    <xdr:to>
      <xdr:col>24</xdr:col>
      <xdr:colOff>114300</xdr:colOff>
      <xdr:row>58</xdr:row>
      <xdr:rowOff>145613</xdr:rowOff>
    </xdr:to>
    <xdr:sp macro="" textlink="">
      <xdr:nvSpPr>
        <xdr:cNvPr id="142" name="楕円 141"/>
        <xdr:cNvSpPr/>
      </xdr:nvSpPr>
      <xdr:spPr>
        <a:xfrm>
          <a:off x="4584700" y="99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22440</xdr:rowOff>
    </xdr:from>
    <xdr:ext cx="534377" cy="259045"/>
    <xdr:sp macro="" textlink="">
      <xdr:nvSpPr>
        <xdr:cNvPr id="143" name="物件費該当値テキスト"/>
        <xdr:cNvSpPr txBox="1"/>
      </xdr:nvSpPr>
      <xdr:spPr>
        <a:xfrm>
          <a:off x="4686300" y="99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149609</xdr:rowOff>
    </xdr:from>
    <xdr:to>
      <xdr:col>20</xdr:col>
      <xdr:colOff>38100</xdr:colOff>
      <xdr:row>59</xdr:row>
      <xdr:rowOff>79759</xdr:rowOff>
    </xdr:to>
    <xdr:sp macro="" textlink="">
      <xdr:nvSpPr>
        <xdr:cNvPr id="144" name="楕円 143"/>
        <xdr:cNvSpPr/>
      </xdr:nvSpPr>
      <xdr:spPr>
        <a:xfrm>
          <a:off x="3746500" y="100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70886</xdr:rowOff>
    </xdr:from>
    <xdr:ext cx="534377" cy="259045"/>
    <xdr:sp macro="" textlink="">
      <xdr:nvSpPr>
        <xdr:cNvPr id="145" name="テキスト ボックス 144"/>
        <xdr:cNvSpPr txBox="1"/>
      </xdr:nvSpPr>
      <xdr:spPr>
        <a:xfrm>
          <a:off x="3530111" y="101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148238</xdr:rowOff>
    </xdr:from>
    <xdr:to>
      <xdr:col>15</xdr:col>
      <xdr:colOff>101600</xdr:colOff>
      <xdr:row>59</xdr:row>
      <xdr:rowOff>78388</xdr:rowOff>
    </xdr:to>
    <xdr:sp macro="" textlink="">
      <xdr:nvSpPr>
        <xdr:cNvPr id="146" name="楕円 145"/>
        <xdr:cNvSpPr/>
      </xdr:nvSpPr>
      <xdr:spPr>
        <a:xfrm>
          <a:off x="2857500" y="100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69515</xdr:rowOff>
    </xdr:from>
    <xdr:ext cx="534377" cy="259045"/>
    <xdr:sp macro="" textlink="">
      <xdr:nvSpPr>
        <xdr:cNvPr id="147" name="テキスト ボックス 146"/>
        <xdr:cNvSpPr txBox="1"/>
      </xdr:nvSpPr>
      <xdr:spPr>
        <a:xfrm>
          <a:off x="2641111" y="1018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152777</xdr:rowOff>
    </xdr:from>
    <xdr:to>
      <xdr:col>10</xdr:col>
      <xdr:colOff>165100</xdr:colOff>
      <xdr:row>59</xdr:row>
      <xdr:rowOff>82927</xdr:rowOff>
    </xdr:to>
    <xdr:sp macro="" textlink="">
      <xdr:nvSpPr>
        <xdr:cNvPr id="148" name="楕円 147"/>
        <xdr:cNvSpPr/>
      </xdr:nvSpPr>
      <xdr:spPr>
        <a:xfrm>
          <a:off x="1968500" y="100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74054</xdr:rowOff>
    </xdr:from>
    <xdr:ext cx="534377" cy="259045"/>
    <xdr:sp macro="" textlink="">
      <xdr:nvSpPr>
        <xdr:cNvPr id="149" name="テキスト ボックス 148"/>
        <xdr:cNvSpPr txBox="1"/>
      </xdr:nvSpPr>
      <xdr:spPr>
        <a:xfrm>
          <a:off x="1752111" y="1018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7241</xdr:rowOff>
    </xdr:from>
    <xdr:to>
      <xdr:col>6</xdr:col>
      <xdr:colOff>38100</xdr:colOff>
      <xdr:row>59</xdr:row>
      <xdr:rowOff>108841</xdr:rowOff>
    </xdr:to>
    <xdr:sp macro="" textlink="">
      <xdr:nvSpPr>
        <xdr:cNvPr id="150" name="楕円 149"/>
        <xdr:cNvSpPr/>
      </xdr:nvSpPr>
      <xdr:spPr>
        <a:xfrm>
          <a:off x="1079500" y="101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99968</xdr:rowOff>
    </xdr:from>
    <xdr:ext cx="534377" cy="259045"/>
    <xdr:sp macro="" textlink="">
      <xdr:nvSpPr>
        <xdr:cNvPr id="151" name="テキスト ボックス 150"/>
        <xdr:cNvSpPr txBox="1"/>
      </xdr:nvSpPr>
      <xdr:spPr>
        <a:xfrm>
          <a:off x="863111" y="102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5" name="直線コネクタ 174"/>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6" name="維持補修費最小値テキスト"/>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7" name="直線コネクタ 176"/>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8" name="維持補修費最大値テキスト"/>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9" name="直線コネクタ 178"/>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52070</xdr:rowOff>
    </xdr:from>
    <xdr:to>
      <xdr:col>24</xdr:col>
      <xdr:colOff>63500</xdr:colOff>
      <xdr:row>77</xdr:row>
      <xdr:rowOff>71425</xdr:rowOff>
    </xdr:to>
    <xdr:cxnSp macro="">
      <xdr:nvCxnSpPr>
        <xdr:cNvPr id="180" name="直線コネクタ 179"/>
        <xdr:cNvCxnSpPr/>
      </xdr:nvCxnSpPr>
      <xdr:spPr>
        <a:xfrm flipV="1">
          <a:off x="3797300" y="13253720"/>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81" name="維持補修費平均値テキスト"/>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2" name="フローチャート: 判断 181"/>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60300</xdr:rowOff>
    </xdr:from>
    <xdr:to>
      <xdr:col>19</xdr:col>
      <xdr:colOff>177800</xdr:colOff>
      <xdr:row>77</xdr:row>
      <xdr:rowOff>71425</xdr:rowOff>
    </xdr:to>
    <xdr:cxnSp macro="">
      <xdr:nvCxnSpPr>
        <xdr:cNvPr id="183" name="直線コネクタ 182"/>
        <xdr:cNvCxnSpPr/>
      </xdr:nvCxnSpPr>
      <xdr:spPr>
        <a:xfrm>
          <a:off x="2908300" y="13261950"/>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4" name="フローチャート: 判断 183"/>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5" name="テキスト ボックス 184"/>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60300</xdr:rowOff>
    </xdr:from>
    <xdr:to>
      <xdr:col>15</xdr:col>
      <xdr:colOff>50800</xdr:colOff>
      <xdr:row>77</xdr:row>
      <xdr:rowOff>62128</xdr:rowOff>
    </xdr:to>
    <xdr:cxnSp macro="">
      <xdr:nvCxnSpPr>
        <xdr:cNvPr id="186" name="直線コネクタ 185"/>
        <xdr:cNvCxnSpPr/>
      </xdr:nvCxnSpPr>
      <xdr:spPr>
        <a:xfrm flipV="1">
          <a:off x="2019300" y="1326195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7" name="フローチャート: 判断 186"/>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8" name="テキスト ボックス 187"/>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47192</xdr:rowOff>
    </xdr:from>
    <xdr:to>
      <xdr:col>10</xdr:col>
      <xdr:colOff>114300</xdr:colOff>
      <xdr:row>77</xdr:row>
      <xdr:rowOff>62128</xdr:rowOff>
    </xdr:to>
    <xdr:cxnSp macro="">
      <xdr:nvCxnSpPr>
        <xdr:cNvPr id="189" name="直線コネクタ 188"/>
        <xdr:cNvCxnSpPr/>
      </xdr:nvCxnSpPr>
      <xdr:spPr>
        <a:xfrm>
          <a:off x="1130300" y="13248842"/>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90" name="フローチャート: 判断 189"/>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91" name="テキスト ボックス 190"/>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150318</xdr:rowOff>
    </xdr:from>
    <xdr:to>
      <xdr:col>6</xdr:col>
      <xdr:colOff>38100</xdr:colOff>
      <xdr:row>77</xdr:row>
      <xdr:rowOff>80468</xdr:rowOff>
    </xdr:to>
    <xdr:sp macro="" textlink="">
      <xdr:nvSpPr>
        <xdr:cNvPr id="192" name="フローチャート: 判断 191"/>
        <xdr:cNvSpPr/>
      </xdr:nvSpPr>
      <xdr:spPr>
        <a:xfrm>
          <a:off x="1079500" y="131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96994</xdr:rowOff>
    </xdr:from>
    <xdr:ext cx="469744" cy="259045"/>
    <xdr:sp macro="" textlink="">
      <xdr:nvSpPr>
        <xdr:cNvPr id="193" name="テキスト ボックス 192"/>
        <xdr:cNvSpPr txBox="1"/>
      </xdr:nvSpPr>
      <xdr:spPr>
        <a:xfrm>
          <a:off x="895428" y="129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1270</xdr:rowOff>
    </xdr:from>
    <xdr:to>
      <xdr:col>24</xdr:col>
      <xdr:colOff>114300</xdr:colOff>
      <xdr:row>77</xdr:row>
      <xdr:rowOff>102870</xdr:rowOff>
    </xdr:to>
    <xdr:sp macro="" textlink="">
      <xdr:nvSpPr>
        <xdr:cNvPr id="199" name="楕円 198"/>
        <xdr:cNvSpPr/>
      </xdr:nvSpPr>
      <xdr:spPr>
        <a:xfrm>
          <a:off x="45847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24147</xdr:rowOff>
    </xdr:from>
    <xdr:ext cx="469744" cy="259045"/>
    <xdr:sp macro="" textlink="">
      <xdr:nvSpPr>
        <xdr:cNvPr id="200" name="維持補修費該当値テキスト"/>
        <xdr:cNvSpPr txBox="1"/>
      </xdr:nvSpPr>
      <xdr:spPr>
        <a:xfrm>
          <a:off x="4686300" y="130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20625</xdr:rowOff>
    </xdr:from>
    <xdr:to>
      <xdr:col>20</xdr:col>
      <xdr:colOff>38100</xdr:colOff>
      <xdr:row>77</xdr:row>
      <xdr:rowOff>122225</xdr:rowOff>
    </xdr:to>
    <xdr:sp macro="" textlink="">
      <xdr:nvSpPr>
        <xdr:cNvPr id="201" name="楕円 200"/>
        <xdr:cNvSpPr/>
      </xdr:nvSpPr>
      <xdr:spPr>
        <a:xfrm>
          <a:off x="3746500" y="132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138752</xdr:rowOff>
    </xdr:from>
    <xdr:ext cx="469744" cy="259045"/>
    <xdr:sp macro="" textlink="">
      <xdr:nvSpPr>
        <xdr:cNvPr id="202" name="テキスト ボックス 201"/>
        <xdr:cNvSpPr txBox="1"/>
      </xdr:nvSpPr>
      <xdr:spPr>
        <a:xfrm>
          <a:off x="3562428" y="1299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9500</xdr:rowOff>
    </xdr:from>
    <xdr:to>
      <xdr:col>15</xdr:col>
      <xdr:colOff>101600</xdr:colOff>
      <xdr:row>77</xdr:row>
      <xdr:rowOff>111100</xdr:rowOff>
    </xdr:to>
    <xdr:sp macro="" textlink="">
      <xdr:nvSpPr>
        <xdr:cNvPr id="203" name="楕円 202"/>
        <xdr:cNvSpPr/>
      </xdr:nvSpPr>
      <xdr:spPr>
        <a:xfrm>
          <a:off x="2857500" y="132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127627</xdr:rowOff>
    </xdr:from>
    <xdr:ext cx="469744" cy="259045"/>
    <xdr:sp macro="" textlink="">
      <xdr:nvSpPr>
        <xdr:cNvPr id="204" name="テキスト ボックス 203"/>
        <xdr:cNvSpPr txBox="1"/>
      </xdr:nvSpPr>
      <xdr:spPr>
        <a:xfrm>
          <a:off x="2673428" y="129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11328</xdr:rowOff>
    </xdr:from>
    <xdr:to>
      <xdr:col>10</xdr:col>
      <xdr:colOff>165100</xdr:colOff>
      <xdr:row>77</xdr:row>
      <xdr:rowOff>112928</xdr:rowOff>
    </xdr:to>
    <xdr:sp macro="" textlink="">
      <xdr:nvSpPr>
        <xdr:cNvPr id="205" name="楕円 204"/>
        <xdr:cNvSpPr/>
      </xdr:nvSpPr>
      <xdr:spPr>
        <a:xfrm>
          <a:off x="1968500" y="132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129455</xdr:rowOff>
    </xdr:from>
    <xdr:ext cx="469744" cy="259045"/>
    <xdr:sp macro="" textlink="">
      <xdr:nvSpPr>
        <xdr:cNvPr id="206" name="テキスト ボックス 205"/>
        <xdr:cNvSpPr txBox="1"/>
      </xdr:nvSpPr>
      <xdr:spPr>
        <a:xfrm>
          <a:off x="1784428" y="129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167842</xdr:rowOff>
    </xdr:from>
    <xdr:to>
      <xdr:col>6</xdr:col>
      <xdr:colOff>38100</xdr:colOff>
      <xdr:row>77</xdr:row>
      <xdr:rowOff>97992</xdr:rowOff>
    </xdr:to>
    <xdr:sp macro="" textlink="">
      <xdr:nvSpPr>
        <xdr:cNvPr id="207" name="楕円 206"/>
        <xdr:cNvSpPr/>
      </xdr:nvSpPr>
      <xdr:spPr>
        <a:xfrm>
          <a:off x="1079500" y="1319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89119</xdr:rowOff>
    </xdr:from>
    <xdr:ext cx="469744" cy="259045"/>
    <xdr:sp macro="" textlink="">
      <xdr:nvSpPr>
        <xdr:cNvPr id="208" name="テキスト ボックス 207"/>
        <xdr:cNvSpPr txBox="1"/>
      </xdr:nvSpPr>
      <xdr:spPr>
        <a:xfrm>
          <a:off x="895428" y="1329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3" name="直線コネクタ 232"/>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4" name="扶助費最小値テキスト"/>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5" name="直線コネクタ 234"/>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6" name="扶助費最大値テキスト"/>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7" name="直線コネクタ 236"/>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92278</xdr:rowOff>
    </xdr:from>
    <xdr:to>
      <xdr:col>24</xdr:col>
      <xdr:colOff>63500</xdr:colOff>
      <xdr:row>98</xdr:row>
      <xdr:rowOff>101715</xdr:rowOff>
    </xdr:to>
    <xdr:cxnSp macro="">
      <xdr:nvCxnSpPr>
        <xdr:cNvPr id="238" name="直線コネクタ 237"/>
        <xdr:cNvCxnSpPr/>
      </xdr:nvCxnSpPr>
      <xdr:spPr>
        <a:xfrm flipV="1">
          <a:off x="3797300" y="16722928"/>
          <a:ext cx="838200" cy="1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9" name="扶助費平均値テキスト"/>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40" name="フローチャート: 判断 239"/>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101715</xdr:rowOff>
    </xdr:from>
    <xdr:to>
      <xdr:col>19</xdr:col>
      <xdr:colOff>177800</xdr:colOff>
      <xdr:row>98</xdr:row>
      <xdr:rowOff>159525</xdr:rowOff>
    </xdr:to>
    <xdr:cxnSp macro="">
      <xdr:nvCxnSpPr>
        <xdr:cNvPr id="241" name="直線コネクタ 240"/>
        <xdr:cNvCxnSpPr/>
      </xdr:nvCxnSpPr>
      <xdr:spPr>
        <a:xfrm flipV="1">
          <a:off x="2908300" y="16903815"/>
          <a:ext cx="889000" cy="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2" name="フローチャート: 判断 241"/>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3" name="テキスト ボックス 242"/>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164185</xdr:rowOff>
    </xdr:from>
    <xdr:to>
      <xdr:col>15</xdr:col>
      <xdr:colOff>50800</xdr:colOff>
      <xdr:row>98</xdr:row>
      <xdr:rowOff>159525</xdr:rowOff>
    </xdr:to>
    <xdr:cxnSp macro="">
      <xdr:nvCxnSpPr>
        <xdr:cNvPr id="244" name="直線コネクタ 243"/>
        <xdr:cNvCxnSpPr/>
      </xdr:nvCxnSpPr>
      <xdr:spPr>
        <a:xfrm>
          <a:off x="2019300" y="16794835"/>
          <a:ext cx="889000" cy="1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5" name="フローチャート: 判断 244"/>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6" name="テキスト ボックス 245"/>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164185</xdr:rowOff>
    </xdr:from>
    <xdr:to>
      <xdr:col>10</xdr:col>
      <xdr:colOff>114300</xdr:colOff>
      <xdr:row>99</xdr:row>
      <xdr:rowOff>98997</xdr:rowOff>
    </xdr:to>
    <xdr:cxnSp macro="">
      <xdr:nvCxnSpPr>
        <xdr:cNvPr id="247" name="直線コネクタ 246"/>
        <xdr:cNvCxnSpPr/>
      </xdr:nvCxnSpPr>
      <xdr:spPr>
        <a:xfrm flipV="1">
          <a:off x="1130300" y="16794835"/>
          <a:ext cx="889000" cy="27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8" name="フローチャート: 判断 247"/>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9" name="テキスト ボックス 248"/>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33643</xdr:rowOff>
    </xdr:from>
    <xdr:to>
      <xdr:col>6</xdr:col>
      <xdr:colOff>38100</xdr:colOff>
      <xdr:row>99</xdr:row>
      <xdr:rowOff>135243</xdr:rowOff>
    </xdr:to>
    <xdr:sp macro="" textlink="">
      <xdr:nvSpPr>
        <xdr:cNvPr id="250" name="フローチャート: 判断 249"/>
        <xdr:cNvSpPr/>
      </xdr:nvSpPr>
      <xdr:spPr>
        <a:xfrm>
          <a:off x="1079500" y="170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151770</xdr:rowOff>
    </xdr:from>
    <xdr:ext cx="534377" cy="259045"/>
    <xdr:sp macro="" textlink="">
      <xdr:nvSpPr>
        <xdr:cNvPr id="251" name="テキスト ボックス 250"/>
        <xdr:cNvSpPr txBox="1"/>
      </xdr:nvSpPr>
      <xdr:spPr>
        <a:xfrm>
          <a:off x="863111" y="167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41478</xdr:rowOff>
    </xdr:from>
    <xdr:to>
      <xdr:col>24</xdr:col>
      <xdr:colOff>114300</xdr:colOff>
      <xdr:row>97</xdr:row>
      <xdr:rowOff>143078</xdr:rowOff>
    </xdr:to>
    <xdr:sp macro="" textlink="">
      <xdr:nvSpPr>
        <xdr:cNvPr id="257" name="楕円 256"/>
        <xdr:cNvSpPr/>
      </xdr:nvSpPr>
      <xdr:spPr>
        <a:xfrm>
          <a:off x="4584700" y="166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127855</xdr:rowOff>
    </xdr:from>
    <xdr:ext cx="599010" cy="259045"/>
    <xdr:sp macro="" textlink="">
      <xdr:nvSpPr>
        <xdr:cNvPr id="258" name="扶助費該当値テキスト"/>
        <xdr:cNvSpPr txBox="1"/>
      </xdr:nvSpPr>
      <xdr:spPr>
        <a:xfrm>
          <a:off x="4686300" y="1658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50915</xdr:rowOff>
    </xdr:from>
    <xdr:to>
      <xdr:col>20</xdr:col>
      <xdr:colOff>38100</xdr:colOff>
      <xdr:row>98</xdr:row>
      <xdr:rowOff>152515</xdr:rowOff>
    </xdr:to>
    <xdr:sp macro="" textlink="">
      <xdr:nvSpPr>
        <xdr:cNvPr id="259" name="楕円 258"/>
        <xdr:cNvSpPr/>
      </xdr:nvSpPr>
      <xdr:spPr>
        <a:xfrm>
          <a:off x="3746500" y="168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143642</xdr:rowOff>
    </xdr:from>
    <xdr:ext cx="534377" cy="259045"/>
    <xdr:sp macro="" textlink="">
      <xdr:nvSpPr>
        <xdr:cNvPr id="260" name="テキスト ボックス 259"/>
        <xdr:cNvSpPr txBox="1"/>
      </xdr:nvSpPr>
      <xdr:spPr>
        <a:xfrm>
          <a:off x="3530111" y="169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108725</xdr:rowOff>
    </xdr:from>
    <xdr:to>
      <xdr:col>15</xdr:col>
      <xdr:colOff>101600</xdr:colOff>
      <xdr:row>99</xdr:row>
      <xdr:rowOff>38875</xdr:rowOff>
    </xdr:to>
    <xdr:sp macro="" textlink="">
      <xdr:nvSpPr>
        <xdr:cNvPr id="261" name="楕円 260"/>
        <xdr:cNvSpPr/>
      </xdr:nvSpPr>
      <xdr:spPr>
        <a:xfrm>
          <a:off x="2857500" y="169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30002</xdr:rowOff>
    </xdr:from>
    <xdr:ext cx="534377" cy="259045"/>
    <xdr:sp macro="" textlink="">
      <xdr:nvSpPr>
        <xdr:cNvPr id="262" name="テキスト ボックス 261"/>
        <xdr:cNvSpPr txBox="1"/>
      </xdr:nvSpPr>
      <xdr:spPr>
        <a:xfrm>
          <a:off x="2641111" y="170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113385</xdr:rowOff>
    </xdr:from>
    <xdr:to>
      <xdr:col>10</xdr:col>
      <xdr:colOff>165100</xdr:colOff>
      <xdr:row>98</xdr:row>
      <xdr:rowOff>43535</xdr:rowOff>
    </xdr:to>
    <xdr:sp macro="" textlink="">
      <xdr:nvSpPr>
        <xdr:cNvPr id="263" name="楕円 262"/>
        <xdr:cNvSpPr/>
      </xdr:nvSpPr>
      <xdr:spPr>
        <a:xfrm>
          <a:off x="1968500" y="167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34662</xdr:rowOff>
    </xdr:from>
    <xdr:ext cx="599010" cy="259045"/>
    <xdr:sp macro="" textlink="">
      <xdr:nvSpPr>
        <xdr:cNvPr id="264" name="テキスト ボックス 263"/>
        <xdr:cNvSpPr txBox="1"/>
      </xdr:nvSpPr>
      <xdr:spPr>
        <a:xfrm>
          <a:off x="1719795" y="1683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48197</xdr:rowOff>
    </xdr:from>
    <xdr:to>
      <xdr:col>6</xdr:col>
      <xdr:colOff>38100</xdr:colOff>
      <xdr:row>99</xdr:row>
      <xdr:rowOff>149797</xdr:rowOff>
    </xdr:to>
    <xdr:sp macro="" textlink="">
      <xdr:nvSpPr>
        <xdr:cNvPr id="265" name="楕円 264"/>
        <xdr:cNvSpPr/>
      </xdr:nvSpPr>
      <xdr:spPr>
        <a:xfrm>
          <a:off x="1079500" y="170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140924</xdr:rowOff>
    </xdr:from>
    <xdr:ext cx="534377" cy="259045"/>
    <xdr:sp macro="" textlink="">
      <xdr:nvSpPr>
        <xdr:cNvPr id="266" name="テキスト ボックス 265"/>
        <xdr:cNvSpPr txBox="1"/>
      </xdr:nvSpPr>
      <xdr:spPr>
        <a:xfrm>
          <a:off x="863111" y="171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168928</xdr:rowOff>
    </xdr:from>
    <xdr:to>
      <xdr:col>55</xdr:col>
      <xdr:colOff>0</xdr:colOff>
      <xdr:row>36</xdr:row>
      <xdr:rowOff>32432</xdr:rowOff>
    </xdr:to>
    <xdr:cxnSp macro="">
      <xdr:nvCxnSpPr>
        <xdr:cNvPr id="297" name="直線コネクタ 296"/>
        <xdr:cNvCxnSpPr/>
      </xdr:nvCxnSpPr>
      <xdr:spPr>
        <a:xfrm>
          <a:off x="9639300" y="6169678"/>
          <a:ext cx="838200" cy="3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8" name="補助費等平均値テキスト"/>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168928</xdr:rowOff>
    </xdr:from>
    <xdr:to>
      <xdr:col>50</xdr:col>
      <xdr:colOff>114300</xdr:colOff>
      <xdr:row>36</xdr:row>
      <xdr:rowOff>12326</xdr:rowOff>
    </xdr:to>
    <xdr:cxnSp macro="">
      <xdr:nvCxnSpPr>
        <xdr:cNvPr id="300" name="直線コネクタ 299"/>
        <xdr:cNvCxnSpPr/>
      </xdr:nvCxnSpPr>
      <xdr:spPr>
        <a:xfrm flipV="1">
          <a:off x="8750300" y="6169678"/>
          <a:ext cx="889000" cy="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2" name="テキスト ボックス 301"/>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12326</xdr:rowOff>
    </xdr:from>
    <xdr:to>
      <xdr:col>45</xdr:col>
      <xdr:colOff>177800</xdr:colOff>
      <xdr:row>36</xdr:row>
      <xdr:rowOff>46932</xdr:rowOff>
    </xdr:to>
    <xdr:cxnSp macro="">
      <xdr:nvCxnSpPr>
        <xdr:cNvPr id="303" name="直線コネクタ 302"/>
        <xdr:cNvCxnSpPr/>
      </xdr:nvCxnSpPr>
      <xdr:spPr>
        <a:xfrm flipV="1">
          <a:off x="7861300" y="6184526"/>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5" name="テキスト ボックス 304"/>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22450</xdr:rowOff>
    </xdr:from>
    <xdr:to>
      <xdr:col>41</xdr:col>
      <xdr:colOff>50800</xdr:colOff>
      <xdr:row>36</xdr:row>
      <xdr:rowOff>46932</xdr:rowOff>
    </xdr:to>
    <xdr:cxnSp macro="">
      <xdr:nvCxnSpPr>
        <xdr:cNvPr id="306" name="直線コネクタ 305"/>
        <xdr:cNvCxnSpPr/>
      </xdr:nvCxnSpPr>
      <xdr:spPr>
        <a:xfrm>
          <a:off x="6972300" y="5165950"/>
          <a:ext cx="889000" cy="10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8" name="テキスト ボックス 307"/>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19667</xdr:rowOff>
    </xdr:from>
    <xdr:to>
      <xdr:col>36</xdr:col>
      <xdr:colOff>165100</xdr:colOff>
      <xdr:row>30</xdr:row>
      <xdr:rowOff>121267</xdr:rowOff>
    </xdr:to>
    <xdr:sp macro="" textlink="">
      <xdr:nvSpPr>
        <xdr:cNvPr id="309" name="フローチャート: 判断 308"/>
        <xdr:cNvSpPr/>
      </xdr:nvSpPr>
      <xdr:spPr>
        <a:xfrm>
          <a:off x="6921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112394</xdr:rowOff>
    </xdr:from>
    <xdr:ext cx="599010" cy="259045"/>
    <xdr:sp macro="" textlink="">
      <xdr:nvSpPr>
        <xdr:cNvPr id="310" name="テキスト ボックス 309"/>
        <xdr:cNvSpPr txBox="1"/>
      </xdr:nvSpPr>
      <xdr:spPr>
        <a:xfrm>
          <a:off x="6672795" y="52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153082</xdr:rowOff>
    </xdr:from>
    <xdr:to>
      <xdr:col>55</xdr:col>
      <xdr:colOff>50800</xdr:colOff>
      <xdr:row>36</xdr:row>
      <xdr:rowOff>83232</xdr:rowOff>
    </xdr:to>
    <xdr:sp macro="" textlink="">
      <xdr:nvSpPr>
        <xdr:cNvPr id="316" name="楕円 315"/>
        <xdr:cNvSpPr/>
      </xdr:nvSpPr>
      <xdr:spPr>
        <a:xfrm>
          <a:off x="10426700" y="615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68009</xdr:rowOff>
    </xdr:from>
    <xdr:ext cx="534377" cy="259045"/>
    <xdr:sp macro="" textlink="">
      <xdr:nvSpPr>
        <xdr:cNvPr id="317" name="補助費等該当値テキスト"/>
        <xdr:cNvSpPr txBox="1"/>
      </xdr:nvSpPr>
      <xdr:spPr>
        <a:xfrm>
          <a:off x="10528300" y="60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118128</xdr:rowOff>
    </xdr:from>
    <xdr:to>
      <xdr:col>50</xdr:col>
      <xdr:colOff>165100</xdr:colOff>
      <xdr:row>36</xdr:row>
      <xdr:rowOff>48278</xdr:rowOff>
    </xdr:to>
    <xdr:sp macro="" textlink="">
      <xdr:nvSpPr>
        <xdr:cNvPr id="318" name="楕円 317"/>
        <xdr:cNvSpPr/>
      </xdr:nvSpPr>
      <xdr:spPr>
        <a:xfrm>
          <a:off x="9588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64805</xdr:rowOff>
    </xdr:from>
    <xdr:ext cx="534377" cy="259045"/>
    <xdr:sp macro="" textlink="">
      <xdr:nvSpPr>
        <xdr:cNvPr id="319" name="テキスト ボックス 318"/>
        <xdr:cNvSpPr txBox="1"/>
      </xdr:nvSpPr>
      <xdr:spPr>
        <a:xfrm>
          <a:off x="9372111" y="58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132976</xdr:rowOff>
    </xdr:from>
    <xdr:to>
      <xdr:col>46</xdr:col>
      <xdr:colOff>38100</xdr:colOff>
      <xdr:row>36</xdr:row>
      <xdr:rowOff>63126</xdr:rowOff>
    </xdr:to>
    <xdr:sp macro="" textlink="">
      <xdr:nvSpPr>
        <xdr:cNvPr id="320" name="楕円 319"/>
        <xdr:cNvSpPr/>
      </xdr:nvSpPr>
      <xdr:spPr>
        <a:xfrm>
          <a:off x="8699500" y="61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79653</xdr:rowOff>
    </xdr:from>
    <xdr:ext cx="534377" cy="259045"/>
    <xdr:sp macro="" textlink="">
      <xdr:nvSpPr>
        <xdr:cNvPr id="321" name="テキスト ボックス 320"/>
        <xdr:cNvSpPr txBox="1"/>
      </xdr:nvSpPr>
      <xdr:spPr>
        <a:xfrm>
          <a:off x="8483111" y="59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167582</xdr:rowOff>
    </xdr:from>
    <xdr:to>
      <xdr:col>41</xdr:col>
      <xdr:colOff>101600</xdr:colOff>
      <xdr:row>36</xdr:row>
      <xdr:rowOff>97732</xdr:rowOff>
    </xdr:to>
    <xdr:sp macro="" textlink="">
      <xdr:nvSpPr>
        <xdr:cNvPr id="322" name="楕円 321"/>
        <xdr:cNvSpPr/>
      </xdr:nvSpPr>
      <xdr:spPr>
        <a:xfrm>
          <a:off x="7810500" y="61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114259</xdr:rowOff>
    </xdr:from>
    <xdr:ext cx="534377" cy="259045"/>
    <xdr:sp macro="" textlink="">
      <xdr:nvSpPr>
        <xdr:cNvPr id="323" name="テキスト ボックス 322"/>
        <xdr:cNvSpPr txBox="1"/>
      </xdr:nvSpPr>
      <xdr:spPr>
        <a:xfrm>
          <a:off x="7594111" y="59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143100</xdr:rowOff>
    </xdr:from>
    <xdr:to>
      <xdr:col>36</xdr:col>
      <xdr:colOff>165100</xdr:colOff>
      <xdr:row>30</xdr:row>
      <xdr:rowOff>73250</xdr:rowOff>
    </xdr:to>
    <xdr:sp macro="" textlink="">
      <xdr:nvSpPr>
        <xdr:cNvPr id="324" name="楕円 323"/>
        <xdr:cNvSpPr/>
      </xdr:nvSpPr>
      <xdr:spPr>
        <a:xfrm>
          <a:off x="6921500" y="51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89777</xdr:rowOff>
    </xdr:from>
    <xdr:ext cx="599010" cy="259045"/>
    <xdr:sp macro="" textlink="">
      <xdr:nvSpPr>
        <xdr:cNvPr id="325" name="テキスト ボックス 324"/>
        <xdr:cNvSpPr txBox="1"/>
      </xdr:nvSpPr>
      <xdr:spPr>
        <a:xfrm>
          <a:off x="6672795" y="489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28273</xdr:rowOff>
    </xdr:from>
    <xdr:to>
      <xdr:col>55</xdr:col>
      <xdr:colOff>0</xdr:colOff>
      <xdr:row>57</xdr:row>
      <xdr:rowOff>29221</xdr:rowOff>
    </xdr:to>
    <xdr:cxnSp macro="">
      <xdr:nvCxnSpPr>
        <xdr:cNvPr id="356" name="直線コネクタ 355"/>
        <xdr:cNvCxnSpPr/>
      </xdr:nvCxnSpPr>
      <xdr:spPr>
        <a:xfrm>
          <a:off x="9639300" y="9629473"/>
          <a:ext cx="838200" cy="1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7" name="普通建設事業費平均値テキスト"/>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28273</xdr:rowOff>
    </xdr:from>
    <xdr:to>
      <xdr:col>50</xdr:col>
      <xdr:colOff>114300</xdr:colOff>
      <xdr:row>57</xdr:row>
      <xdr:rowOff>22820</xdr:rowOff>
    </xdr:to>
    <xdr:cxnSp macro="">
      <xdr:nvCxnSpPr>
        <xdr:cNvPr id="359" name="直線コネクタ 358"/>
        <xdr:cNvCxnSpPr/>
      </xdr:nvCxnSpPr>
      <xdr:spPr>
        <a:xfrm flipV="1">
          <a:off x="8750300" y="9629473"/>
          <a:ext cx="889000" cy="1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61" name="テキスト ボックス 360"/>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22820</xdr:rowOff>
    </xdr:from>
    <xdr:to>
      <xdr:col>45</xdr:col>
      <xdr:colOff>177800</xdr:colOff>
      <xdr:row>57</xdr:row>
      <xdr:rowOff>71773</xdr:rowOff>
    </xdr:to>
    <xdr:cxnSp macro="">
      <xdr:nvCxnSpPr>
        <xdr:cNvPr id="362" name="直線コネクタ 361"/>
        <xdr:cNvCxnSpPr/>
      </xdr:nvCxnSpPr>
      <xdr:spPr>
        <a:xfrm flipV="1">
          <a:off x="7861300" y="9795470"/>
          <a:ext cx="889000" cy="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4" name="テキスト ボックス 363"/>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146373</xdr:rowOff>
    </xdr:from>
    <xdr:to>
      <xdr:col>41</xdr:col>
      <xdr:colOff>50800</xdr:colOff>
      <xdr:row>57</xdr:row>
      <xdr:rowOff>71773</xdr:rowOff>
    </xdr:to>
    <xdr:cxnSp macro="">
      <xdr:nvCxnSpPr>
        <xdr:cNvPr id="365" name="直線コネクタ 364"/>
        <xdr:cNvCxnSpPr/>
      </xdr:nvCxnSpPr>
      <xdr:spPr>
        <a:xfrm>
          <a:off x="6972300" y="9404673"/>
          <a:ext cx="889000" cy="43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7" name="テキスト ボックス 366"/>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77633</xdr:rowOff>
    </xdr:from>
    <xdr:to>
      <xdr:col>36</xdr:col>
      <xdr:colOff>165100</xdr:colOff>
      <xdr:row>56</xdr:row>
      <xdr:rowOff>7783</xdr:rowOff>
    </xdr:to>
    <xdr:sp macro="" textlink="">
      <xdr:nvSpPr>
        <xdr:cNvPr id="368" name="フローチャート: 判断 367"/>
        <xdr:cNvSpPr/>
      </xdr:nvSpPr>
      <xdr:spPr>
        <a:xfrm>
          <a:off x="6921500" y="950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170360</xdr:rowOff>
    </xdr:from>
    <xdr:ext cx="534377" cy="259045"/>
    <xdr:sp macro="" textlink="">
      <xdr:nvSpPr>
        <xdr:cNvPr id="369" name="テキスト ボックス 368"/>
        <xdr:cNvSpPr txBox="1"/>
      </xdr:nvSpPr>
      <xdr:spPr>
        <a:xfrm>
          <a:off x="6705111" y="96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149871</xdr:rowOff>
    </xdr:from>
    <xdr:to>
      <xdr:col>55</xdr:col>
      <xdr:colOff>50800</xdr:colOff>
      <xdr:row>57</xdr:row>
      <xdr:rowOff>80021</xdr:rowOff>
    </xdr:to>
    <xdr:sp macro="" textlink="">
      <xdr:nvSpPr>
        <xdr:cNvPr id="375" name="楕円 374"/>
        <xdr:cNvSpPr/>
      </xdr:nvSpPr>
      <xdr:spPr>
        <a:xfrm>
          <a:off x="10426700" y="97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128298</xdr:rowOff>
    </xdr:from>
    <xdr:ext cx="534377" cy="259045"/>
    <xdr:sp macro="" textlink="">
      <xdr:nvSpPr>
        <xdr:cNvPr id="376" name="普通建設事業費該当値テキスト"/>
        <xdr:cNvSpPr txBox="1"/>
      </xdr:nvSpPr>
      <xdr:spPr>
        <a:xfrm>
          <a:off x="10528300" y="97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148923</xdr:rowOff>
    </xdr:from>
    <xdr:to>
      <xdr:col>50</xdr:col>
      <xdr:colOff>165100</xdr:colOff>
      <xdr:row>56</xdr:row>
      <xdr:rowOff>79073</xdr:rowOff>
    </xdr:to>
    <xdr:sp macro="" textlink="">
      <xdr:nvSpPr>
        <xdr:cNvPr id="377" name="楕円 376"/>
        <xdr:cNvSpPr/>
      </xdr:nvSpPr>
      <xdr:spPr>
        <a:xfrm>
          <a:off x="9588500" y="95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95600</xdr:rowOff>
    </xdr:from>
    <xdr:ext cx="534377" cy="259045"/>
    <xdr:sp macro="" textlink="">
      <xdr:nvSpPr>
        <xdr:cNvPr id="378" name="テキスト ボックス 377"/>
        <xdr:cNvSpPr txBox="1"/>
      </xdr:nvSpPr>
      <xdr:spPr>
        <a:xfrm>
          <a:off x="9372111" y="935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143470</xdr:rowOff>
    </xdr:from>
    <xdr:to>
      <xdr:col>46</xdr:col>
      <xdr:colOff>38100</xdr:colOff>
      <xdr:row>57</xdr:row>
      <xdr:rowOff>73620</xdr:rowOff>
    </xdr:to>
    <xdr:sp macro="" textlink="">
      <xdr:nvSpPr>
        <xdr:cNvPr id="379" name="楕円 378"/>
        <xdr:cNvSpPr/>
      </xdr:nvSpPr>
      <xdr:spPr>
        <a:xfrm>
          <a:off x="8699500" y="97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90147</xdr:rowOff>
    </xdr:from>
    <xdr:ext cx="534377" cy="259045"/>
    <xdr:sp macro="" textlink="">
      <xdr:nvSpPr>
        <xdr:cNvPr id="380" name="テキスト ボックス 379"/>
        <xdr:cNvSpPr txBox="1"/>
      </xdr:nvSpPr>
      <xdr:spPr>
        <a:xfrm>
          <a:off x="8483111" y="951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20973</xdr:rowOff>
    </xdr:from>
    <xdr:to>
      <xdr:col>41</xdr:col>
      <xdr:colOff>101600</xdr:colOff>
      <xdr:row>57</xdr:row>
      <xdr:rowOff>122573</xdr:rowOff>
    </xdr:to>
    <xdr:sp macro="" textlink="">
      <xdr:nvSpPr>
        <xdr:cNvPr id="381" name="楕円 380"/>
        <xdr:cNvSpPr/>
      </xdr:nvSpPr>
      <xdr:spPr>
        <a:xfrm>
          <a:off x="7810500" y="97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113700</xdr:rowOff>
    </xdr:from>
    <xdr:ext cx="534377" cy="259045"/>
    <xdr:sp macro="" textlink="">
      <xdr:nvSpPr>
        <xdr:cNvPr id="382" name="テキスト ボックス 381"/>
        <xdr:cNvSpPr txBox="1"/>
      </xdr:nvSpPr>
      <xdr:spPr>
        <a:xfrm>
          <a:off x="7594111" y="98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95573</xdr:rowOff>
    </xdr:from>
    <xdr:to>
      <xdr:col>36</xdr:col>
      <xdr:colOff>165100</xdr:colOff>
      <xdr:row>55</xdr:row>
      <xdr:rowOff>25723</xdr:rowOff>
    </xdr:to>
    <xdr:sp macro="" textlink="">
      <xdr:nvSpPr>
        <xdr:cNvPr id="383" name="楕円 382"/>
        <xdr:cNvSpPr/>
      </xdr:nvSpPr>
      <xdr:spPr>
        <a:xfrm>
          <a:off x="6921500" y="93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42250</xdr:rowOff>
    </xdr:from>
    <xdr:ext cx="534377" cy="259045"/>
    <xdr:sp macro="" textlink="">
      <xdr:nvSpPr>
        <xdr:cNvPr id="384" name="テキスト ボックス 383"/>
        <xdr:cNvSpPr txBox="1"/>
      </xdr:nvSpPr>
      <xdr:spPr>
        <a:xfrm>
          <a:off x="6705111" y="91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6" name="テキスト ボックス 40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9986</xdr:rowOff>
    </xdr:from>
    <xdr:to>
      <xdr:col>54</xdr:col>
      <xdr:colOff>189865</xdr:colOff>
      <xdr:row>79</xdr:row>
      <xdr:rowOff>88331</xdr:rowOff>
    </xdr:to>
    <xdr:cxnSp macro="">
      <xdr:nvCxnSpPr>
        <xdr:cNvPr id="410" name="直線コネクタ 409"/>
        <xdr:cNvCxnSpPr/>
      </xdr:nvCxnSpPr>
      <xdr:spPr>
        <a:xfrm flipV="1">
          <a:off x="10475595" y="12525836"/>
          <a:ext cx="1270" cy="1107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92158</xdr:rowOff>
    </xdr:from>
    <xdr:ext cx="378565" cy="259045"/>
    <xdr:sp macro="" textlink="">
      <xdr:nvSpPr>
        <xdr:cNvPr id="411" name="普通建設事業費 （ うち新規整備　）最小値テキスト"/>
        <xdr:cNvSpPr txBox="1"/>
      </xdr:nvSpPr>
      <xdr:spPr>
        <a:xfrm>
          <a:off x="10528300" y="136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88331</xdr:rowOff>
    </xdr:from>
    <xdr:to>
      <xdr:col>55</xdr:col>
      <xdr:colOff>88900</xdr:colOff>
      <xdr:row>79</xdr:row>
      <xdr:rowOff>88331</xdr:rowOff>
    </xdr:to>
    <xdr:cxnSp macro="">
      <xdr:nvCxnSpPr>
        <xdr:cNvPr id="412" name="直線コネクタ 411"/>
        <xdr:cNvCxnSpPr/>
      </xdr:nvCxnSpPr>
      <xdr:spPr>
        <a:xfrm>
          <a:off x="10388600" y="1363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128113</xdr:rowOff>
    </xdr:from>
    <xdr:ext cx="534377" cy="259045"/>
    <xdr:sp macro="" textlink="">
      <xdr:nvSpPr>
        <xdr:cNvPr id="413" name="普通建設事業費 （ うち新規整備　）最大値テキスト"/>
        <xdr:cNvSpPr txBox="1"/>
      </xdr:nvSpPr>
      <xdr:spPr>
        <a:xfrm>
          <a:off x="10528300" y="1230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9986</xdr:rowOff>
    </xdr:from>
    <xdr:to>
      <xdr:col>55</xdr:col>
      <xdr:colOff>88900</xdr:colOff>
      <xdr:row>73</xdr:row>
      <xdr:rowOff>9986</xdr:rowOff>
    </xdr:to>
    <xdr:cxnSp macro="">
      <xdr:nvCxnSpPr>
        <xdr:cNvPr id="414" name="直線コネクタ 413"/>
        <xdr:cNvCxnSpPr/>
      </xdr:nvCxnSpPr>
      <xdr:spPr>
        <a:xfrm>
          <a:off x="10388600" y="1252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123698</xdr:rowOff>
    </xdr:from>
    <xdr:to>
      <xdr:col>55</xdr:col>
      <xdr:colOff>0</xdr:colOff>
      <xdr:row>77</xdr:row>
      <xdr:rowOff>31311</xdr:rowOff>
    </xdr:to>
    <xdr:cxnSp macro="">
      <xdr:nvCxnSpPr>
        <xdr:cNvPr id="415" name="直線コネクタ 414"/>
        <xdr:cNvCxnSpPr/>
      </xdr:nvCxnSpPr>
      <xdr:spPr>
        <a:xfrm>
          <a:off x="9639300" y="12810998"/>
          <a:ext cx="838200" cy="42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97600</xdr:rowOff>
    </xdr:from>
    <xdr:ext cx="469744" cy="259045"/>
    <xdr:sp macro="" textlink="">
      <xdr:nvSpPr>
        <xdr:cNvPr id="416" name="普通建設事業費 （ うち新規整備　）平均値テキスト"/>
        <xdr:cNvSpPr txBox="1"/>
      </xdr:nvSpPr>
      <xdr:spPr>
        <a:xfrm>
          <a:off x="10528300" y="1329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119173</xdr:rowOff>
    </xdr:from>
    <xdr:to>
      <xdr:col>55</xdr:col>
      <xdr:colOff>50800</xdr:colOff>
      <xdr:row>78</xdr:row>
      <xdr:rowOff>49323</xdr:rowOff>
    </xdr:to>
    <xdr:sp macro="" textlink="">
      <xdr:nvSpPr>
        <xdr:cNvPr id="417" name="フローチャート: 判断 416"/>
        <xdr:cNvSpPr/>
      </xdr:nvSpPr>
      <xdr:spPr>
        <a:xfrm>
          <a:off x="10426700" y="1332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123698</xdr:rowOff>
    </xdr:from>
    <xdr:to>
      <xdr:col>50</xdr:col>
      <xdr:colOff>114300</xdr:colOff>
      <xdr:row>76</xdr:row>
      <xdr:rowOff>85392</xdr:rowOff>
    </xdr:to>
    <xdr:cxnSp macro="">
      <xdr:nvCxnSpPr>
        <xdr:cNvPr id="418" name="直線コネクタ 417"/>
        <xdr:cNvCxnSpPr/>
      </xdr:nvCxnSpPr>
      <xdr:spPr>
        <a:xfrm flipV="1">
          <a:off x="8750300" y="12810998"/>
          <a:ext cx="889000" cy="30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156696</xdr:rowOff>
    </xdr:from>
    <xdr:to>
      <xdr:col>50</xdr:col>
      <xdr:colOff>165100</xdr:colOff>
      <xdr:row>78</xdr:row>
      <xdr:rowOff>86846</xdr:rowOff>
    </xdr:to>
    <xdr:sp macro="" textlink="">
      <xdr:nvSpPr>
        <xdr:cNvPr id="419" name="フローチャート: 判断 418"/>
        <xdr:cNvSpPr/>
      </xdr:nvSpPr>
      <xdr:spPr>
        <a:xfrm>
          <a:off x="9588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77973</xdr:rowOff>
    </xdr:from>
    <xdr:ext cx="469744" cy="259045"/>
    <xdr:sp macro="" textlink="">
      <xdr:nvSpPr>
        <xdr:cNvPr id="420" name="テキスト ボックス 419"/>
        <xdr:cNvSpPr txBox="1"/>
      </xdr:nvSpPr>
      <xdr:spPr>
        <a:xfrm>
          <a:off x="9404428" y="1345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85392</xdr:rowOff>
    </xdr:from>
    <xdr:to>
      <xdr:col>45</xdr:col>
      <xdr:colOff>177800</xdr:colOff>
      <xdr:row>76</xdr:row>
      <xdr:rowOff>149203</xdr:rowOff>
    </xdr:to>
    <xdr:cxnSp macro="">
      <xdr:nvCxnSpPr>
        <xdr:cNvPr id="421" name="直線コネクタ 420"/>
        <xdr:cNvCxnSpPr/>
      </xdr:nvCxnSpPr>
      <xdr:spPr>
        <a:xfrm flipV="1">
          <a:off x="7861300" y="13115592"/>
          <a:ext cx="889000" cy="6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170151</xdr:rowOff>
    </xdr:from>
    <xdr:to>
      <xdr:col>46</xdr:col>
      <xdr:colOff>38100</xdr:colOff>
      <xdr:row>78</xdr:row>
      <xdr:rowOff>100301</xdr:rowOff>
    </xdr:to>
    <xdr:sp macro="" textlink="">
      <xdr:nvSpPr>
        <xdr:cNvPr id="422" name="フローチャート: 判断 421"/>
        <xdr:cNvSpPr/>
      </xdr:nvSpPr>
      <xdr:spPr>
        <a:xfrm>
          <a:off x="8699500" y="1337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91428</xdr:rowOff>
    </xdr:from>
    <xdr:ext cx="469744" cy="259045"/>
    <xdr:sp macro="" textlink="">
      <xdr:nvSpPr>
        <xdr:cNvPr id="423" name="テキスト ボックス 422"/>
        <xdr:cNvSpPr txBox="1"/>
      </xdr:nvSpPr>
      <xdr:spPr>
        <a:xfrm>
          <a:off x="8515428" y="134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170038</xdr:rowOff>
    </xdr:from>
    <xdr:to>
      <xdr:col>41</xdr:col>
      <xdr:colOff>50800</xdr:colOff>
      <xdr:row>76</xdr:row>
      <xdr:rowOff>149203</xdr:rowOff>
    </xdr:to>
    <xdr:cxnSp macro="">
      <xdr:nvCxnSpPr>
        <xdr:cNvPr id="424" name="直線コネクタ 423"/>
        <xdr:cNvCxnSpPr/>
      </xdr:nvCxnSpPr>
      <xdr:spPr>
        <a:xfrm>
          <a:off x="6972300" y="12171538"/>
          <a:ext cx="889000" cy="100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132824</xdr:rowOff>
    </xdr:from>
    <xdr:to>
      <xdr:col>41</xdr:col>
      <xdr:colOff>101600</xdr:colOff>
      <xdr:row>78</xdr:row>
      <xdr:rowOff>62974</xdr:rowOff>
    </xdr:to>
    <xdr:sp macro="" textlink="">
      <xdr:nvSpPr>
        <xdr:cNvPr id="425" name="フローチャート: 判断 424"/>
        <xdr:cNvSpPr/>
      </xdr:nvSpPr>
      <xdr:spPr>
        <a:xfrm>
          <a:off x="7810500" y="133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54101</xdr:rowOff>
    </xdr:from>
    <xdr:ext cx="469744" cy="259045"/>
    <xdr:sp macro="" textlink="">
      <xdr:nvSpPr>
        <xdr:cNvPr id="426" name="テキスト ボックス 425"/>
        <xdr:cNvSpPr txBox="1"/>
      </xdr:nvSpPr>
      <xdr:spPr>
        <a:xfrm>
          <a:off x="7626428" y="1342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107024</xdr:rowOff>
    </xdr:from>
    <xdr:to>
      <xdr:col>36</xdr:col>
      <xdr:colOff>165100</xdr:colOff>
      <xdr:row>76</xdr:row>
      <xdr:rowOff>37174</xdr:rowOff>
    </xdr:to>
    <xdr:sp macro="" textlink="">
      <xdr:nvSpPr>
        <xdr:cNvPr id="427" name="フローチャート: 判断 426"/>
        <xdr:cNvSpPr/>
      </xdr:nvSpPr>
      <xdr:spPr>
        <a:xfrm>
          <a:off x="6921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28301</xdr:rowOff>
    </xdr:from>
    <xdr:ext cx="534377" cy="259045"/>
    <xdr:sp macro="" textlink="">
      <xdr:nvSpPr>
        <xdr:cNvPr id="428" name="テキスト ボックス 427"/>
        <xdr:cNvSpPr txBox="1"/>
      </xdr:nvSpPr>
      <xdr:spPr>
        <a:xfrm>
          <a:off x="6705111" y="130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151961</xdr:rowOff>
    </xdr:from>
    <xdr:to>
      <xdr:col>55</xdr:col>
      <xdr:colOff>50800</xdr:colOff>
      <xdr:row>77</xdr:row>
      <xdr:rowOff>82111</xdr:rowOff>
    </xdr:to>
    <xdr:sp macro="" textlink="">
      <xdr:nvSpPr>
        <xdr:cNvPr id="434" name="楕円 433"/>
        <xdr:cNvSpPr/>
      </xdr:nvSpPr>
      <xdr:spPr>
        <a:xfrm>
          <a:off x="10426700" y="131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3388</xdr:rowOff>
    </xdr:from>
    <xdr:ext cx="534377" cy="259045"/>
    <xdr:sp macro="" textlink="">
      <xdr:nvSpPr>
        <xdr:cNvPr id="435" name="普通建設事業費 （ うち新規整備　）該当値テキスト"/>
        <xdr:cNvSpPr txBox="1"/>
      </xdr:nvSpPr>
      <xdr:spPr>
        <a:xfrm>
          <a:off x="10528300" y="130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72898</xdr:rowOff>
    </xdr:from>
    <xdr:to>
      <xdr:col>50</xdr:col>
      <xdr:colOff>165100</xdr:colOff>
      <xdr:row>75</xdr:row>
      <xdr:rowOff>3048</xdr:rowOff>
    </xdr:to>
    <xdr:sp macro="" textlink="">
      <xdr:nvSpPr>
        <xdr:cNvPr id="436" name="楕円 435"/>
        <xdr:cNvSpPr/>
      </xdr:nvSpPr>
      <xdr:spPr>
        <a:xfrm>
          <a:off x="9588500" y="127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19575</xdr:rowOff>
    </xdr:from>
    <xdr:ext cx="534377" cy="259045"/>
    <xdr:sp macro="" textlink="">
      <xdr:nvSpPr>
        <xdr:cNvPr id="437" name="テキスト ボックス 436"/>
        <xdr:cNvSpPr txBox="1"/>
      </xdr:nvSpPr>
      <xdr:spPr>
        <a:xfrm>
          <a:off x="9372111" y="125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34592</xdr:rowOff>
    </xdr:from>
    <xdr:to>
      <xdr:col>46</xdr:col>
      <xdr:colOff>38100</xdr:colOff>
      <xdr:row>76</xdr:row>
      <xdr:rowOff>136192</xdr:rowOff>
    </xdr:to>
    <xdr:sp macro="" textlink="">
      <xdr:nvSpPr>
        <xdr:cNvPr id="438" name="楕円 437"/>
        <xdr:cNvSpPr/>
      </xdr:nvSpPr>
      <xdr:spPr>
        <a:xfrm>
          <a:off x="8699500" y="130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152718</xdr:rowOff>
    </xdr:from>
    <xdr:ext cx="534377" cy="259045"/>
    <xdr:sp macro="" textlink="">
      <xdr:nvSpPr>
        <xdr:cNvPr id="439" name="テキスト ボックス 438"/>
        <xdr:cNvSpPr txBox="1"/>
      </xdr:nvSpPr>
      <xdr:spPr>
        <a:xfrm>
          <a:off x="8483111" y="128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98403</xdr:rowOff>
    </xdr:from>
    <xdr:to>
      <xdr:col>41</xdr:col>
      <xdr:colOff>101600</xdr:colOff>
      <xdr:row>77</xdr:row>
      <xdr:rowOff>28553</xdr:rowOff>
    </xdr:to>
    <xdr:sp macro="" textlink="">
      <xdr:nvSpPr>
        <xdr:cNvPr id="440" name="楕円 439"/>
        <xdr:cNvSpPr/>
      </xdr:nvSpPr>
      <xdr:spPr>
        <a:xfrm>
          <a:off x="7810500" y="13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45080</xdr:rowOff>
    </xdr:from>
    <xdr:ext cx="534377" cy="259045"/>
    <xdr:sp macro="" textlink="">
      <xdr:nvSpPr>
        <xdr:cNvPr id="441" name="テキスト ボックス 440"/>
        <xdr:cNvSpPr txBox="1"/>
      </xdr:nvSpPr>
      <xdr:spPr>
        <a:xfrm>
          <a:off x="7594111" y="1290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119238</xdr:rowOff>
    </xdr:from>
    <xdr:to>
      <xdr:col>36</xdr:col>
      <xdr:colOff>165100</xdr:colOff>
      <xdr:row>71</xdr:row>
      <xdr:rowOff>49388</xdr:rowOff>
    </xdr:to>
    <xdr:sp macro="" textlink="">
      <xdr:nvSpPr>
        <xdr:cNvPr id="442" name="楕円 441"/>
        <xdr:cNvSpPr/>
      </xdr:nvSpPr>
      <xdr:spPr>
        <a:xfrm>
          <a:off x="6921500" y="121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65915</xdr:rowOff>
    </xdr:from>
    <xdr:ext cx="534377" cy="259045"/>
    <xdr:sp macro="" textlink="">
      <xdr:nvSpPr>
        <xdr:cNvPr id="443" name="テキスト ボックス 442"/>
        <xdr:cNvSpPr txBox="1"/>
      </xdr:nvSpPr>
      <xdr:spPr>
        <a:xfrm>
          <a:off x="6705111" y="118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5" name="テキスト ボックス 45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7" name="直線コネクタ 466"/>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8" name="普通建設事業費 （ うち更新整備　）最小値テキスト"/>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9" name="直線コネクタ 468"/>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70" name="普通建設事業費 （ うち更新整備　）最大値テキスト"/>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71" name="直線コネクタ 470"/>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98831</xdr:rowOff>
    </xdr:from>
    <xdr:to>
      <xdr:col>55</xdr:col>
      <xdr:colOff>0</xdr:colOff>
      <xdr:row>97</xdr:row>
      <xdr:rowOff>125095</xdr:rowOff>
    </xdr:to>
    <xdr:cxnSp macro="">
      <xdr:nvCxnSpPr>
        <xdr:cNvPr id="472" name="直線コネクタ 471"/>
        <xdr:cNvCxnSpPr/>
      </xdr:nvCxnSpPr>
      <xdr:spPr>
        <a:xfrm>
          <a:off x="9639300" y="16729481"/>
          <a:ext cx="838200" cy="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73" name="普通建設事業費 （ うち更新整備　）平均値テキスト"/>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4" name="フローチャート: 判断 473"/>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98831</xdr:rowOff>
    </xdr:from>
    <xdr:to>
      <xdr:col>50</xdr:col>
      <xdr:colOff>114300</xdr:colOff>
      <xdr:row>97</xdr:row>
      <xdr:rowOff>163576</xdr:rowOff>
    </xdr:to>
    <xdr:cxnSp macro="">
      <xdr:nvCxnSpPr>
        <xdr:cNvPr id="475" name="直線コネクタ 474"/>
        <xdr:cNvCxnSpPr/>
      </xdr:nvCxnSpPr>
      <xdr:spPr>
        <a:xfrm flipV="1">
          <a:off x="8750300" y="16729481"/>
          <a:ext cx="889000" cy="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6" name="フローチャート: 判断 475"/>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7" name="テキスト ボックス 476"/>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163576</xdr:rowOff>
    </xdr:from>
    <xdr:to>
      <xdr:col>45</xdr:col>
      <xdr:colOff>177800</xdr:colOff>
      <xdr:row>98</xdr:row>
      <xdr:rowOff>4166</xdr:rowOff>
    </xdr:to>
    <xdr:cxnSp macro="">
      <xdr:nvCxnSpPr>
        <xdr:cNvPr id="478" name="直線コネクタ 477"/>
        <xdr:cNvCxnSpPr/>
      </xdr:nvCxnSpPr>
      <xdr:spPr>
        <a:xfrm flipV="1">
          <a:off x="7861300" y="16794226"/>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9" name="フローチャート: 判断 478"/>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80" name="テキスト ボックス 479"/>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76949</xdr:rowOff>
    </xdr:from>
    <xdr:to>
      <xdr:col>41</xdr:col>
      <xdr:colOff>50800</xdr:colOff>
      <xdr:row>98</xdr:row>
      <xdr:rowOff>4166</xdr:rowOff>
    </xdr:to>
    <xdr:cxnSp macro="">
      <xdr:nvCxnSpPr>
        <xdr:cNvPr id="481" name="直線コネクタ 480"/>
        <xdr:cNvCxnSpPr/>
      </xdr:nvCxnSpPr>
      <xdr:spPr>
        <a:xfrm>
          <a:off x="6972300" y="16707599"/>
          <a:ext cx="889000" cy="9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2" name="フローチャート: 判断 481"/>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83" name="テキスト ボックス 482"/>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98958</xdr:rowOff>
    </xdr:from>
    <xdr:to>
      <xdr:col>36</xdr:col>
      <xdr:colOff>165100</xdr:colOff>
      <xdr:row>97</xdr:row>
      <xdr:rowOff>29108</xdr:rowOff>
    </xdr:to>
    <xdr:sp macro="" textlink="">
      <xdr:nvSpPr>
        <xdr:cNvPr id="484" name="フローチャート: 判断 483"/>
        <xdr:cNvSpPr/>
      </xdr:nvSpPr>
      <xdr:spPr>
        <a:xfrm>
          <a:off x="6921500" y="1655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45635</xdr:rowOff>
    </xdr:from>
    <xdr:ext cx="534377" cy="259045"/>
    <xdr:sp macro="" textlink="">
      <xdr:nvSpPr>
        <xdr:cNvPr id="485" name="テキスト ボックス 484"/>
        <xdr:cNvSpPr txBox="1"/>
      </xdr:nvSpPr>
      <xdr:spPr>
        <a:xfrm>
          <a:off x="6705111" y="163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74295</xdr:rowOff>
    </xdr:from>
    <xdr:to>
      <xdr:col>55</xdr:col>
      <xdr:colOff>50800</xdr:colOff>
      <xdr:row>98</xdr:row>
      <xdr:rowOff>4445</xdr:rowOff>
    </xdr:to>
    <xdr:sp macro="" textlink="">
      <xdr:nvSpPr>
        <xdr:cNvPr id="491" name="楕円 490"/>
        <xdr:cNvSpPr/>
      </xdr:nvSpPr>
      <xdr:spPr>
        <a:xfrm>
          <a:off x="10426700" y="167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52722</xdr:rowOff>
    </xdr:from>
    <xdr:ext cx="534377" cy="259045"/>
    <xdr:sp macro="" textlink="">
      <xdr:nvSpPr>
        <xdr:cNvPr id="492" name="普通建設事業費 （ うち更新整備　）該当値テキスト"/>
        <xdr:cNvSpPr txBox="1"/>
      </xdr:nvSpPr>
      <xdr:spPr>
        <a:xfrm>
          <a:off x="10528300"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48031</xdr:rowOff>
    </xdr:from>
    <xdr:to>
      <xdr:col>50</xdr:col>
      <xdr:colOff>165100</xdr:colOff>
      <xdr:row>97</xdr:row>
      <xdr:rowOff>149631</xdr:rowOff>
    </xdr:to>
    <xdr:sp macro="" textlink="">
      <xdr:nvSpPr>
        <xdr:cNvPr id="493" name="楕円 492"/>
        <xdr:cNvSpPr/>
      </xdr:nvSpPr>
      <xdr:spPr>
        <a:xfrm>
          <a:off x="9588500" y="1667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140758</xdr:rowOff>
    </xdr:from>
    <xdr:ext cx="534377" cy="259045"/>
    <xdr:sp macro="" textlink="">
      <xdr:nvSpPr>
        <xdr:cNvPr id="494" name="テキスト ボックス 493"/>
        <xdr:cNvSpPr txBox="1"/>
      </xdr:nvSpPr>
      <xdr:spPr>
        <a:xfrm>
          <a:off x="9372111" y="167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112776</xdr:rowOff>
    </xdr:from>
    <xdr:to>
      <xdr:col>46</xdr:col>
      <xdr:colOff>38100</xdr:colOff>
      <xdr:row>98</xdr:row>
      <xdr:rowOff>42926</xdr:rowOff>
    </xdr:to>
    <xdr:sp macro="" textlink="">
      <xdr:nvSpPr>
        <xdr:cNvPr id="495" name="楕円 494"/>
        <xdr:cNvSpPr/>
      </xdr:nvSpPr>
      <xdr:spPr>
        <a:xfrm>
          <a:off x="8699500" y="167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34053</xdr:rowOff>
    </xdr:from>
    <xdr:ext cx="534377" cy="259045"/>
    <xdr:sp macro="" textlink="">
      <xdr:nvSpPr>
        <xdr:cNvPr id="496" name="テキスト ボックス 495"/>
        <xdr:cNvSpPr txBox="1"/>
      </xdr:nvSpPr>
      <xdr:spPr>
        <a:xfrm>
          <a:off x="8483111" y="168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124816</xdr:rowOff>
    </xdr:from>
    <xdr:to>
      <xdr:col>41</xdr:col>
      <xdr:colOff>101600</xdr:colOff>
      <xdr:row>98</xdr:row>
      <xdr:rowOff>54966</xdr:rowOff>
    </xdr:to>
    <xdr:sp macro="" textlink="">
      <xdr:nvSpPr>
        <xdr:cNvPr id="497" name="楕円 496"/>
        <xdr:cNvSpPr/>
      </xdr:nvSpPr>
      <xdr:spPr>
        <a:xfrm>
          <a:off x="7810500" y="167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46093</xdr:rowOff>
    </xdr:from>
    <xdr:ext cx="534377" cy="259045"/>
    <xdr:sp macro="" textlink="">
      <xdr:nvSpPr>
        <xdr:cNvPr id="498" name="テキスト ボックス 497"/>
        <xdr:cNvSpPr txBox="1"/>
      </xdr:nvSpPr>
      <xdr:spPr>
        <a:xfrm>
          <a:off x="7594111" y="168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26149</xdr:rowOff>
    </xdr:from>
    <xdr:to>
      <xdr:col>36</xdr:col>
      <xdr:colOff>165100</xdr:colOff>
      <xdr:row>97</xdr:row>
      <xdr:rowOff>127749</xdr:rowOff>
    </xdr:to>
    <xdr:sp macro="" textlink="">
      <xdr:nvSpPr>
        <xdr:cNvPr id="499" name="楕円 498"/>
        <xdr:cNvSpPr/>
      </xdr:nvSpPr>
      <xdr:spPr>
        <a:xfrm>
          <a:off x="6921500" y="166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118876</xdr:rowOff>
    </xdr:from>
    <xdr:ext cx="534377" cy="259045"/>
    <xdr:sp macro="" textlink="">
      <xdr:nvSpPr>
        <xdr:cNvPr id="500" name="テキスト ボックス 499"/>
        <xdr:cNvSpPr txBox="1"/>
      </xdr:nvSpPr>
      <xdr:spPr>
        <a:xfrm>
          <a:off x="6705111" y="1674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4" name="テキスト ボックス 51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6" name="テキスト ボックス 515"/>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8" name="テキスト ボックス 517"/>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0" name="テキスト ボックス 51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2" name="直線コネクタ 521"/>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5" name="災害復旧事業費最大値テキスト"/>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6" name="直線コネクタ 525"/>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8" name="災害復旧事業費平均値テキスト"/>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9" name="フローチャート: 判断 528"/>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31" name="フローチャート: 判断 530"/>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2" name="テキスト ボックス 531"/>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4" name="フローチャート: 判断 533"/>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5" name="テキスト ボックス 534"/>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101524</xdr:rowOff>
    </xdr:from>
    <xdr:to>
      <xdr:col>71</xdr:col>
      <xdr:colOff>177800</xdr:colOff>
      <xdr:row>38</xdr:row>
      <xdr:rowOff>139700</xdr:rowOff>
    </xdr:to>
    <xdr:cxnSp macro="">
      <xdr:nvCxnSpPr>
        <xdr:cNvPr id="536" name="直線コネクタ 535"/>
        <xdr:cNvCxnSpPr/>
      </xdr:nvCxnSpPr>
      <xdr:spPr>
        <a:xfrm>
          <a:off x="12814300" y="661662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7" name="フローチャート: 判断 536"/>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8" name="テキスト ボックス 537"/>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55753</xdr:rowOff>
    </xdr:from>
    <xdr:to>
      <xdr:col>67</xdr:col>
      <xdr:colOff>101600</xdr:colOff>
      <xdr:row>32</xdr:row>
      <xdr:rowOff>157353</xdr:rowOff>
    </xdr:to>
    <xdr:sp macro="" textlink="">
      <xdr:nvSpPr>
        <xdr:cNvPr id="539" name="フローチャート: 判断 538"/>
        <xdr:cNvSpPr/>
      </xdr:nvSpPr>
      <xdr:spPr>
        <a:xfrm>
          <a:off x="12763500" y="554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2430</xdr:rowOff>
    </xdr:from>
    <xdr:ext cx="469744" cy="259045"/>
    <xdr:sp macro="" textlink="">
      <xdr:nvSpPr>
        <xdr:cNvPr id="540" name="テキスト ボックス 539"/>
        <xdr:cNvSpPr txBox="1"/>
      </xdr:nvSpPr>
      <xdr:spPr>
        <a:xfrm>
          <a:off x="12579428" y="53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50724</xdr:rowOff>
    </xdr:from>
    <xdr:to>
      <xdr:col>67</xdr:col>
      <xdr:colOff>101600</xdr:colOff>
      <xdr:row>38</xdr:row>
      <xdr:rowOff>152324</xdr:rowOff>
    </xdr:to>
    <xdr:sp macro="" textlink="">
      <xdr:nvSpPr>
        <xdr:cNvPr id="554" name="楕円 553"/>
        <xdr:cNvSpPr/>
      </xdr:nvSpPr>
      <xdr:spPr>
        <a:xfrm>
          <a:off x="12763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143451</xdr:rowOff>
    </xdr:from>
    <xdr:ext cx="378565" cy="259045"/>
    <xdr:sp macro="" textlink="">
      <xdr:nvSpPr>
        <xdr:cNvPr id="555" name="テキスト ボックス 554"/>
        <xdr:cNvSpPr txBox="1"/>
      </xdr:nvSpPr>
      <xdr:spPr>
        <a:xfrm>
          <a:off x="12625017" y="66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8" name="直線コネクタ 627"/>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9" name="公債費最小値テキスト"/>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30" name="直線コネクタ 629"/>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31" name="公債費最大値テキスト"/>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2" name="直線コネクタ 631"/>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92684</xdr:rowOff>
    </xdr:from>
    <xdr:to>
      <xdr:col>85</xdr:col>
      <xdr:colOff>127000</xdr:colOff>
      <xdr:row>74</xdr:row>
      <xdr:rowOff>131337</xdr:rowOff>
    </xdr:to>
    <xdr:cxnSp macro="">
      <xdr:nvCxnSpPr>
        <xdr:cNvPr id="633" name="直線コネクタ 632"/>
        <xdr:cNvCxnSpPr/>
      </xdr:nvCxnSpPr>
      <xdr:spPr>
        <a:xfrm flipV="1">
          <a:off x="15481300" y="12779984"/>
          <a:ext cx="8382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4" name="公債費平均値テキスト"/>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5" name="フローチャート: 判断 634"/>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131337</xdr:rowOff>
    </xdr:from>
    <xdr:to>
      <xdr:col>81</xdr:col>
      <xdr:colOff>50800</xdr:colOff>
      <xdr:row>74</xdr:row>
      <xdr:rowOff>162122</xdr:rowOff>
    </xdr:to>
    <xdr:cxnSp macro="">
      <xdr:nvCxnSpPr>
        <xdr:cNvPr id="636" name="直線コネクタ 635"/>
        <xdr:cNvCxnSpPr/>
      </xdr:nvCxnSpPr>
      <xdr:spPr>
        <a:xfrm flipV="1">
          <a:off x="14592300" y="12818637"/>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7" name="フローチャート: 判断 636"/>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8" name="テキスト ボックス 637"/>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162122</xdr:rowOff>
    </xdr:from>
    <xdr:to>
      <xdr:col>76</xdr:col>
      <xdr:colOff>114300</xdr:colOff>
      <xdr:row>75</xdr:row>
      <xdr:rowOff>29248</xdr:rowOff>
    </xdr:to>
    <xdr:cxnSp macro="">
      <xdr:nvCxnSpPr>
        <xdr:cNvPr id="639" name="直線コネクタ 638"/>
        <xdr:cNvCxnSpPr/>
      </xdr:nvCxnSpPr>
      <xdr:spPr>
        <a:xfrm flipV="1">
          <a:off x="13703300" y="12849422"/>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40" name="フローチャート: 判断 639"/>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41" name="テキスト ボックス 640"/>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29248</xdr:rowOff>
    </xdr:from>
    <xdr:to>
      <xdr:col>71</xdr:col>
      <xdr:colOff>177800</xdr:colOff>
      <xdr:row>75</xdr:row>
      <xdr:rowOff>66434</xdr:rowOff>
    </xdr:to>
    <xdr:cxnSp macro="">
      <xdr:nvCxnSpPr>
        <xdr:cNvPr id="642" name="直線コネクタ 641"/>
        <xdr:cNvCxnSpPr/>
      </xdr:nvCxnSpPr>
      <xdr:spPr>
        <a:xfrm flipV="1">
          <a:off x="12814300" y="12887998"/>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3" name="フローチャート: 判断 642"/>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4" name="テキスト ボックス 643"/>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169063</xdr:rowOff>
    </xdr:from>
    <xdr:to>
      <xdr:col>67</xdr:col>
      <xdr:colOff>101600</xdr:colOff>
      <xdr:row>75</xdr:row>
      <xdr:rowOff>99213</xdr:rowOff>
    </xdr:to>
    <xdr:sp macro="" textlink="">
      <xdr:nvSpPr>
        <xdr:cNvPr id="645" name="フローチャート: 判断 644"/>
        <xdr:cNvSpPr/>
      </xdr:nvSpPr>
      <xdr:spPr>
        <a:xfrm>
          <a:off x="12763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115740</xdr:rowOff>
    </xdr:from>
    <xdr:ext cx="534377" cy="259045"/>
    <xdr:sp macro="" textlink="">
      <xdr:nvSpPr>
        <xdr:cNvPr id="646" name="テキスト ボックス 645"/>
        <xdr:cNvSpPr txBox="1"/>
      </xdr:nvSpPr>
      <xdr:spPr>
        <a:xfrm>
          <a:off x="12547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41884</xdr:rowOff>
    </xdr:from>
    <xdr:to>
      <xdr:col>85</xdr:col>
      <xdr:colOff>177800</xdr:colOff>
      <xdr:row>74</xdr:row>
      <xdr:rowOff>143484</xdr:rowOff>
    </xdr:to>
    <xdr:sp macro="" textlink="">
      <xdr:nvSpPr>
        <xdr:cNvPr id="652" name="楕円 651"/>
        <xdr:cNvSpPr/>
      </xdr:nvSpPr>
      <xdr:spPr>
        <a:xfrm>
          <a:off x="16268700" y="127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64761</xdr:rowOff>
    </xdr:from>
    <xdr:ext cx="534377" cy="259045"/>
    <xdr:sp macro="" textlink="">
      <xdr:nvSpPr>
        <xdr:cNvPr id="653" name="公債費該当値テキスト"/>
        <xdr:cNvSpPr txBox="1"/>
      </xdr:nvSpPr>
      <xdr:spPr>
        <a:xfrm>
          <a:off x="16370300" y="12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80537</xdr:rowOff>
    </xdr:from>
    <xdr:to>
      <xdr:col>81</xdr:col>
      <xdr:colOff>101600</xdr:colOff>
      <xdr:row>75</xdr:row>
      <xdr:rowOff>10687</xdr:rowOff>
    </xdr:to>
    <xdr:sp macro="" textlink="">
      <xdr:nvSpPr>
        <xdr:cNvPr id="654" name="楕円 653"/>
        <xdr:cNvSpPr/>
      </xdr:nvSpPr>
      <xdr:spPr>
        <a:xfrm>
          <a:off x="15430500" y="1276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27214</xdr:rowOff>
    </xdr:from>
    <xdr:ext cx="534377" cy="259045"/>
    <xdr:sp macro="" textlink="">
      <xdr:nvSpPr>
        <xdr:cNvPr id="655" name="テキスト ボックス 654"/>
        <xdr:cNvSpPr txBox="1"/>
      </xdr:nvSpPr>
      <xdr:spPr>
        <a:xfrm>
          <a:off x="15214111" y="125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111322</xdr:rowOff>
    </xdr:from>
    <xdr:to>
      <xdr:col>76</xdr:col>
      <xdr:colOff>165100</xdr:colOff>
      <xdr:row>75</xdr:row>
      <xdr:rowOff>41472</xdr:rowOff>
    </xdr:to>
    <xdr:sp macro="" textlink="">
      <xdr:nvSpPr>
        <xdr:cNvPr id="656" name="楕円 655"/>
        <xdr:cNvSpPr/>
      </xdr:nvSpPr>
      <xdr:spPr>
        <a:xfrm>
          <a:off x="14541500" y="127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57999</xdr:rowOff>
    </xdr:from>
    <xdr:ext cx="534377" cy="259045"/>
    <xdr:sp macro="" textlink="">
      <xdr:nvSpPr>
        <xdr:cNvPr id="657" name="テキスト ボックス 656"/>
        <xdr:cNvSpPr txBox="1"/>
      </xdr:nvSpPr>
      <xdr:spPr>
        <a:xfrm>
          <a:off x="14325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149898</xdr:rowOff>
    </xdr:from>
    <xdr:to>
      <xdr:col>72</xdr:col>
      <xdr:colOff>38100</xdr:colOff>
      <xdr:row>75</xdr:row>
      <xdr:rowOff>80048</xdr:rowOff>
    </xdr:to>
    <xdr:sp macro="" textlink="">
      <xdr:nvSpPr>
        <xdr:cNvPr id="658" name="楕円 657"/>
        <xdr:cNvSpPr/>
      </xdr:nvSpPr>
      <xdr:spPr>
        <a:xfrm>
          <a:off x="13652500" y="1283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96575</xdr:rowOff>
    </xdr:from>
    <xdr:ext cx="534377" cy="259045"/>
    <xdr:sp macro="" textlink="">
      <xdr:nvSpPr>
        <xdr:cNvPr id="659" name="テキスト ボックス 658"/>
        <xdr:cNvSpPr txBox="1"/>
      </xdr:nvSpPr>
      <xdr:spPr>
        <a:xfrm>
          <a:off x="13436111" y="126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15634</xdr:rowOff>
    </xdr:from>
    <xdr:to>
      <xdr:col>67</xdr:col>
      <xdr:colOff>101600</xdr:colOff>
      <xdr:row>75</xdr:row>
      <xdr:rowOff>117234</xdr:rowOff>
    </xdr:to>
    <xdr:sp macro="" textlink="">
      <xdr:nvSpPr>
        <xdr:cNvPr id="660" name="楕円 659"/>
        <xdr:cNvSpPr/>
      </xdr:nvSpPr>
      <xdr:spPr>
        <a:xfrm>
          <a:off x="12763500" y="128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108361</xdr:rowOff>
    </xdr:from>
    <xdr:ext cx="534377" cy="259045"/>
    <xdr:sp macro="" textlink="">
      <xdr:nvSpPr>
        <xdr:cNvPr id="661" name="テキスト ボックス 660"/>
        <xdr:cNvSpPr txBox="1"/>
      </xdr:nvSpPr>
      <xdr:spPr>
        <a:xfrm>
          <a:off x="12547111" y="129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7" name="直線コネクタ 686"/>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8" name="積立金最小値テキスト"/>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9" name="直線コネクタ 688"/>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90" name="積立金最大値テキスト"/>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91" name="直線コネクタ 690"/>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154167</xdr:rowOff>
    </xdr:from>
    <xdr:to>
      <xdr:col>85</xdr:col>
      <xdr:colOff>127000</xdr:colOff>
      <xdr:row>98</xdr:row>
      <xdr:rowOff>158837</xdr:rowOff>
    </xdr:to>
    <xdr:cxnSp macro="">
      <xdr:nvCxnSpPr>
        <xdr:cNvPr id="692" name="直線コネクタ 691"/>
        <xdr:cNvCxnSpPr/>
      </xdr:nvCxnSpPr>
      <xdr:spPr>
        <a:xfrm flipV="1">
          <a:off x="15481300" y="16956267"/>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93" name="積立金平均値テキスト"/>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4" name="フローチャート: 判断 693"/>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158837</xdr:rowOff>
    </xdr:from>
    <xdr:to>
      <xdr:col>81</xdr:col>
      <xdr:colOff>50800</xdr:colOff>
      <xdr:row>99</xdr:row>
      <xdr:rowOff>25073</xdr:rowOff>
    </xdr:to>
    <xdr:cxnSp macro="">
      <xdr:nvCxnSpPr>
        <xdr:cNvPr id="695" name="直線コネクタ 694"/>
        <xdr:cNvCxnSpPr/>
      </xdr:nvCxnSpPr>
      <xdr:spPr>
        <a:xfrm flipV="1">
          <a:off x="14592300" y="16960937"/>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6" name="フローチャート: 判断 695"/>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7" name="テキスト ボックス 696"/>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120138</xdr:rowOff>
    </xdr:from>
    <xdr:to>
      <xdr:col>76</xdr:col>
      <xdr:colOff>114300</xdr:colOff>
      <xdr:row>99</xdr:row>
      <xdr:rowOff>25073</xdr:rowOff>
    </xdr:to>
    <xdr:cxnSp macro="">
      <xdr:nvCxnSpPr>
        <xdr:cNvPr id="698" name="直線コネクタ 697"/>
        <xdr:cNvCxnSpPr/>
      </xdr:nvCxnSpPr>
      <xdr:spPr>
        <a:xfrm>
          <a:off x="13703300" y="16922238"/>
          <a:ext cx="889000" cy="7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9" name="フローチャート: 判断 698"/>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700" name="テキスト ボックス 699"/>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120138</xdr:rowOff>
    </xdr:from>
    <xdr:to>
      <xdr:col>71</xdr:col>
      <xdr:colOff>177800</xdr:colOff>
      <xdr:row>99</xdr:row>
      <xdr:rowOff>86469</xdr:rowOff>
    </xdr:to>
    <xdr:cxnSp macro="">
      <xdr:nvCxnSpPr>
        <xdr:cNvPr id="701" name="直線コネクタ 700"/>
        <xdr:cNvCxnSpPr/>
      </xdr:nvCxnSpPr>
      <xdr:spPr>
        <a:xfrm flipV="1">
          <a:off x="12814300" y="16922238"/>
          <a:ext cx="889000" cy="13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2" name="フローチャート: 判断 701"/>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703" name="テキスト ボックス 702"/>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158525</xdr:rowOff>
    </xdr:from>
    <xdr:to>
      <xdr:col>67</xdr:col>
      <xdr:colOff>101600</xdr:colOff>
      <xdr:row>97</xdr:row>
      <xdr:rowOff>88675</xdr:rowOff>
    </xdr:to>
    <xdr:sp macro="" textlink="">
      <xdr:nvSpPr>
        <xdr:cNvPr id="704" name="フローチャート: 判断 703"/>
        <xdr:cNvSpPr/>
      </xdr:nvSpPr>
      <xdr:spPr>
        <a:xfrm>
          <a:off x="12763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105202</xdr:rowOff>
    </xdr:from>
    <xdr:ext cx="534377" cy="259045"/>
    <xdr:sp macro="" textlink="">
      <xdr:nvSpPr>
        <xdr:cNvPr id="705" name="テキスト ボックス 704"/>
        <xdr:cNvSpPr txBox="1"/>
      </xdr:nvSpPr>
      <xdr:spPr>
        <a:xfrm>
          <a:off x="12547111" y="163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103367</xdr:rowOff>
    </xdr:from>
    <xdr:to>
      <xdr:col>85</xdr:col>
      <xdr:colOff>177800</xdr:colOff>
      <xdr:row>99</xdr:row>
      <xdr:rowOff>33517</xdr:rowOff>
    </xdr:to>
    <xdr:sp macro="" textlink="">
      <xdr:nvSpPr>
        <xdr:cNvPr id="711" name="楕円 710"/>
        <xdr:cNvSpPr/>
      </xdr:nvSpPr>
      <xdr:spPr>
        <a:xfrm>
          <a:off x="16268700" y="169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18294</xdr:rowOff>
    </xdr:from>
    <xdr:ext cx="469744" cy="259045"/>
    <xdr:sp macro="" textlink="">
      <xdr:nvSpPr>
        <xdr:cNvPr id="712" name="積立金該当値テキスト"/>
        <xdr:cNvSpPr txBox="1"/>
      </xdr:nvSpPr>
      <xdr:spPr>
        <a:xfrm>
          <a:off x="16370300" y="1682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108037</xdr:rowOff>
    </xdr:from>
    <xdr:to>
      <xdr:col>81</xdr:col>
      <xdr:colOff>101600</xdr:colOff>
      <xdr:row>99</xdr:row>
      <xdr:rowOff>38187</xdr:rowOff>
    </xdr:to>
    <xdr:sp macro="" textlink="">
      <xdr:nvSpPr>
        <xdr:cNvPr id="713" name="楕円 712"/>
        <xdr:cNvSpPr/>
      </xdr:nvSpPr>
      <xdr:spPr>
        <a:xfrm>
          <a:off x="15430500" y="169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29314</xdr:rowOff>
    </xdr:from>
    <xdr:ext cx="469744" cy="259045"/>
    <xdr:sp macro="" textlink="">
      <xdr:nvSpPr>
        <xdr:cNvPr id="714" name="テキスト ボックス 713"/>
        <xdr:cNvSpPr txBox="1"/>
      </xdr:nvSpPr>
      <xdr:spPr>
        <a:xfrm>
          <a:off x="15246428" y="1700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145723</xdr:rowOff>
    </xdr:from>
    <xdr:to>
      <xdr:col>76</xdr:col>
      <xdr:colOff>165100</xdr:colOff>
      <xdr:row>99</xdr:row>
      <xdr:rowOff>75873</xdr:rowOff>
    </xdr:to>
    <xdr:sp macro="" textlink="">
      <xdr:nvSpPr>
        <xdr:cNvPr id="715" name="楕円 714"/>
        <xdr:cNvSpPr/>
      </xdr:nvSpPr>
      <xdr:spPr>
        <a:xfrm>
          <a:off x="14541500" y="169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67000</xdr:rowOff>
    </xdr:from>
    <xdr:ext cx="469744" cy="259045"/>
    <xdr:sp macro="" textlink="">
      <xdr:nvSpPr>
        <xdr:cNvPr id="716" name="テキスト ボックス 715"/>
        <xdr:cNvSpPr txBox="1"/>
      </xdr:nvSpPr>
      <xdr:spPr>
        <a:xfrm>
          <a:off x="14357428" y="1704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69338</xdr:rowOff>
    </xdr:from>
    <xdr:to>
      <xdr:col>72</xdr:col>
      <xdr:colOff>38100</xdr:colOff>
      <xdr:row>98</xdr:row>
      <xdr:rowOff>170938</xdr:rowOff>
    </xdr:to>
    <xdr:sp macro="" textlink="">
      <xdr:nvSpPr>
        <xdr:cNvPr id="717" name="楕円 716"/>
        <xdr:cNvSpPr/>
      </xdr:nvSpPr>
      <xdr:spPr>
        <a:xfrm>
          <a:off x="13652500" y="168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162065</xdr:rowOff>
    </xdr:from>
    <xdr:ext cx="469744" cy="259045"/>
    <xdr:sp macro="" textlink="">
      <xdr:nvSpPr>
        <xdr:cNvPr id="718" name="テキスト ボックス 717"/>
        <xdr:cNvSpPr txBox="1"/>
      </xdr:nvSpPr>
      <xdr:spPr>
        <a:xfrm>
          <a:off x="13468428" y="169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35669</xdr:rowOff>
    </xdr:from>
    <xdr:to>
      <xdr:col>67</xdr:col>
      <xdr:colOff>101600</xdr:colOff>
      <xdr:row>99</xdr:row>
      <xdr:rowOff>137269</xdr:rowOff>
    </xdr:to>
    <xdr:sp macro="" textlink="">
      <xdr:nvSpPr>
        <xdr:cNvPr id="719" name="楕円 718"/>
        <xdr:cNvSpPr/>
      </xdr:nvSpPr>
      <xdr:spPr>
        <a:xfrm>
          <a:off x="12763500" y="170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128396</xdr:rowOff>
    </xdr:from>
    <xdr:ext cx="378565" cy="259045"/>
    <xdr:sp macro="" textlink="">
      <xdr:nvSpPr>
        <xdr:cNvPr id="720" name="テキスト ボックス 719"/>
        <xdr:cNvSpPr txBox="1"/>
      </xdr:nvSpPr>
      <xdr:spPr>
        <a:xfrm>
          <a:off x="12625017" y="17101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6" name="直線コネクタ 745"/>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9" name="投資及び出資金最大値テキスト"/>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50" name="直線コネクタ 749"/>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98389</xdr:rowOff>
    </xdr:from>
    <xdr:to>
      <xdr:col>116</xdr:col>
      <xdr:colOff>63500</xdr:colOff>
      <xdr:row>39</xdr:row>
      <xdr:rowOff>98878</xdr:rowOff>
    </xdr:to>
    <xdr:cxnSp macro="">
      <xdr:nvCxnSpPr>
        <xdr:cNvPr id="751" name="直線コネクタ 750"/>
        <xdr:cNvCxnSpPr/>
      </xdr:nvCxnSpPr>
      <xdr:spPr>
        <a:xfrm flipV="1">
          <a:off x="21323300" y="6784939"/>
          <a:ext cx="8382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2" name="投資及び出資金平均値テキスト"/>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3" name="フローチャート: 判断 752"/>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5" name="フローチャート: 判断 754"/>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6" name="テキスト ボックス 755"/>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96919</xdr:rowOff>
    </xdr:from>
    <xdr:to>
      <xdr:col>107</xdr:col>
      <xdr:colOff>50800</xdr:colOff>
      <xdr:row>39</xdr:row>
      <xdr:rowOff>98878</xdr:rowOff>
    </xdr:to>
    <xdr:cxnSp macro="">
      <xdr:nvCxnSpPr>
        <xdr:cNvPr id="757" name="直線コネクタ 756"/>
        <xdr:cNvCxnSpPr/>
      </xdr:nvCxnSpPr>
      <xdr:spPr>
        <a:xfrm>
          <a:off x="19545300" y="67834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8" name="フローチャート: 判断 757"/>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9" name="テキスト ボックス 758"/>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96919</xdr:rowOff>
    </xdr:from>
    <xdr:to>
      <xdr:col>102</xdr:col>
      <xdr:colOff>114300</xdr:colOff>
      <xdr:row>39</xdr:row>
      <xdr:rowOff>98878</xdr:rowOff>
    </xdr:to>
    <xdr:cxnSp macro="">
      <xdr:nvCxnSpPr>
        <xdr:cNvPr id="760" name="直線コネクタ 759"/>
        <xdr:cNvCxnSpPr/>
      </xdr:nvCxnSpPr>
      <xdr:spPr>
        <a:xfrm flipV="1">
          <a:off x="18656300" y="67834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61" name="フローチャート: 判断 760"/>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2" name="テキスト ボックス 761"/>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69796</xdr:rowOff>
    </xdr:from>
    <xdr:to>
      <xdr:col>98</xdr:col>
      <xdr:colOff>38100</xdr:colOff>
      <xdr:row>36</xdr:row>
      <xdr:rowOff>171396</xdr:rowOff>
    </xdr:to>
    <xdr:sp macro="" textlink="">
      <xdr:nvSpPr>
        <xdr:cNvPr id="763" name="フローチャート: 判断 762"/>
        <xdr:cNvSpPr/>
      </xdr:nvSpPr>
      <xdr:spPr>
        <a:xfrm>
          <a:off x="18605500" y="62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16473</xdr:rowOff>
    </xdr:from>
    <xdr:ext cx="469744" cy="259045"/>
    <xdr:sp macro="" textlink="">
      <xdr:nvSpPr>
        <xdr:cNvPr id="764" name="テキスト ボックス 763"/>
        <xdr:cNvSpPr txBox="1"/>
      </xdr:nvSpPr>
      <xdr:spPr>
        <a:xfrm>
          <a:off x="18421428" y="601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47589</xdr:rowOff>
    </xdr:from>
    <xdr:to>
      <xdr:col>116</xdr:col>
      <xdr:colOff>114300</xdr:colOff>
      <xdr:row>39</xdr:row>
      <xdr:rowOff>149189</xdr:rowOff>
    </xdr:to>
    <xdr:sp macro="" textlink="">
      <xdr:nvSpPr>
        <xdr:cNvPr id="770" name="楕円 769"/>
        <xdr:cNvSpPr/>
      </xdr:nvSpPr>
      <xdr:spPr>
        <a:xfrm>
          <a:off x="221107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133966</xdr:rowOff>
    </xdr:from>
    <xdr:ext cx="249299" cy="259045"/>
    <xdr:sp macro="" textlink="">
      <xdr:nvSpPr>
        <xdr:cNvPr id="771" name="投資及び出資金該当値テキスト"/>
        <xdr:cNvSpPr txBox="1"/>
      </xdr:nvSpPr>
      <xdr:spPr>
        <a:xfrm>
          <a:off x="22212300" y="6649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46119</xdr:rowOff>
    </xdr:from>
    <xdr:to>
      <xdr:col>102</xdr:col>
      <xdr:colOff>165100</xdr:colOff>
      <xdr:row>39</xdr:row>
      <xdr:rowOff>147719</xdr:rowOff>
    </xdr:to>
    <xdr:sp macro="" textlink="">
      <xdr:nvSpPr>
        <xdr:cNvPr id="776" name="楕円 775"/>
        <xdr:cNvSpPr/>
      </xdr:nvSpPr>
      <xdr:spPr>
        <a:xfrm>
          <a:off x="19494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138846</xdr:rowOff>
    </xdr:from>
    <xdr:ext cx="313932" cy="259045"/>
    <xdr:sp macro="" textlink="">
      <xdr:nvSpPr>
        <xdr:cNvPr id="777" name="テキスト ボックス 776"/>
        <xdr:cNvSpPr txBox="1"/>
      </xdr:nvSpPr>
      <xdr:spPr>
        <a:xfrm>
          <a:off x="19388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3" name="テキスト ボックス 79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5" name="テキスト ボックス 79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7" name="テキスト ボックス 79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5" name="直線コネクタ 804"/>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8" name="貸付金最大値テキスト"/>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9" name="直線コネクタ 808"/>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66984</xdr:rowOff>
    </xdr:from>
    <xdr:to>
      <xdr:col>116</xdr:col>
      <xdr:colOff>63500</xdr:colOff>
      <xdr:row>57</xdr:row>
      <xdr:rowOff>99096</xdr:rowOff>
    </xdr:to>
    <xdr:cxnSp macro="">
      <xdr:nvCxnSpPr>
        <xdr:cNvPr id="810" name="直線コネクタ 809"/>
        <xdr:cNvCxnSpPr/>
      </xdr:nvCxnSpPr>
      <xdr:spPr>
        <a:xfrm>
          <a:off x="21323300" y="9839634"/>
          <a:ext cx="8382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11" name="貸付金平均値テキスト"/>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2" name="フローチャート: 判断 811"/>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31496</xdr:rowOff>
    </xdr:from>
    <xdr:to>
      <xdr:col>111</xdr:col>
      <xdr:colOff>177800</xdr:colOff>
      <xdr:row>57</xdr:row>
      <xdr:rowOff>66984</xdr:rowOff>
    </xdr:to>
    <xdr:cxnSp macro="">
      <xdr:nvCxnSpPr>
        <xdr:cNvPr id="813" name="直線コネクタ 812"/>
        <xdr:cNvCxnSpPr/>
      </xdr:nvCxnSpPr>
      <xdr:spPr>
        <a:xfrm>
          <a:off x="20434300" y="9804146"/>
          <a:ext cx="889000" cy="3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4" name="フローチャート: 判断 813"/>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5" name="テキスト ボックス 814"/>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31496</xdr:rowOff>
    </xdr:from>
    <xdr:to>
      <xdr:col>107</xdr:col>
      <xdr:colOff>50800</xdr:colOff>
      <xdr:row>57</xdr:row>
      <xdr:rowOff>32911</xdr:rowOff>
    </xdr:to>
    <xdr:cxnSp macro="">
      <xdr:nvCxnSpPr>
        <xdr:cNvPr id="816" name="直線コネクタ 815"/>
        <xdr:cNvCxnSpPr/>
      </xdr:nvCxnSpPr>
      <xdr:spPr>
        <a:xfrm flipV="1">
          <a:off x="19545300" y="9804146"/>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7" name="フローチャート: 判断 816"/>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8" name="テキスト ボックス 817"/>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32911</xdr:rowOff>
    </xdr:from>
    <xdr:to>
      <xdr:col>102</xdr:col>
      <xdr:colOff>114300</xdr:colOff>
      <xdr:row>57</xdr:row>
      <xdr:rowOff>34979</xdr:rowOff>
    </xdr:to>
    <xdr:cxnSp macro="">
      <xdr:nvCxnSpPr>
        <xdr:cNvPr id="819" name="直線コネクタ 818"/>
        <xdr:cNvCxnSpPr/>
      </xdr:nvCxnSpPr>
      <xdr:spPr>
        <a:xfrm flipV="1">
          <a:off x="18656300" y="980556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20" name="フローチャート: 判断 819"/>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21" name="テキスト ボックス 820"/>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122646</xdr:rowOff>
    </xdr:from>
    <xdr:to>
      <xdr:col>98</xdr:col>
      <xdr:colOff>38100</xdr:colOff>
      <xdr:row>54</xdr:row>
      <xdr:rowOff>52796</xdr:rowOff>
    </xdr:to>
    <xdr:sp macro="" textlink="">
      <xdr:nvSpPr>
        <xdr:cNvPr id="822" name="フローチャート: 判断 821"/>
        <xdr:cNvSpPr/>
      </xdr:nvSpPr>
      <xdr:spPr>
        <a:xfrm>
          <a:off x="18605500" y="920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69323</xdr:rowOff>
    </xdr:from>
    <xdr:ext cx="469744" cy="259045"/>
    <xdr:sp macro="" textlink="">
      <xdr:nvSpPr>
        <xdr:cNvPr id="823" name="テキスト ボックス 822"/>
        <xdr:cNvSpPr txBox="1"/>
      </xdr:nvSpPr>
      <xdr:spPr>
        <a:xfrm>
          <a:off x="18421428" y="898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48296</xdr:rowOff>
    </xdr:from>
    <xdr:to>
      <xdr:col>116</xdr:col>
      <xdr:colOff>114300</xdr:colOff>
      <xdr:row>57</xdr:row>
      <xdr:rowOff>149896</xdr:rowOff>
    </xdr:to>
    <xdr:sp macro="" textlink="">
      <xdr:nvSpPr>
        <xdr:cNvPr id="829" name="楕円 828"/>
        <xdr:cNvSpPr/>
      </xdr:nvSpPr>
      <xdr:spPr>
        <a:xfrm>
          <a:off x="22110700" y="982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71173</xdr:rowOff>
    </xdr:from>
    <xdr:ext cx="469744" cy="259045"/>
    <xdr:sp macro="" textlink="">
      <xdr:nvSpPr>
        <xdr:cNvPr id="830" name="貸付金該当値テキスト"/>
        <xdr:cNvSpPr txBox="1"/>
      </xdr:nvSpPr>
      <xdr:spPr>
        <a:xfrm>
          <a:off x="22212300" y="96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16184</xdr:rowOff>
    </xdr:from>
    <xdr:to>
      <xdr:col>112</xdr:col>
      <xdr:colOff>38100</xdr:colOff>
      <xdr:row>57</xdr:row>
      <xdr:rowOff>117784</xdr:rowOff>
    </xdr:to>
    <xdr:sp macro="" textlink="">
      <xdr:nvSpPr>
        <xdr:cNvPr id="831" name="楕円 830"/>
        <xdr:cNvSpPr/>
      </xdr:nvSpPr>
      <xdr:spPr>
        <a:xfrm>
          <a:off x="21272500" y="97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134311</xdr:rowOff>
    </xdr:from>
    <xdr:ext cx="469744" cy="259045"/>
    <xdr:sp macro="" textlink="">
      <xdr:nvSpPr>
        <xdr:cNvPr id="832" name="テキスト ボックス 831"/>
        <xdr:cNvSpPr txBox="1"/>
      </xdr:nvSpPr>
      <xdr:spPr>
        <a:xfrm>
          <a:off x="21088428" y="95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152146</xdr:rowOff>
    </xdr:from>
    <xdr:to>
      <xdr:col>107</xdr:col>
      <xdr:colOff>101600</xdr:colOff>
      <xdr:row>57</xdr:row>
      <xdr:rowOff>82296</xdr:rowOff>
    </xdr:to>
    <xdr:sp macro="" textlink="">
      <xdr:nvSpPr>
        <xdr:cNvPr id="833" name="楕円 832"/>
        <xdr:cNvSpPr/>
      </xdr:nvSpPr>
      <xdr:spPr>
        <a:xfrm>
          <a:off x="20383500" y="97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98823</xdr:rowOff>
    </xdr:from>
    <xdr:ext cx="469744" cy="259045"/>
    <xdr:sp macro="" textlink="">
      <xdr:nvSpPr>
        <xdr:cNvPr id="834" name="テキスト ボックス 833"/>
        <xdr:cNvSpPr txBox="1"/>
      </xdr:nvSpPr>
      <xdr:spPr>
        <a:xfrm>
          <a:off x="20199428" y="952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153561</xdr:rowOff>
    </xdr:from>
    <xdr:to>
      <xdr:col>102</xdr:col>
      <xdr:colOff>165100</xdr:colOff>
      <xdr:row>57</xdr:row>
      <xdr:rowOff>83711</xdr:rowOff>
    </xdr:to>
    <xdr:sp macro="" textlink="">
      <xdr:nvSpPr>
        <xdr:cNvPr id="835" name="楕円 834"/>
        <xdr:cNvSpPr/>
      </xdr:nvSpPr>
      <xdr:spPr>
        <a:xfrm>
          <a:off x="19494500" y="97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100238</xdr:rowOff>
    </xdr:from>
    <xdr:ext cx="469744" cy="259045"/>
    <xdr:sp macro="" textlink="">
      <xdr:nvSpPr>
        <xdr:cNvPr id="836" name="テキスト ボックス 835"/>
        <xdr:cNvSpPr txBox="1"/>
      </xdr:nvSpPr>
      <xdr:spPr>
        <a:xfrm>
          <a:off x="19310428" y="95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155629</xdr:rowOff>
    </xdr:from>
    <xdr:to>
      <xdr:col>98</xdr:col>
      <xdr:colOff>38100</xdr:colOff>
      <xdr:row>57</xdr:row>
      <xdr:rowOff>85779</xdr:rowOff>
    </xdr:to>
    <xdr:sp macro="" textlink="">
      <xdr:nvSpPr>
        <xdr:cNvPr id="837" name="楕円 836"/>
        <xdr:cNvSpPr/>
      </xdr:nvSpPr>
      <xdr:spPr>
        <a:xfrm>
          <a:off x="18605500" y="975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76906</xdr:rowOff>
    </xdr:from>
    <xdr:ext cx="469744" cy="259045"/>
    <xdr:sp macro="" textlink="">
      <xdr:nvSpPr>
        <xdr:cNvPr id="838" name="テキスト ボックス 837"/>
        <xdr:cNvSpPr txBox="1"/>
      </xdr:nvSpPr>
      <xdr:spPr>
        <a:xfrm>
          <a:off x="18421428" y="984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61" name="直線コネクタ 860"/>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2" name="繰出金最小値テキスト"/>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3" name="直線コネクタ 862"/>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4" name="繰出金最大値テキスト"/>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5" name="直線コネクタ 864"/>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91877</xdr:rowOff>
    </xdr:from>
    <xdr:to>
      <xdr:col>116</xdr:col>
      <xdr:colOff>63500</xdr:colOff>
      <xdr:row>72</xdr:row>
      <xdr:rowOff>99512</xdr:rowOff>
    </xdr:to>
    <xdr:cxnSp macro="">
      <xdr:nvCxnSpPr>
        <xdr:cNvPr id="866" name="直線コネクタ 865"/>
        <xdr:cNvCxnSpPr/>
      </xdr:nvCxnSpPr>
      <xdr:spPr>
        <a:xfrm flipV="1">
          <a:off x="21323300" y="12436277"/>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7" name="繰出金平均値テキスト"/>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8" name="フローチャート: 判断 867"/>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99512</xdr:rowOff>
    </xdr:from>
    <xdr:to>
      <xdr:col>111</xdr:col>
      <xdr:colOff>177800</xdr:colOff>
      <xdr:row>72</xdr:row>
      <xdr:rowOff>152227</xdr:rowOff>
    </xdr:to>
    <xdr:cxnSp macro="">
      <xdr:nvCxnSpPr>
        <xdr:cNvPr id="869" name="直線コネクタ 868"/>
        <xdr:cNvCxnSpPr/>
      </xdr:nvCxnSpPr>
      <xdr:spPr>
        <a:xfrm flipV="1">
          <a:off x="20434300" y="12443912"/>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70" name="フローチャート: 判断 869"/>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71" name="テキスト ボックス 870"/>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152227</xdr:rowOff>
    </xdr:from>
    <xdr:to>
      <xdr:col>107</xdr:col>
      <xdr:colOff>50800</xdr:colOff>
      <xdr:row>73</xdr:row>
      <xdr:rowOff>106690</xdr:rowOff>
    </xdr:to>
    <xdr:cxnSp macro="">
      <xdr:nvCxnSpPr>
        <xdr:cNvPr id="872" name="直線コネクタ 871"/>
        <xdr:cNvCxnSpPr/>
      </xdr:nvCxnSpPr>
      <xdr:spPr>
        <a:xfrm flipV="1">
          <a:off x="19545300" y="12496627"/>
          <a:ext cx="889000" cy="1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3" name="フローチャート: 判断 872"/>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4" name="テキスト ボックス 873"/>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106690</xdr:rowOff>
    </xdr:from>
    <xdr:to>
      <xdr:col>102</xdr:col>
      <xdr:colOff>114300</xdr:colOff>
      <xdr:row>74</xdr:row>
      <xdr:rowOff>18634</xdr:rowOff>
    </xdr:to>
    <xdr:cxnSp macro="">
      <xdr:nvCxnSpPr>
        <xdr:cNvPr id="875" name="直線コネクタ 874"/>
        <xdr:cNvCxnSpPr/>
      </xdr:nvCxnSpPr>
      <xdr:spPr>
        <a:xfrm flipV="1">
          <a:off x="18656300" y="12622540"/>
          <a:ext cx="889000" cy="8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6" name="フローチャート: 判断 875"/>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7" name="テキスト ボックス 876"/>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40711</xdr:rowOff>
    </xdr:from>
    <xdr:to>
      <xdr:col>98</xdr:col>
      <xdr:colOff>38100</xdr:colOff>
      <xdr:row>75</xdr:row>
      <xdr:rowOff>142311</xdr:rowOff>
    </xdr:to>
    <xdr:sp macro="" textlink="">
      <xdr:nvSpPr>
        <xdr:cNvPr id="878" name="フローチャート: 判断 877"/>
        <xdr:cNvSpPr/>
      </xdr:nvSpPr>
      <xdr:spPr>
        <a:xfrm>
          <a:off x="186055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133438</xdr:rowOff>
    </xdr:from>
    <xdr:ext cx="534377" cy="259045"/>
    <xdr:sp macro="" textlink="">
      <xdr:nvSpPr>
        <xdr:cNvPr id="879" name="テキスト ボックス 878"/>
        <xdr:cNvSpPr txBox="1"/>
      </xdr:nvSpPr>
      <xdr:spPr>
        <a:xfrm>
          <a:off x="18389111" y="129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41077</xdr:rowOff>
    </xdr:from>
    <xdr:to>
      <xdr:col>116</xdr:col>
      <xdr:colOff>114300</xdr:colOff>
      <xdr:row>72</xdr:row>
      <xdr:rowOff>142677</xdr:rowOff>
    </xdr:to>
    <xdr:sp macro="" textlink="">
      <xdr:nvSpPr>
        <xdr:cNvPr id="885" name="楕円 884"/>
        <xdr:cNvSpPr/>
      </xdr:nvSpPr>
      <xdr:spPr>
        <a:xfrm>
          <a:off x="22110700" y="123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63954</xdr:rowOff>
    </xdr:from>
    <xdr:ext cx="534377" cy="259045"/>
    <xdr:sp macro="" textlink="">
      <xdr:nvSpPr>
        <xdr:cNvPr id="886" name="繰出金該当値テキスト"/>
        <xdr:cNvSpPr txBox="1"/>
      </xdr:nvSpPr>
      <xdr:spPr>
        <a:xfrm>
          <a:off x="22212300" y="12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48712</xdr:rowOff>
    </xdr:from>
    <xdr:to>
      <xdr:col>112</xdr:col>
      <xdr:colOff>38100</xdr:colOff>
      <xdr:row>72</xdr:row>
      <xdr:rowOff>150312</xdr:rowOff>
    </xdr:to>
    <xdr:sp macro="" textlink="">
      <xdr:nvSpPr>
        <xdr:cNvPr id="887" name="楕円 886"/>
        <xdr:cNvSpPr/>
      </xdr:nvSpPr>
      <xdr:spPr>
        <a:xfrm>
          <a:off x="21272500" y="123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166839</xdr:rowOff>
    </xdr:from>
    <xdr:ext cx="534377" cy="259045"/>
    <xdr:sp macro="" textlink="">
      <xdr:nvSpPr>
        <xdr:cNvPr id="888" name="テキスト ボックス 887"/>
        <xdr:cNvSpPr txBox="1"/>
      </xdr:nvSpPr>
      <xdr:spPr>
        <a:xfrm>
          <a:off x="21056111" y="121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101427</xdr:rowOff>
    </xdr:from>
    <xdr:to>
      <xdr:col>107</xdr:col>
      <xdr:colOff>101600</xdr:colOff>
      <xdr:row>73</xdr:row>
      <xdr:rowOff>31577</xdr:rowOff>
    </xdr:to>
    <xdr:sp macro="" textlink="">
      <xdr:nvSpPr>
        <xdr:cNvPr id="889" name="楕円 888"/>
        <xdr:cNvSpPr/>
      </xdr:nvSpPr>
      <xdr:spPr>
        <a:xfrm>
          <a:off x="20383500" y="124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48104</xdr:rowOff>
    </xdr:from>
    <xdr:ext cx="534377" cy="259045"/>
    <xdr:sp macro="" textlink="">
      <xdr:nvSpPr>
        <xdr:cNvPr id="890" name="テキスト ボックス 889"/>
        <xdr:cNvSpPr txBox="1"/>
      </xdr:nvSpPr>
      <xdr:spPr>
        <a:xfrm>
          <a:off x="20167111" y="122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55890</xdr:rowOff>
    </xdr:from>
    <xdr:to>
      <xdr:col>102</xdr:col>
      <xdr:colOff>165100</xdr:colOff>
      <xdr:row>73</xdr:row>
      <xdr:rowOff>157490</xdr:rowOff>
    </xdr:to>
    <xdr:sp macro="" textlink="">
      <xdr:nvSpPr>
        <xdr:cNvPr id="891" name="楕円 890"/>
        <xdr:cNvSpPr/>
      </xdr:nvSpPr>
      <xdr:spPr>
        <a:xfrm>
          <a:off x="19494500" y="125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2567</xdr:rowOff>
    </xdr:from>
    <xdr:ext cx="534377" cy="259045"/>
    <xdr:sp macro="" textlink="">
      <xdr:nvSpPr>
        <xdr:cNvPr id="892" name="テキスト ボックス 891"/>
        <xdr:cNvSpPr txBox="1"/>
      </xdr:nvSpPr>
      <xdr:spPr>
        <a:xfrm>
          <a:off x="19278111" y="1234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139284</xdr:rowOff>
    </xdr:from>
    <xdr:to>
      <xdr:col>98</xdr:col>
      <xdr:colOff>38100</xdr:colOff>
      <xdr:row>74</xdr:row>
      <xdr:rowOff>69434</xdr:rowOff>
    </xdr:to>
    <xdr:sp macro="" textlink="">
      <xdr:nvSpPr>
        <xdr:cNvPr id="893" name="楕円 892"/>
        <xdr:cNvSpPr/>
      </xdr:nvSpPr>
      <xdr:spPr>
        <a:xfrm>
          <a:off x="18605500" y="126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85961</xdr:rowOff>
    </xdr:from>
    <xdr:ext cx="534377" cy="259045"/>
    <xdr:sp macro="" textlink="">
      <xdr:nvSpPr>
        <xdr:cNvPr id="894" name="テキスト ボックス 893"/>
        <xdr:cNvSpPr txBox="1"/>
      </xdr:nvSpPr>
      <xdr:spPr>
        <a:xfrm>
          <a:off x="18389111" y="124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おいて，類似団体と比較して住民一人当たりコストが高くなっているものは，維持補修費や補助費等，普通建設事業費（うち新規整備），公債費，繰出金となっている。補助費については，一部事務組合にて広域的に運営している事務が複数あり，直営であれば人件費や物件費，維持補修費等に計上される費用が補助費として計上されていることから，類似団体平均を上回っている。普通建設事業費（うち新規整備）については，佐和駅東口広場整備や新中央図書館設計業務委託等に係る事業費が増加したことが要因となっている。公債費については，美乃浜学園建設等に係る学校教育施設等整備事業債の元利償還金が増加したことが要因となっている。繰出金については，国民健康保険事業会計や後期高齢者医療事業会計，介護保険事業会計等の福祉関連会計への繰出のほか，市内７地区において実施している区画整理事業への繰出が類似団体と比較しコストが高くなっていることが要因となっている。今後も，地方債を活用した新中央図書館整備事業や新庁舎建設事業，ひたちなか海浜鉄道湊線延伸などの大型事業が想定されており，元利償還額の増が見込まれることから，地方交付税措置のある起債の活用や整備時期の調整等により後年度負担の軽減，平準化に努める。</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類似団体と比較して住民一人当たりコストが低くなっているものは，主に人件費や物件費，扶助費となっている。人件費については，消防事業の広域化により消防職員の人件費が計上されていないことや公営企業に属する職員の人件費については補助費等または繰出金に含まれることによるものであり，物件費については廃棄物処理事業等を一部事務組合にて実施していることによるものである。また，扶助費については，類似団体平均よりも低く推移しているものの，障害福祉サービス関連経費や医療福祉費支給費等については増加を続けており，住民一人当たりコストも上昇する結果となった。扶助費については今後も増加を見込むが，この傾向は当市に係る特殊要因によるものとは考えにくく，現行制度上では今後の抑制も困難と思われる</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154,647
152,031
101.02
66,485,131
63,378,387
2,900,368
32,917,881
59,189,088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26162</xdr:rowOff>
    </xdr:from>
    <xdr:to>
      <xdr:col>24</xdr:col>
      <xdr:colOff>63500</xdr:colOff>
      <xdr:row>36</xdr:row>
      <xdr:rowOff>66548</xdr:rowOff>
    </xdr:to>
    <xdr:cxnSp macro="">
      <xdr:nvCxnSpPr>
        <xdr:cNvPr id="61" name="直線コネクタ 60"/>
        <xdr:cNvCxnSpPr/>
      </xdr:nvCxnSpPr>
      <xdr:spPr>
        <a:xfrm flipV="1">
          <a:off x="3797300" y="6198362"/>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66548</xdr:rowOff>
    </xdr:from>
    <xdr:to>
      <xdr:col>19</xdr:col>
      <xdr:colOff>177800</xdr:colOff>
      <xdr:row>36</xdr:row>
      <xdr:rowOff>100838</xdr:rowOff>
    </xdr:to>
    <xdr:cxnSp macro="">
      <xdr:nvCxnSpPr>
        <xdr:cNvPr id="64" name="直線コネクタ 63"/>
        <xdr:cNvCxnSpPr/>
      </xdr:nvCxnSpPr>
      <xdr:spPr>
        <a:xfrm flipV="1">
          <a:off x="2908300" y="62387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141986</xdr:rowOff>
    </xdr:to>
    <xdr:cxnSp macro="">
      <xdr:nvCxnSpPr>
        <xdr:cNvPr id="67" name="直線コネクタ 66"/>
        <xdr:cNvCxnSpPr/>
      </xdr:nvCxnSpPr>
      <xdr:spPr>
        <a:xfrm flipV="1">
          <a:off x="2019300" y="62730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103886</xdr:rowOff>
    </xdr:from>
    <xdr:to>
      <xdr:col>10</xdr:col>
      <xdr:colOff>114300</xdr:colOff>
      <xdr:row>36</xdr:row>
      <xdr:rowOff>141986</xdr:rowOff>
    </xdr:to>
    <xdr:cxnSp macro="">
      <xdr:nvCxnSpPr>
        <xdr:cNvPr id="70" name="直線コネクタ 69"/>
        <xdr:cNvCxnSpPr/>
      </xdr:nvCxnSpPr>
      <xdr:spPr>
        <a:xfrm>
          <a:off x="1130300" y="62760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87376</xdr:rowOff>
    </xdr:from>
    <xdr:to>
      <xdr:col>6</xdr:col>
      <xdr:colOff>38100</xdr:colOff>
      <xdr:row>36</xdr:row>
      <xdr:rowOff>17526</xdr:rowOff>
    </xdr:to>
    <xdr:sp macro="" textlink="">
      <xdr:nvSpPr>
        <xdr:cNvPr id="73" name="フローチャート: 判断 72"/>
        <xdr:cNvSpPr/>
      </xdr:nvSpPr>
      <xdr:spPr>
        <a:xfrm>
          <a:off x="1079500" y="60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34053</xdr:rowOff>
    </xdr:from>
    <xdr:ext cx="469744" cy="259045"/>
    <xdr:sp macro="" textlink="">
      <xdr:nvSpPr>
        <xdr:cNvPr id="74" name="テキスト ボックス 73"/>
        <xdr:cNvSpPr txBox="1"/>
      </xdr:nvSpPr>
      <xdr:spPr>
        <a:xfrm>
          <a:off x="895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146812</xdr:rowOff>
    </xdr:from>
    <xdr:to>
      <xdr:col>24</xdr:col>
      <xdr:colOff>114300</xdr:colOff>
      <xdr:row>36</xdr:row>
      <xdr:rowOff>76962</xdr:rowOff>
    </xdr:to>
    <xdr:sp macro="" textlink="">
      <xdr:nvSpPr>
        <xdr:cNvPr id="80" name="楕円 79"/>
        <xdr:cNvSpPr/>
      </xdr:nvSpPr>
      <xdr:spPr>
        <a:xfrm>
          <a:off x="45847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169689</xdr:rowOff>
    </xdr:from>
    <xdr:ext cx="469744" cy="259045"/>
    <xdr:sp macro="" textlink="">
      <xdr:nvSpPr>
        <xdr:cNvPr id="81" name="議会費該当値テキスト"/>
        <xdr:cNvSpPr txBox="1"/>
      </xdr:nvSpPr>
      <xdr:spPr>
        <a:xfrm>
          <a:off x="4686300" y="59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15748</xdr:rowOff>
    </xdr:from>
    <xdr:to>
      <xdr:col>20</xdr:col>
      <xdr:colOff>38100</xdr:colOff>
      <xdr:row>36</xdr:row>
      <xdr:rowOff>117348</xdr:rowOff>
    </xdr:to>
    <xdr:sp macro="" textlink="">
      <xdr:nvSpPr>
        <xdr:cNvPr id="82" name="楕円 81"/>
        <xdr:cNvSpPr/>
      </xdr:nvSpPr>
      <xdr:spPr>
        <a:xfrm>
          <a:off x="3746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133875</xdr:rowOff>
    </xdr:from>
    <xdr:ext cx="469744" cy="259045"/>
    <xdr:sp macro="" textlink="">
      <xdr:nvSpPr>
        <xdr:cNvPr id="83" name="テキスト ボックス 82"/>
        <xdr:cNvSpPr txBox="1"/>
      </xdr:nvSpPr>
      <xdr:spPr>
        <a:xfrm>
          <a:off x="3562428" y="596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4" name="楕円 83"/>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168165</xdr:rowOff>
    </xdr:from>
    <xdr:ext cx="469744" cy="259045"/>
    <xdr:sp macro="" textlink="">
      <xdr:nvSpPr>
        <xdr:cNvPr id="85" name="テキスト ボックス 84"/>
        <xdr:cNvSpPr txBox="1"/>
      </xdr:nvSpPr>
      <xdr:spPr>
        <a:xfrm>
          <a:off x="2673428" y="59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91186</xdr:rowOff>
    </xdr:from>
    <xdr:to>
      <xdr:col>10</xdr:col>
      <xdr:colOff>165100</xdr:colOff>
      <xdr:row>37</xdr:row>
      <xdr:rowOff>21336</xdr:rowOff>
    </xdr:to>
    <xdr:sp macro="" textlink="">
      <xdr:nvSpPr>
        <xdr:cNvPr id="86" name="楕円 85"/>
        <xdr:cNvSpPr/>
      </xdr:nvSpPr>
      <xdr:spPr>
        <a:xfrm>
          <a:off x="1968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87" name="テキスト ボックス 86"/>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53086</xdr:rowOff>
    </xdr:from>
    <xdr:to>
      <xdr:col>6</xdr:col>
      <xdr:colOff>38100</xdr:colOff>
      <xdr:row>36</xdr:row>
      <xdr:rowOff>154686</xdr:rowOff>
    </xdr:to>
    <xdr:sp macro="" textlink="">
      <xdr:nvSpPr>
        <xdr:cNvPr id="88" name="楕円 87"/>
        <xdr:cNvSpPr/>
      </xdr:nvSpPr>
      <xdr:spPr>
        <a:xfrm>
          <a:off x="1079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145813</xdr:rowOff>
    </xdr:from>
    <xdr:ext cx="469744" cy="259045"/>
    <xdr:sp macro="" textlink="">
      <xdr:nvSpPr>
        <xdr:cNvPr id="89" name="テキスト ボックス 88"/>
        <xdr:cNvSpPr txBox="1"/>
      </xdr:nvSpPr>
      <xdr:spPr>
        <a:xfrm>
          <a:off x="895428"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45847</xdr:rowOff>
    </xdr:from>
    <xdr:to>
      <xdr:col>24</xdr:col>
      <xdr:colOff>63500</xdr:colOff>
      <xdr:row>58</xdr:row>
      <xdr:rowOff>46228</xdr:rowOff>
    </xdr:to>
    <xdr:cxnSp macro="">
      <xdr:nvCxnSpPr>
        <xdr:cNvPr id="119" name="直線コネクタ 118"/>
        <xdr:cNvCxnSpPr/>
      </xdr:nvCxnSpPr>
      <xdr:spPr>
        <a:xfrm>
          <a:off x="3797300" y="998994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45847</xdr:rowOff>
    </xdr:from>
    <xdr:to>
      <xdr:col>19</xdr:col>
      <xdr:colOff>177800</xdr:colOff>
      <xdr:row>58</xdr:row>
      <xdr:rowOff>113957</xdr:rowOff>
    </xdr:to>
    <xdr:cxnSp macro="">
      <xdr:nvCxnSpPr>
        <xdr:cNvPr id="122" name="直線コネクタ 121"/>
        <xdr:cNvCxnSpPr/>
      </xdr:nvCxnSpPr>
      <xdr:spPr>
        <a:xfrm flipV="1">
          <a:off x="2908300" y="9989947"/>
          <a:ext cx="889000" cy="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101333</xdr:rowOff>
    </xdr:from>
    <xdr:to>
      <xdr:col>15</xdr:col>
      <xdr:colOff>50800</xdr:colOff>
      <xdr:row>58</xdr:row>
      <xdr:rowOff>113957</xdr:rowOff>
    </xdr:to>
    <xdr:cxnSp macro="">
      <xdr:nvCxnSpPr>
        <xdr:cNvPr id="125" name="直線コネクタ 124"/>
        <xdr:cNvCxnSpPr/>
      </xdr:nvCxnSpPr>
      <xdr:spPr>
        <a:xfrm>
          <a:off x="2019300" y="10045433"/>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126429</xdr:rowOff>
    </xdr:from>
    <xdr:to>
      <xdr:col>10</xdr:col>
      <xdr:colOff>114300</xdr:colOff>
      <xdr:row>58</xdr:row>
      <xdr:rowOff>101333</xdr:rowOff>
    </xdr:to>
    <xdr:cxnSp macro="">
      <xdr:nvCxnSpPr>
        <xdr:cNvPr id="128" name="直線コネクタ 127"/>
        <xdr:cNvCxnSpPr/>
      </xdr:nvCxnSpPr>
      <xdr:spPr>
        <a:xfrm>
          <a:off x="1130300" y="8870379"/>
          <a:ext cx="889000" cy="117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166878</xdr:rowOff>
    </xdr:from>
    <xdr:to>
      <xdr:col>24</xdr:col>
      <xdr:colOff>114300</xdr:colOff>
      <xdr:row>58</xdr:row>
      <xdr:rowOff>97028</xdr:rowOff>
    </xdr:to>
    <xdr:sp macro="" textlink="">
      <xdr:nvSpPr>
        <xdr:cNvPr id="138" name="楕円 137"/>
        <xdr:cNvSpPr/>
      </xdr:nvSpPr>
      <xdr:spPr>
        <a:xfrm>
          <a:off x="4584700" y="99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145305</xdr:rowOff>
    </xdr:from>
    <xdr:ext cx="534377" cy="259045"/>
    <xdr:sp macro="" textlink="">
      <xdr:nvSpPr>
        <xdr:cNvPr id="139" name="総務費該当値テキスト"/>
        <xdr:cNvSpPr txBox="1"/>
      </xdr:nvSpPr>
      <xdr:spPr>
        <a:xfrm>
          <a:off x="4686300" y="99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166497</xdr:rowOff>
    </xdr:from>
    <xdr:to>
      <xdr:col>20</xdr:col>
      <xdr:colOff>38100</xdr:colOff>
      <xdr:row>58</xdr:row>
      <xdr:rowOff>96647</xdr:rowOff>
    </xdr:to>
    <xdr:sp macro="" textlink="">
      <xdr:nvSpPr>
        <xdr:cNvPr id="140" name="楕円 139"/>
        <xdr:cNvSpPr/>
      </xdr:nvSpPr>
      <xdr:spPr>
        <a:xfrm>
          <a:off x="3746500" y="99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87774</xdr:rowOff>
    </xdr:from>
    <xdr:ext cx="534377" cy="259045"/>
    <xdr:sp macro="" textlink="">
      <xdr:nvSpPr>
        <xdr:cNvPr id="141" name="テキスト ボックス 140"/>
        <xdr:cNvSpPr txBox="1"/>
      </xdr:nvSpPr>
      <xdr:spPr>
        <a:xfrm>
          <a:off x="3530111" y="100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63157</xdr:rowOff>
    </xdr:from>
    <xdr:to>
      <xdr:col>15</xdr:col>
      <xdr:colOff>101600</xdr:colOff>
      <xdr:row>58</xdr:row>
      <xdr:rowOff>164757</xdr:rowOff>
    </xdr:to>
    <xdr:sp macro="" textlink="">
      <xdr:nvSpPr>
        <xdr:cNvPr id="142" name="楕円 141"/>
        <xdr:cNvSpPr/>
      </xdr:nvSpPr>
      <xdr:spPr>
        <a:xfrm>
          <a:off x="2857500" y="100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155884</xdr:rowOff>
    </xdr:from>
    <xdr:ext cx="534377" cy="259045"/>
    <xdr:sp macro="" textlink="">
      <xdr:nvSpPr>
        <xdr:cNvPr id="143" name="テキスト ボックス 142"/>
        <xdr:cNvSpPr txBox="1"/>
      </xdr:nvSpPr>
      <xdr:spPr>
        <a:xfrm>
          <a:off x="2641111" y="100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50533</xdr:rowOff>
    </xdr:from>
    <xdr:to>
      <xdr:col>10</xdr:col>
      <xdr:colOff>165100</xdr:colOff>
      <xdr:row>58</xdr:row>
      <xdr:rowOff>152133</xdr:rowOff>
    </xdr:to>
    <xdr:sp macro="" textlink="">
      <xdr:nvSpPr>
        <xdr:cNvPr id="144" name="楕円 143"/>
        <xdr:cNvSpPr/>
      </xdr:nvSpPr>
      <xdr:spPr>
        <a:xfrm>
          <a:off x="1968500" y="999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143260</xdr:rowOff>
    </xdr:from>
    <xdr:ext cx="534377" cy="259045"/>
    <xdr:sp macro="" textlink="">
      <xdr:nvSpPr>
        <xdr:cNvPr id="145" name="テキスト ボックス 144"/>
        <xdr:cNvSpPr txBox="1"/>
      </xdr:nvSpPr>
      <xdr:spPr>
        <a:xfrm>
          <a:off x="1752111" y="1008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75629</xdr:rowOff>
    </xdr:from>
    <xdr:to>
      <xdr:col>6</xdr:col>
      <xdr:colOff>38100</xdr:colOff>
      <xdr:row>52</xdr:row>
      <xdr:rowOff>5779</xdr:rowOff>
    </xdr:to>
    <xdr:sp macro="" textlink="">
      <xdr:nvSpPr>
        <xdr:cNvPr id="146" name="楕円 145"/>
        <xdr:cNvSpPr/>
      </xdr:nvSpPr>
      <xdr:spPr>
        <a:xfrm>
          <a:off x="1079500" y="88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168356</xdr:rowOff>
    </xdr:from>
    <xdr:ext cx="599010" cy="259045"/>
    <xdr:sp macro="" textlink="">
      <xdr:nvSpPr>
        <xdr:cNvPr id="147" name="テキスト ボックス 146"/>
        <xdr:cNvSpPr txBox="1"/>
      </xdr:nvSpPr>
      <xdr:spPr>
        <a:xfrm>
          <a:off x="830795" y="891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14412</xdr:rowOff>
    </xdr:from>
    <xdr:to>
      <xdr:col>24</xdr:col>
      <xdr:colOff>62865</xdr:colOff>
      <xdr:row>76</xdr:row>
      <xdr:rowOff>85796</xdr:rowOff>
    </xdr:to>
    <xdr:cxnSp macro="">
      <xdr:nvCxnSpPr>
        <xdr:cNvPr id="172" name="直線コネクタ 171"/>
        <xdr:cNvCxnSpPr/>
      </xdr:nvCxnSpPr>
      <xdr:spPr>
        <a:xfrm flipV="1">
          <a:off x="4633595" y="12187362"/>
          <a:ext cx="1270" cy="928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89623</xdr:rowOff>
    </xdr:from>
    <xdr:ext cx="599010" cy="259045"/>
    <xdr:sp macro="" textlink="">
      <xdr:nvSpPr>
        <xdr:cNvPr id="173" name="民生費最小値テキスト"/>
        <xdr:cNvSpPr txBox="1"/>
      </xdr:nvSpPr>
      <xdr:spPr>
        <a:xfrm>
          <a:off x="4686300" y="1311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85796</xdr:rowOff>
    </xdr:from>
    <xdr:to>
      <xdr:col>24</xdr:col>
      <xdr:colOff>152400</xdr:colOff>
      <xdr:row>76</xdr:row>
      <xdr:rowOff>85796</xdr:rowOff>
    </xdr:to>
    <xdr:cxnSp macro="">
      <xdr:nvCxnSpPr>
        <xdr:cNvPr id="174" name="直線コネクタ 173"/>
        <xdr:cNvCxnSpPr/>
      </xdr:nvCxnSpPr>
      <xdr:spPr>
        <a:xfrm>
          <a:off x="4546600" y="1311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132539</xdr:rowOff>
    </xdr:from>
    <xdr:ext cx="599010" cy="259045"/>
    <xdr:sp macro="" textlink="">
      <xdr:nvSpPr>
        <xdr:cNvPr id="175" name="民生費最大値テキスト"/>
        <xdr:cNvSpPr txBox="1"/>
      </xdr:nvSpPr>
      <xdr:spPr>
        <a:xfrm>
          <a:off x="4686300" y="1196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14412</xdr:rowOff>
    </xdr:from>
    <xdr:to>
      <xdr:col>24</xdr:col>
      <xdr:colOff>152400</xdr:colOff>
      <xdr:row>71</xdr:row>
      <xdr:rowOff>14412</xdr:rowOff>
    </xdr:to>
    <xdr:cxnSp macro="">
      <xdr:nvCxnSpPr>
        <xdr:cNvPr id="176" name="直線コネクタ 175"/>
        <xdr:cNvCxnSpPr/>
      </xdr:nvCxnSpPr>
      <xdr:spPr>
        <a:xfrm>
          <a:off x="4546600" y="121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20287</xdr:rowOff>
    </xdr:from>
    <xdr:to>
      <xdr:col>24</xdr:col>
      <xdr:colOff>63500</xdr:colOff>
      <xdr:row>76</xdr:row>
      <xdr:rowOff>144690</xdr:rowOff>
    </xdr:to>
    <xdr:cxnSp macro="">
      <xdr:nvCxnSpPr>
        <xdr:cNvPr id="177" name="直線コネクタ 176"/>
        <xdr:cNvCxnSpPr/>
      </xdr:nvCxnSpPr>
      <xdr:spPr>
        <a:xfrm flipV="1">
          <a:off x="3797300" y="13050487"/>
          <a:ext cx="838200" cy="1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51854</xdr:rowOff>
    </xdr:from>
    <xdr:ext cx="599010" cy="259045"/>
    <xdr:sp macro="" textlink="">
      <xdr:nvSpPr>
        <xdr:cNvPr id="178" name="民生費平均値テキスト"/>
        <xdr:cNvSpPr txBox="1"/>
      </xdr:nvSpPr>
      <xdr:spPr>
        <a:xfrm>
          <a:off x="4686300" y="12567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28977</xdr:rowOff>
    </xdr:from>
    <xdr:to>
      <xdr:col>24</xdr:col>
      <xdr:colOff>114300</xdr:colOff>
      <xdr:row>74</xdr:row>
      <xdr:rowOff>130577</xdr:rowOff>
    </xdr:to>
    <xdr:sp macro="" textlink="">
      <xdr:nvSpPr>
        <xdr:cNvPr id="179" name="フローチャート: 判断 178"/>
        <xdr:cNvSpPr/>
      </xdr:nvSpPr>
      <xdr:spPr>
        <a:xfrm>
          <a:off x="4584700" y="1271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144690</xdr:rowOff>
    </xdr:from>
    <xdr:to>
      <xdr:col>19</xdr:col>
      <xdr:colOff>177800</xdr:colOff>
      <xdr:row>77</xdr:row>
      <xdr:rowOff>27160</xdr:rowOff>
    </xdr:to>
    <xdr:cxnSp macro="">
      <xdr:nvCxnSpPr>
        <xdr:cNvPr id="180" name="直線コネクタ 179"/>
        <xdr:cNvCxnSpPr/>
      </xdr:nvCxnSpPr>
      <xdr:spPr>
        <a:xfrm flipV="1">
          <a:off x="2908300" y="13174890"/>
          <a:ext cx="889000" cy="5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107988</xdr:rowOff>
    </xdr:from>
    <xdr:to>
      <xdr:col>20</xdr:col>
      <xdr:colOff>38100</xdr:colOff>
      <xdr:row>75</xdr:row>
      <xdr:rowOff>38138</xdr:rowOff>
    </xdr:to>
    <xdr:sp macro="" textlink="">
      <xdr:nvSpPr>
        <xdr:cNvPr id="181" name="フローチャート: 判断 180"/>
        <xdr:cNvSpPr/>
      </xdr:nvSpPr>
      <xdr:spPr>
        <a:xfrm>
          <a:off x="37465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54665</xdr:rowOff>
    </xdr:from>
    <xdr:ext cx="599010" cy="259045"/>
    <xdr:sp macro="" textlink="">
      <xdr:nvSpPr>
        <xdr:cNvPr id="182" name="テキスト ボックス 181"/>
        <xdr:cNvSpPr txBox="1"/>
      </xdr:nvSpPr>
      <xdr:spPr>
        <a:xfrm>
          <a:off x="3497795" y="1257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134107</xdr:rowOff>
    </xdr:from>
    <xdr:to>
      <xdr:col>15</xdr:col>
      <xdr:colOff>50800</xdr:colOff>
      <xdr:row>77</xdr:row>
      <xdr:rowOff>27160</xdr:rowOff>
    </xdr:to>
    <xdr:cxnSp macro="">
      <xdr:nvCxnSpPr>
        <xdr:cNvPr id="183" name="直線コネクタ 182"/>
        <xdr:cNvCxnSpPr/>
      </xdr:nvCxnSpPr>
      <xdr:spPr>
        <a:xfrm>
          <a:off x="2019300" y="13164307"/>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14536</xdr:rowOff>
    </xdr:from>
    <xdr:to>
      <xdr:col>15</xdr:col>
      <xdr:colOff>101600</xdr:colOff>
      <xdr:row>75</xdr:row>
      <xdr:rowOff>116136</xdr:rowOff>
    </xdr:to>
    <xdr:sp macro="" textlink="">
      <xdr:nvSpPr>
        <xdr:cNvPr id="184" name="フローチャート: 判断 183"/>
        <xdr:cNvSpPr/>
      </xdr:nvSpPr>
      <xdr:spPr>
        <a:xfrm>
          <a:off x="2857500" y="128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132663</xdr:rowOff>
    </xdr:from>
    <xdr:ext cx="599010" cy="259045"/>
    <xdr:sp macro="" textlink="">
      <xdr:nvSpPr>
        <xdr:cNvPr id="185" name="テキスト ボックス 184"/>
        <xdr:cNvSpPr txBox="1"/>
      </xdr:nvSpPr>
      <xdr:spPr>
        <a:xfrm>
          <a:off x="2608795" y="126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134107</xdr:rowOff>
    </xdr:from>
    <xdr:to>
      <xdr:col>10</xdr:col>
      <xdr:colOff>114300</xdr:colOff>
      <xdr:row>77</xdr:row>
      <xdr:rowOff>156510</xdr:rowOff>
    </xdr:to>
    <xdr:cxnSp macro="">
      <xdr:nvCxnSpPr>
        <xdr:cNvPr id="186" name="直線コネクタ 185"/>
        <xdr:cNvCxnSpPr/>
      </xdr:nvCxnSpPr>
      <xdr:spPr>
        <a:xfrm flipV="1">
          <a:off x="1130300" y="13164307"/>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142049</xdr:rowOff>
    </xdr:from>
    <xdr:to>
      <xdr:col>10</xdr:col>
      <xdr:colOff>165100</xdr:colOff>
      <xdr:row>75</xdr:row>
      <xdr:rowOff>72199</xdr:rowOff>
    </xdr:to>
    <xdr:sp macro="" textlink="">
      <xdr:nvSpPr>
        <xdr:cNvPr id="187" name="フローチャート: 判断 186"/>
        <xdr:cNvSpPr/>
      </xdr:nvSpPr>
      <xdr:spPr>
        <a:xfrm>
          <a:off x="1968500" y="1282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88726</xdr:rowOff>
    </xdr:from>
    <xdr:ext cx="599010" cy="259045"/>
    <xdr:sp macro="" textlink="">
      <xdr:nvSpPr>
        <xdr:cNvPr id="188" name="テキスト ボックス 187"/>
        <xdr:cNvSpPr txBox="1"/>
      </xdr:nvSpPr>
      <xdr:spPr>
        <a:xfrm>
          <a:off x="1719795" y="126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10826</xdr:rowOff>
    </xdr:from>
    <xdr:to>
      <xdr:col>6</xdr:col>
      <xdr:colOff>38100</xdr:colOff>
      <xdr:row>77</xdr:row>
      <xdr:rowOff>112426</xdr:rowOff>
    </xdr:to>
    <xdr:sp macro="" textlink="">
      <xdr:nvSpPr>
        <xdr:cNvPr id="189" name="フローチャート: 判断 188"/>
        <xdr:cNvSpPr/>
      </xdr:nvSpPr>
      <xdr:spPr>
        <a:xfrm>
          <a:off x="1079500" y="1321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128953</xdr:rowOff>
    </xdr:from>
    <xdr:ext cx="599010" cy="259045"/>
    <xdr:sp macro="" textlink="">
      <xdr:nvSpPr>
        <xdr:cNvPr id="190" name="テキスト ボックス 189"/>
        <xdr:cNvSpPr txBox="1"/>
      </xdr:nvSpPr>
      <xdr:spPr>
        <a:xfrm>
          <a:off x="830795" y="1298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140937</xdr:rowOff>
    </xdr:from>
    <xdr:to>
      <xdr:col>24</xdr:col>
      <xdr:colOff>114300</xdr:colOff>
      <xdr:row>76</xdr:row>
      <xdr:rowOff>71087</xdr:rowOff>
    </xdr:to>
    <xdr:sp macro="" textlink="">
      <xdr:nvSpPr>
        <xdr:cNvPr id="196" name="楕円 195"/>
        <xdr:cNvSpPr/>
      </xdr:nvSpPr>
      <xdr:spPr>
        <a:xfrm>
          <a:off x="4584700" y="129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55864</xdr:rowOff>
    </xdr:from>
    <xdr:ext cx="599010" cy="259045"/>
    <xdr:sp macro="" textlink="">
      <xdr:nvSpPr>
        <xdr:cNvPr id="197" name="民生費該当値テキスト"/>
        <xdr:cNvSpPr txBox="1"/>
      </xdr:nvSpPr>
      <xdr:spPr>
        <a:xfrm>
          <a:off x="4686300" y="129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93890</xdr:rowOff>
    </xdr:from>
    <xdr:to>
      <xdr:col>20</xdr:col>
      <xdr:colOff>38100</xdr:colOff>
      <xdr:row>77</xdr:row>
      <xdr:rowOff>24040</xdr:rowOff>
    </xdr:to>
    <xdr:sp macro="" textlink="">
      <xdr:nvSpPr>
        <xdr:cNvPr id="198" name="楕円 197"/>
        <xdr:cNvSpPr/>
      </xdr:nvSpPr>
      <xdr:spPr>
        <a:xfrm>
          <a:off x="3746500" y="131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15167</xdr:rowOff>
    </xdr:from>
    <xdr:ext cx="599010" cy="259045"/>
    <xdr:sp macro="" textlink="">
      <xdr:nvSpPr>
        <xdr:cNvPr id="199" name="テキスト ボックス 198"/>
        <xdr:cNvSpPr txBox="1"/>
      </xdr:nvSpPr>
      <xdr:spPr>
        <a:xfrm>
          <a:off x="3497795" y="1321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147810</xdr:rowOff>
    </xdr:from>
    <xdr:to>
      <xdr:col>15</xdr:col>
      <xdr:colOff>101600</xdr:colOff>
      <xdr:row>77</xdr:row>
      <xdr:rowOff>77960</xdr:rowOff>
    </xdr:to>
    <xdr:sp macro="" textlink="">
      <xdr:nvSpPr>
        <xdr:cNvPr id="200" name="楕円 199"/>
        <xdr:cNvSpPr/>
      </xdr:nvSpPr>
      <xdr:spPr>
        <a:xfrm>
          <a:off x="2857500" y="131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69087</xdr:rowOff>
    </xdr:from>
    <xdr:ext cx="599010" cy="259045"/>
    <xdr:sp macro="" textlink="">
      <xdr:nvSpPr>
        <xdr:cNvPr id="201" name="テキスト ボックス 200"/>
        <xdr:cNvSpPr txBox="1"/>
      </xdr:nvSpPr>
      <xdr:spPr>
        <a:xfrm>
          <a:off x="2608795" y="1327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83307</xdr:rowOff>
    </xdr:from>
    <xdr:to>
      <xdr:col>10</xdr:col>
      <xdr:colOff>165100</xdr:colOff>
      <xdr:row>77</xdr:row>
      <xdr:rowOff>13457</xdr:rowOff>
    </xdr:to>
    <xdr:sp macro="" textlink="">
      <xdr:nvSpPr>
        <xdr:cNvPr id="202" name="楕円 201"/>
        <xdr:cNvSpPr/>
      </xdr:nvSpPr>
      <xdr:spPr>
        <a:xfrm>
          <a:off x="1968500" y="1311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4584</xdr:rowOff>
    </xdr:from>
    <xdr:ext cx="599010" cy="259045"/>
    <xdr:sp macro="" textlink="">
      <xdr:nvSpPr>
        <xdr:cNvPr id="203" name="テキスト ボックス 202"/>
        <xdr:cNvSpPr txBox="1"/>
      </xdr:nvSpPr>
      <xdr:spPr>
        <a:xfrm>
          <a:off x="1719795" y="1320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105710</xdr:rowOff>
    </xdr:from>
    <xdr:to>
      <xdr:col>6</xdr:col>
      <xdr:colOff>38100</xdr:colOff>
      <xdr:row>78</xdr:row>
      <xdr:rowOff>35860</xdr:rowOff>
    </xdr:to>
    <xdr:sp macro="" textlink="">
      <xdr:nvSpPr>
        <xdr:cNvPr id="204" name="楕円 203"/>
        <xdr:cNvSpPr/>
      </xdr:nvSpPr>
      <xdr:spPr>
        <a:xfrm>
          <a:off x="1079500" y="133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26987</xdr:rowOff>
    </xdr:from>
    <xdr:ext cx="599010" cy="259045"/>
    <xdr:sp macro="" textlink="">
      <xdr:nvSpPr>
        <xdr:cNvPr id="205" name="テキスト ボックス 204"/>
        <xdr:cNvSpPr txBox="1"/>
      </xdr:nvSpPr>
      <xdr:spPr>
        <a:xfrm>
          <a:off x="830795" y="134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2" name="直線コネクタ 231"/>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3" name="衛生費最小値テキスト"/>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4" name="直線コネクタ 233"/>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5" name="衛生費最大値テキスト"/>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6" name="直線コネクタ 235"/>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77521</xdr:rowOff>
    </xdr:from>
    <xdr:to>
      <xdr:col>24</xdr:col>
      <xdr:colOff>63500</xdr:colOff>
      <xdr:row>98</xdr:row>
      <xdr:rowOff>111909</xdr:rowOff>
    </xdr:to>
    <xdr:cxnSp macro="">
      <xdr:nvCxnSpPr>
        <xdr:cNvPr id="237" name="直線コネクタ 236"/>
        <xdr:cNvCxnSpPr/>
      </xdr:nvCxnSpPr>
      <xdr:spPr>
        <a:xfrm>
          <a:off x="3797300" y="16879621"/>
          <a:ext cx="8382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38" name="衛生費平均値テキスト"/>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39" name="フローチャート: 判断 238"/>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18771</xdr:rowOff>
    </xdr:from>
    <xdr:to>
      <xdr:col>19</xdr:col>
      <xdr:colOff>177800</xdr:colOff>
      <xdr:row>98</xdr:row>
      <xdr:rowOff>77521</xdr:rowOff>
    </xdr:to>
    <xdr:cxnSp macro="">
      <xdr:nvCxnSpPr>
        <xdr:cNvPr id="240" name="直線コネクタ 239"/>
        <xdr:cNvCxnSpPr/>
      </xdr:nvCxnSpPr>
      <xdr:spPr>
        <a:xfrm>
          <a:off x="2908300" y="16820871"/>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1" name="フローチャート: 判断 240"/>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2" name="テキスト ボックス 241"/>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18771</xdr:rowOff>
    </xdr:from>
    <xdr:to>
      <xdr:col>15</xdr:col>
      <xdr:colOff>50800</xdr:colOff>
      <xdr:row>98</xdr:row>
      <xdr:rowOff>40390</xdr:rowOff>
    </xdr:to>
    <xdr:cxnSp macro="">
      <xdr:nvCxnSpPr>
        <xdr:cNvPr id="243" name="直線コネクタ 242"/>
        <xdr:cNvCxnSpPr/>
      </xdr:nvCxnSpPr>
      <xdr:spPr>
        <a:xfrm flipV="1">
          <a:off x="2019300" y="16820871"/>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4" name="フローチャート: 判断 243"/>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5" name="テキスト ボックス 244"/>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40390</xdr:rowOff>
    </xdr:from>
    <xdr:to>
      <xdr:col>10</xdr:col>
      <xdr:colOff>114300</xdr:colOff>
      <xdr:row>99</xdr:row>
      <xdr:rowOff>17301</xdr:rowOff>
    </xdr:to>
    <xdr:cxnSp macro="">
      <xdr:nvCxnSpPr>
        <xdr:cNvPr id="246" name="直線コネクタ 245"/>
        <xdr:cNvCxnSpPr/>
      </xdr:nvCxnSpPr>
      <xdr:spPr>
        <a:xfrm flipV="1">
          <a:off x="1130300" y="16842490"/>
          <a:ext cx="8890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7" name="フローチャート: 判断 246"/>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48" name="テキスト ボックス 247"/>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113818</xdr:rowOff>
    </xdr:from>
    <xdr:to>
      <xdr:col>6</xdr:col>
      <xdr:colOff>38100</xdr:colOff>
      <xdr:row>97</xdr:row>
      <xdr:rowOff>43968</xdr:rowOff>
    </xdr:to>
    <xdr:sp macro="" textlink="">
      <xdr:nvSpPr>
        <xdr:cNvPr id="249" name="フローチャート: 判断 248"/>
        <xdr:cNvSpPr/>
      </xdr:nvSpPr>
      <xdr:spPr>
        <a:xfrm>
          <a:off x="1079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60495</xdr:rowOff>
    </xdr:from>
    <xdr:ext cx="534377" cy="259045"/>
    <xdr:sp macro="" textlink="">
      <xdr:nvSpPr>
        <xdr:cNvPr id="250" name="テキスト ボックス 249"/>
        <xdr:cNvSpPr txBox="1"/>
      </xdr:nvSpPr>
      <xdr:spPr>
        <a:xfrm>
          <a:off x="863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61109</xdr:rowOff>
    </xdr:from>
    <xdr:to>
      <xdr:col>24</xdr:col>
      <xdr:colOff>114300</xdr:colOff>
      <xdr:row>98</xdr:row>
      <xdr:rowOff>162709</xdr:rowOff>
    </xdr:to>
    <xdr:sp macro="" textlink="">
      <xdr:nvSpPr>
        <xdr:cNvPr id="256" name="楕円 255"/>
        <xdr:cNvSpPr/>
      </xdr:nvSpPr>
      <xdr:spPr>
        <a:xfrm>
          <a:off x="4584700" y="168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147486</xdr:rowOff>
    </xdr:from>
    <xdr:ext cx="534377" cy="259045"/>
    <xdr:sp macro="" textlink="">
      <xdr:nvSpPr>
        <xdr:cNvPr id="257" name="衛生費該当値テキスト"/>
        <xdr:cNvSpPr txBox="1"/>
      </xdr:nvSpPr>
      <xdr:spPr>
        <a:xfrm>
          <a:off x="4686300" y="167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26721</xdr:rowOff>
    </xdr:from>
    <xdr:to>
      <xdr:col>20</xdr:col>
      <xdr:colOff>38100</xdr:colOff>
      <xdr:row>98</xdr:row>
      <xdr:rowOff>128321</xdr:rowOff>
    </xdr:to>
    <xdr:sp macro="" textlink="">
      <xdr:nvSpPr>
        <xdr:cNvPr id="258" name="楕円 257"/>
        <xdr:cNvSpPr/>
      </xdr:nvSpPr>
      <xdr:spPr>
        <a:xfrm>
          <a:off x="3746500" y="168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119448</xdr:rowOff>
    </xdr:from>
    <xdr:ext cx="534377" cy="259045"/>
    <xdr:sp macro="" textlink="">
      <xdr:nvSpPr>
        <xdr:cNvPr id="259" name="テキスト ボックス 258"/>
        <xdr:cNvSpPr txBox="1"/>
      </xdr:nvSpPr>
      <xdr:spPr>
        <a:xfrm>
          <a:off x="3530111" y="169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139421</xdr:rowOff>
    </xdr:from>
    <xdr:to>
      <xdr:col>15</xdr:col>
      <xdr:colOff>101600</xdr:colOff>
      <xdr:row>98</xdr:row>
      <xdr:rowOff>69571</xdr:rowOff>
    </xdr:to>
    <xdr:sp macro="" textlink="">
      <xdr:nvSpPr>
        <xdr:cNvPr id="260" name="楕円 259"/>
        <xdr:cNvSpPr/>
      </xdr:nvSpPr>
      <xdr:spPr>
        <a:xfrm>
          <a:off x="2857500" y="167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60698</xdr:rowOff>
    </xdr:from>
    <xdr:ext cx="534377" cy="259045"/>
    <xdr:sp macro="" textlink="">
      <xdr:nvSpPr>
        <xdr:cNvPr id="261" name="テキスト ボックス 260"/>
        <xdr:cNvSpPr txBox="1"/>
      </xdr:nvSpPr>
      <xdr:spPr>
        <a:xfrm>
          <a:off x="2641111" y="168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161040</xdr:rowOff>
    </xdr:from>
    <xdr:to>
      <xdr:col>10</xdr:col>
      <xdr:colOff>165100</xdr:colOff>
      <xdr:row>98</xdr:row>
      <xdr:rowOff>91190</xdr:rowOff>
    </xdr:to>
    <xdr:sp macro="" textlink="">
      <xdr:nvSpPr>
        <xdr:cNvPr id="262" name="楕円 261"/>
        <xdr:cNvSpPr/>
      </xdr:nvSpPr>
      <xdr:spPr>
        <a:xfrm>
          <a:off x="1968500" y="167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82317</xdr:rowOff>
    </xdr:from>
    <xdr:ext cx="534377" cy="259045"/>
    <xdr:sp macro="" textlink="">
      <xdr:nvSpPr>
        <xdr:cNvPr id="263" name="テキスト ボックス 262"/>
        <xdr:cNvSpPr txBox="1"/>
      </xdr:nvSpPr>
      <xdr:spPr>
        <a:xfrm>
          <a:off x="1752111" y="1688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137951</xdr:rowOff>
    </xdr:from>
    <xdr:to>
      <xdr:col>6</xdr:col>
      <xdr:colOff>38100</xdr:colOff>
      <xdr:row>99</xdr:row>
      <xdr:rowOff>68101</xdr:rowOff>
    </xdr:to>
    <xdr:sp macro="" textlink="">
      <xdr:nvSpPr>
        <xdr:cNvPr id="264" name="楕円 263"/>
        <xdr:cNvSpPr/>
      </xdr:nvSpPr>
      <xdr:spPr>
        <a:xfrm>
          <a:off x="1079500" y="169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59228</xdr:rowOff>
    </xdr:from>
    <xdr:ext cx="534377" cy="259045"/>
    <xdr:sp macro="" textlink="">
      <xdr:nvSpPr>
        <xdr:cNvPr id="265" name="テキスト ボックス 264"/>
        <xdr:cNvSpPr txBox="1"/>
      </xdr:nvSpPr>
      <xdr:spPr>
        <a:xfrm>
          <a:off x="863111" y="1703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89" name="直線コネクタ 288"/>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0"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1" name="直線コネクタ 290"/>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2" name="労働費最大値テキスト"/>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3" name="直線コネクタ 292"/>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143129</xdr:rowOff>
    </xdr:from>
    <xdr:to>
      <xdr:col>55</xdr:col>
      <xdr:colOff>0</xdr:colOff>
      <xdr:row>35</xdr:row>
      <xdr:rowOff>29591</xdr:rowOff>
    </xdr:to>
    <xdr:cxnSp macro="">
      <xdr:nvCxnSpPr>
        <xdr:cNvPr id="294" name="直線コネクタ 293"/>
        <xdr:cNvCxnSpPr/>
      </xdr:nvCxnSpPr>
      <xdr:spPr>
        <a:xfrm flipV="1">
          <a:off x="9639300" y="5972429"/>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5" name="労働費平均値テキスト"/>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6" name="フローチャート: 判断 295"/>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29591</xdr:rowOff>
    </xdr:from>
    <xdr:to>
      <xdr:col>50</xdr:col>
      <xdr:colOff>114300</xdr:colOff>
      <xdr:row>35</xdr:row>
      <xdr:rowOff>79502</xdr:rowOff>
    </xdr:to>
    <xdr:cxnSp macro="">
      <xdr:nvCxnSpPr>
        <xdr:cNvPr id="297" name="直線コネクタ 296"/>
        <xdr:cNvCxnSpPr/>
      </xdr:nvCxnSpPr>
      <xdr:spPr>
        <a:xfrm flipV="1">
          <a:off x="8750300" y="6030341"/>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298" name="フローチャート: 判断 297"/>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299" name="テキスト ボックス 298"/>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29210</xdr:rowOff>
    </xdr:from>
    <xdr:to>
      <xdr:col>45</xdr:col>
      <xdr:colOff>177800</xdr:colOff>
      <xdr:row>35</xdr:row>
      <xdr:rowOff>79502</xdr:rowOff>
    </xdr:to>
    <xdr:cxnSp macro="">
      <xdr:nvCxnSpPr>
        <xdr:cNvPr id="300" name="直線コネクタ 299"/>
        <xdr:cNvCxnSpPr/>
      </xdr:nvCxnSpPr>
      <xdr:spPr>
        <a:xfrm>
          <a:off x="7861300" y="60299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1" name="フローチャート: 判断 300"/>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2" name="テキスト ボックス 301"/>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29210</xdr:rowOff>
    </xdr:from>
    <xdr:to>
      <xdr:col>41</xdr:col>
      <xdr:colOff>50800</xdr:colOff>
      <xdr:row>35</xdr:row>
      <xdr:rowOff>144653</xdr:rowOff>
    </xdr:to>
    <xdr:cxnSp macro="">
      <xdr:nvCxnSpPr>
        <xdr:cNvPr id="303" name="直線コネクタ 302"/>
        <xdr:cNvCxnSpPr/>
      </xdr:nvCxnSpPr>
      <xdr:spPr>
        <a:xfrm flipV="1">
          <a:off x="6972300" y="6029960"/>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4" name="フローチャート: 判断 303"/>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5" name="テキスト ボックス 304"/>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116332</xdr:rowOff>
    </xdr:from>
    <xdr:to>
      <xdr:col>36</xdr:col>
      <xdr:colOff>165100</xdr:colOff>
      <xdr:row>36</xdr:row>
      <xdr:rowOff>46482</xdr:rowOff>
    </xdr:to>
    <xdr:sp macro="" textlink="">
      <xdr:nvSpPr>
        <xdr:cNvPr id="306" name="フローチャート: 判断 305"/>
        <xdr:cNvSpPr/>
      </xdr:nvSpPr>
      <xdr:spPr>
        <a:xfrm>
          <a:off x="6921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37609</xdr:rowOff>
    </xdr:from>
    <xdr:ext cx="469744" cy="259045"/>
    <xdr:sp macro="" textlink="">
      <xdr:nvSpPr>
        <xdr:cNvPr id="307" name="テキスト ボックス 306"/>
        <xdr:cNvSpPr txBox="1"/>
      </xdr:nvSpPr>
      <xdr:spPr>
        <a:xfrm>
          <a:off x="6737428"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92329</xdr:rowOff>
    </xdr:from>
    <xdr:to>
      <xdr:col>55</xdr:col>
      <xdr:colOff>50800</xdr:colOff>
      <xdr:row>35</xdr:row>
      <xdr:rowOff>22479</xdr:rowOff>
    </xdr:to>
    <xdr:sp macro="" textlink="">
      <xdr:nvSpPr>
        <xdr:cNvPr id="313" name="楕円 312"/>
        <xdr:cNvSpPr/>
      </xdr:nvSpPr>
      <xdr:spPr>
        <a:xfrm>
          <a:off x="10426700" y="5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115206</xdr:rowOff>
    </xdr:from>
    <xdr:ext cx="469744" cy="259045"/>
    <xdr:sp macro="" textlink="">
      <xdr:nvSpPr>
        <xdr:cNvPr id="314" name="労働費該当値テキスト"/>
        <xdr:cNvSpPr txBox="1"/>
      </xdr:nvSpPr>
      <xdr:spPr>
        <a:xfrm>
          <a:off x="10528300" y="5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150241</xdr:rowOff>
    </xdr:from>
    <xdr:to>
      <xdr:col>50</xdr:col>
      <xdr:colOff>165100</xdr:colOff>
      <xdr:row>35</xdr:row>
      <xdr:rowOff>80391</xdr:rowOff>
    </xdr:to>
    <xdr:sp macro="" textlink="">
      <xdr:nvSpPr>
        <xdr:cNvPr id="315" name="楕円 314"/>
        <xdr:cNvSpPr/>
      </xdr:nvSpPr>
      <xdr:spPr>
        <a:xfrm>
          <a:off x="9588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96918</xdr:rowOff>
    </xdr:from>
    <xdr:ext cx="469744" cy="259045"/>
    <xdr:sp macro="" textlink="">
      <xdr:nvSpPr>
        <xdr:cNvPr id="316" name="テキスト ボックス 315"/>
        <xdr:cNvSpPr txBox="1"/>
      </xdr:nvSpPr>
      <xdr:spPr>
        <a:xfrm>
          <a:off x="9404428"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28702</xdr:rowOff>
    </xdr:from>
    <xdr:to>
      <xdr:col>46</xdr:col>
      <xdr:colOff>38100</xdr:colOff>
      <xdr:row>35</xdr:row>
      <xdr:rowOff>130302</xdr:rowOff>
    </xdr:to>
    <xdr:sp macro="" textlink="">
      <xdr:nvSpPr>
        <xdr:cNvPr id="317" name="楕円 316"/>
        <xdr:cNvSpPr/>
      </xdr:nvSpPr>
      <xdr:spPr>
        <a:xfrm>
          <a:off x="8699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146829</xdr:rowOff>
    </xdr:from>
    <xdr:ext cx="469744" cy="259045"/>
    <xdr:sp macro="" textlink="">
      <xdr:nvSpPr>
        <xdr:cNvPr id="318" name="テキスト ボックス 317"/>
        <xdr:cNvSpPr txBox="1"/>
      </xdr:nvSpPr>
      <xdr:spPr>
        <a:xfrm>
          <a:off x="8515428"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149860</xdr:rowOff>
    </xdr:from>
    <xdr:to>
      <xdr:col>41</xdr:col>
      <xdr:colOff>101600</xdr:colOff>
      <xdr:row>35</xdr:row>
      <xdr:rowOff>80010</xdr:rowOff>
    </xdr:to>
    <xdr:sp macro="" textlink="">
      <xdr:nvSpPr>
        <xdr:cNvPr id="319" name="楕円 318"/>
        <xdr:cNvSpPr/>
      </xdr:nvSpPr>
      <xdr:spPr>
        <a:xfrm>
          <a:off x="7810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96537</xdr:rowOff>
    </xdr:from>
    <xdr:ext cx="469744" cy="259045"/>
    <xdr:sp macro="" textlink="">
      <xdr:nvSpPr>
        <xdr:cNvPr id="320" name="テキスト ボックス 319"/>
        <xdr:cNvSpPr txBox="1"/>
      </xdr:nvSpPr>
      <xdr:spPr>
        <a:xfrm>
          <a:off x="7626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93853</xdr:rowOff>
    </xdr:from>
    <xdr:to>
      <xdr:col>36</xdr:col>
      <xdr:colOff>165100</xdr:colOff>
      <xdr:row>36</xdr:row>
      <xdr:rowOff>24003</xdr:rowOff>
    </xdr:to>
    <xdr:sp macro="" textlink="">
      <xdr:nvSpPr>
        <xdr:cNvPr id="321" name="楕円 320"/>
        <xdr:cNvSpPr/>
      </xdr:nvSpPr>
      <xdr:spPr>
        <a:xfrm>
          <a:off x="69215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40530</xdr:rowOff>
    </xdr:from>
    <xdr:ext cx="469744" cy="259045"/>
    <xdr:sp macro="" textlink="">
      <xdr:nvSpPr>
        <xdr:cNvPr id="322" name="テキスト ボックス 321"/>
        <xdr:cNvSpPr txBox="1"/>
      </xdr:nvSpPr>
      <xdr:spPr>
        <a:xfrm>
          <a:off x="6737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2" name="直線コネクタ 341"/>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3" name="農林水産業費最小値テキスト"/>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4" name="直線コネクタ 343"/>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5" name="農林水産業費最大値テキスト"/>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6" name="直線コネクタ 345"/>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152616</xdr:rowOff>
    </xdr:from>
    <xdr:to>
      <xdr:col>55</xdr:col>
      <xdr:colOff>0</xdr:colOff>
      <xdr:row>57</xdr:row>
      <xdr:rowOff>1512</xdr:rowOff>
    </xdr:to>
    <xdr:cxnSp macro="">
      <xdr:nvCxnSpPr>
        <xdr:cNvPr id="347" name="直線コネクタ 346"/>
        <xdr:cNvCxnSpPr/>
      </xdr:nvCxnSpPr>
      <xdr:spPr>
        <a:xfrm flipV="1">
          <a:off x="9639300" y="9753816"/>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48" name="農林水産業費平均値テキスト"/>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49" name="フローチャート: 判断 348"/>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1512</xdr:rowOff>
    </xdr:from>
    <xdr:to>
      <xdr:col>50</xdr:col>
      <xdr:colOff>114300</xdr:colOff>
      <xdr:row>57</xdr:row>
      <xdr:rowOff>1912</xdr:rowOff>
    </xdr:to>
    <xdr:cxnSp macro="">
      <xdr:nvCxnSpPr>
        <xdr:cNvPr id="350" name="直線コネクタ 349"/>
        <xdr:cNvCxnSpPr/>
      </xdr:nvCxnSpPr>
      <xdr:spPr>
        <a:xfrm flipV="1">
          <a:off x="8750300" y="977416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1" name="フローチャート: 判断 350"/>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2" name="テキスト ボックス 351"/>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168732</xdr:rowOff>
    </xdr:from>
    <xdr:to>
      <xdr:col>45</xdr:col>
      <xdr:colOff>177800</xdr:colOff>
      <xdr:row>57</xdr:row>
      <xdr:rowOff>1912</xdr:rowOff>
    </xdr:to>
    <xdr:cxnSp macro="">
      <xdr:nvCxnSpPr>
        <xdr:cNvPr id="353" name="直線コネクタ 352"/>
        <xdr:cNvCxnSpPr/>
      </xdr:nvCxnSpPr>
      <xdr:spPr>
        <a:xfrm>
          <a:off x="7861300" y="9769932"/>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4" name="フローチャート: 判断 353"/>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5" name="テキスト ボックス 354"/>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139185</xdr:rowOff>
    </xdr:from>
    <xdr:to>
      <xdr:col>41</xdr:col>
      <xdr:colOff>50800</xdr:colOff>
      <xdr:row>56</xdr:row>
      <xdr:rowOff>168732</xdr:rowOff>
    </xdr:to>
    <xdr:cxnSp macro="">
      <xdr:nvCxnSpPr>
        <xdr:cNvPr id="356" name="直線コネクタ 355"/>
        <xdr:cNvCxnSpPr/>
      </xdr:nvCxnSpPr>
      <xdr:spPr>
        <a:xfrm>
          <a:off x="6972300" y="9740385"/>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7" name="フローチャート: 判断 356"/>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58" name="テキスト ボックス 357"/>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161881</xdr:rowOff>
    </xdr:from>
    <xdr:to>
      <xdr:col>36</xdr:col>
      <xdr:colOff>165100</xdr:colOff>
      <xdr:row>55</xdr:row>
      <xdr:rowOff>92031</xdr:rowOff>
    </xdr:to>
    <xdr:sp macro="" textlink="">
      <xdr:nvSpPr>
        <xdr:cNvPr id="359" name="フローチャート: 判断 358"/>
        <xdr:cNvSpPr/>
      </xdr:nvSpPr>
      <xdr:spPr>
        <a:xfrm>
          <a:off x="6921500" y="94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108558</xdr:rowOff>
    </xdr:from>
    <xdr:ext cx="469744" cy="259045"/>
    <xdr:sp macro="" textlink="">
      <xdr:nvSpPr>
        <xdr:cNvPr id="360" name="テキスト ボックス 359"/>
        <xdr:cNvSpPr txBox="1"/>
      </xdr:nvSpPr>
      <xdr:spPr>
        <a:xfrm>
          <a:off x="6737428" y="919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101816</xdr:rowOff>
    </xdr:from>
    <xdr:to>
      <xdr:col>55</xdr:col>
      <xdr:colOff>50800</xdr:colOff>
      <xdr:row>57</xdr:row>
      <xdr:rowOff>31966</xdr:rowOff>
    </xdr:to>
    <xdr:sp macro="" textlink="">
      <xdr:nvSpPr>
        <xdr:cNvPr id="366" name="楕円 365"/>
        <xdr:cNvSpPr/>
      </xdr:nvSpPr>
      <xdr:spPr>
        <a:xfrm>
          <a:off x="10426700" y="97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124693</xdr:rowOff>
    </xdr:from>
    <xdr:ext cx="469744" cy="259045"/>
    <xdr:sp macro="" textlink="">
      <xdr:nvSpPr>
        <xdr:cNvPr id="367" name="農林水産業費該当値テキスト"/>
        <xdr:cNvSpPr txBox="1"/>
      </xdr:nvSpPr>
      <xdr:spPr>
        <a:xfrm>
          <a:off x="10528300" y="955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122162</xdr:rowOff>
    </xdr:from>
    <xdr:to>
      <xdr:col>50</xdr:col>
      <xdr:colOff>165100</xdr:colOff>
      <xdr:row>57</xdr:row>
      <xdr:rowOff>52312</xdr:rowOff>
    </xdr:to>
    <xdr:sp macro="" textlink="">
      <xdr:nvSpPr>
        <xdr:cNvPr id="368" name="楕円 367"/>
        <xdr:cNvSpPr/>
      </xdr:nvSpPr>
      <xdr:spPr>
        <a:xfrm>
          <a:off x="9588500" y="97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68839</xdr:rowOff>
    </xdr:from>
    <xdr:ext cx="469744" cy="259045"/>
    <xdr:sp macro="" textlink="">
      <xdr:nvSpPr>
        <xdr:cNvPr id="369" name="テキスト ボックス 368"/>
        <xdr:cNvSpPr txBox="1"/>
      </xdr:nvSpPr>
      <xdr:spPr>
        <a:xfrm>
          <a:off x="9404428" y="949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122562</xdr:rowOff>
    </xdr:from>
    <xdr:to>
      <xdr:col>46</xdr:col>
      <xdr:colOff>38100</xdr:colOff>
      <xdr:row>57</xdr:row>
      <xdr:rowOff>52712</xdr:rowOff>
    </xdr:to>
    <xdr:sp macro="" textlink="">
      <xdr:nvSpPr>
        <xdr:cNvPr id="370" name="楕円 369"/>
        <xdr:cNvSpPr/>
      </xdr:nvSpPr>
      <xdr:spPr>
        <a:xfrm>
          <a:off x="8699500" y="97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69239</xdr:rowOff>
    </xdr:from>
    <xdr:ext cx="469744" cy="259045"/>
    <xdr:sp macro="" textlink="">
      <xdr:nvSpPr>
        <xdr:cNvPr id="371" name="テキスト ボックス 370"/>
        <xdr:cNvSpPr txBox="1"/>
      </xdr:nvSpPr>
      <xdr:spPr>
        <a:xfrm>
          <a:off x="8515428" y="94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117932</xdr:rowOff>
    </xdr:from>
    <xdr:to>
      <xdr:col>41</xdr:col>
      <xdr:colOff>101600</xdr:colOff>
      <xdr:row>57</xdr:row>
      <xdr:rowOff>48082</xdr:rowOff>
    </xdr:to>
    <xdr:sp macro="" textlink="">
      <xdr:nvSpPr>
        <xdr:cNvPr id="372" name="楕円 371"/>
        <xdr:cNvSpPr/>
      </xdr:nvSpPr>
      <xdr:spPr>
        <a:xfrm>
          <a:off x="7810500" y="97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64609</xdr:rowOff>
    </xdr:from>
    <xdr:ext cx="469744" cy="259045"/>
    <xdr:sp macro="" textlink="">
      <xdr:nvSpPr>
        <xdr:cNvPr id="373" name="テキスト ボックス 372"/>
        <xdr:cNvSpPr txBox="1"/>
      </xdr:nvSpPr>
      <xdr:spPr>
        <a:xfrm>
          <a:off x="7626428" y="949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88385</xdr:rowOff>
    </xdr:from>
    <xdr:to>
      <xdr:col>36</xdr:col>
      <xdr:colOff>165100</xdr:colOff>
      <xdr:row>57</xdr:row>
      <xdr:rowOff>18535</xdr:rowOff>
    </xdr:to>
    <xdr:sp macro="" textlink="">
      <xdr:nvSpPr>
        <xdr:cNvPr id="374" name="楕円 373"/>
        <xdr:cNvSpPr/>
      </xdr:nvSpPr>
      <xdr:spPr>
        <a:xfrm>
          <a:off x="6921500" y="9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9662</xdr:rowOff>
    </xdr:from>
    <xdr:ext cx="469744" cy="259045"/>
    <xdr:sp macro="" textlink="">
      <xdr:nvSpPr>
        <xdr:cNvPr id="375" name="テキスト ボックス 374"/>
        <xdr:cNvSpPr txBox="1"/>
      </xdr:nvSpPr>
      <xdr:spPr>
        <a:xfrm>
          <a:off x="6737428" y="978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7" name="直線コネクタ 396"/>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398" name="商工費最小値テキスト"/>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399" name="直線コネクタ 398"/>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0" name="商工費最大値テキスト"/>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1" name="直線コネクタ 400"/>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107787</xdr:rowOff>
    </xdr:from>
    <xdr:to>
      <xdr:col>55</xdr:col>
      <xdr:colOff>0</xdr:colOff>
      <xdr:row>76</xdr:row>
      <xdr:rowOff>144318</xdr:rowOff>
    </xdr:to>
    <xdr:cxnSp macro="">
      <xdr:nvCxnSpPr>
        <xdr:cNvPr id="402" name="直線コネクタ 401"/>
        <xdr:cNvCxnSpPr/>
      </xdr:nvCxnSpPr>
      <xdr:spPr>
        <a:xfrm>
          <a:off x="9639300" y="13137987"/>
          <a:ext cx="8382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3" name="商工費平均値テキスト"/>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4" name="フローチャート: 判断 403"/>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76423</xdr:rowOff>
    </xdr:from>
    <xdr:to>
      <xdr:col>50</xdr:col>
      <xdr:colOff>114300</xdr:colOff>
      <xdr:row>76</xdr:row>
      <xdr:rowOff>107787</xdr:rowOff>
    </xdr:to>
    <xdr:cxnSp macro="">
      <xdr:nvCxnSpPr>
        <xdr:cNvPr id="405" name="直線コネクタ 404"/>
        <xdr:cNvCxnSpPr/>
      </xdr:nvCxnSpPr>
      <xdr:spPr>
        <a:xfrm>
          <a:off x="8750300" y="13106623"/>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6" name="フローチャート: 判断 405"/>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7" name="テキスト ボックス 406"/>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50180</xdr:rowOff>
    </xdr:from>
    <xdr:to>
      <xdr:col>45</xdr:col>
      <xdr:colOff>177800</xdr:colOff>
      <xdr:row>76</xdr:row>
      <xdr:rowOff>76423</xdr:rowOff>
    </xdr:to>
    <xdr:cxnSp macro="">
      <xdr:nvCxnSpPr>
        <xdr:cNvPr id="408" name="直線コネクタ 407"/>
        <xdr:cNvCxnSpPr/>
      </xdr:nvCxnSpPr>
      <xdr:spPr>
        <a:xfrm>
          <a:off x="7861300" y="13080380"/>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09" name="フローチャート: 判断 408"/>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0" name="テキスト ボックス 409"/>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50180</xdr:rowOff>
    </xdr:from>
    <xdr:to>
      <xdr:col>41</xdr:col>
      <xdr:colOff>50800</xdr:colOff>
      <xdr:row>76</xdr:row>
      <xdr:rowOff>82824</xdr:rowOff>
    </xdr:to>
    <xdr:cxnSp macro="">
      <xdr:nvCxnSpPr>
        <xdr:cNvPr id="411" name="直線コネクタ 410"/>
        <xdr:cNvCxnSpPr/>
      </xdr:nvCxnSpPr>
      <xdr:spPr>
        <a:xfrm flipV="1">
          <a:off x="6972300" y="13080380"/>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2" name="フローチャート: 判断 411"/>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3" name="テキスト ボックス 412"/>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82317</xdr:rowOff>
    </xdr:from>
    <xdr:to>
      <xdr:col>36</xdr:col>
      <xdr:colOff>165100</xdr:colOff>
      <xdr:row>74</xdr:row>
      <xdr:rowOff>12467</xdr:rowOff>
    </xdr:to>
    <xdr:sp macro="" textlink="">
      <xdr:nvSpPr>
        <xdr:cNvPr id="414" name="フローチャート: 判断 413"/>
        <xdr:cNvSpPr/>
      </xdr:nvSpPr>
      <xdr:spPr>
        <a:xfrm>
          <a:off x="6921500" y="125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28994</xdr:rowOff>
    </xdr:from>
    <xdr:ext cx="534377" cy="259045"/>
    <xdr:sp macro="" textlink="">
      <xdr:nvSpPr>
        <xdr:cNvPr id="415" name="テキスト ボックス 414"/>
        <xdr:cNvSpPr txBox="1"/>
      </xdr:nvSpPr>
      <xdr:spPr>
        <a:xfrm>
          <a:off x="6705111" y="123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93518</xdr:rowOff>
    </xdr:from>
    <xdr:to>
      <xdr:col>55</xdr:col>
      <xdr:colOff>50800</xdr:colOff>
      <xdr:row>77</xdr:row>
      <xdr:rowOff>23668</xdr:rowOff>
    </xdr:to>
    <xdr:sp macro="" textlink="">
      <xdr:nvSpPr>
        <xdr:cNvPr id="421" name="楕円 420"/>
        <xdr:cNvSpPr/>
      </xdr:nvSpPr>
      <xdr:spPr>
        <a:xfrm>
          <a:off x="10426700" y="1312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116395</xdr:rowOff>
    </xdr:from>
    <xdr:ext cx="469744" cy="259045"/>
    <xdr:sp macro="" textlink="">
      <xdr:nvSpPr>
        <xdr:cNvPr id="422" name="商工費該当値テキスト"/>
        <xdr:cNvSpPr txBox="1"/>
      </xdr:nvSpPr>
      <xdr:spPr>
        <a:xfrm>
          <a:off x="10528300" y="1297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56987</xdr:rowOff>
    </xdr:from>
    <xdr:to>
      <xdr:col>50</xdr:col>
      <xdr:colOff>165100</xdr:colOff>
      <xdr:row>76</xdr:row>
      <xdr:rowOff>158587</xdr:rowOff>
    </xdr:to>
    <xdr:sp macro="" textlink="">
      <xdr:nvSpPr>
        <xdr:cNvPr id="423" name="楕円 422"/>
        <xdr:cNvSpPr/>
      </xdr:nvSpPr>
      <xdr:spPr>
        <a:xfrm>
          <a:off x="9588500" y="1308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3664</xdr:rowOff>
    </xdr:from>
    <xdr:ext cx="469744" cy="259045"/>
    <xdr:sp macro="" textlink="">
      <xdr:nvSpPr>
        <xdr:cNvPr id="424" name="テキスト ボックス 423"/>
        <xdr:cNvSpPr txBox="1"/>
      </xdr:nvSpPr>
      <xdr:spPr>
        <a:xfrm>
          <a:off x="9404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25623</xdr:rowOff>
    </xdr:from>
    <xdr:to>
      <xdr:col>46</xdr:col>
      <xdr:colOff>38100</xdr:colOff>
      <xdr:row>76</xdr:row>
      <xdr:rowOff>127223</xdr:rowOff>
    </xdr:to>
    <xdr:sp macro="" textlink="">
      <xdr:nvSpPr>
        <xdr:cNvPr id="425" name="楕円 424"/>
        <xdr:cNvSpPr/>
      </xdr:nvSpPr>
      <xdr:spPr>
        <a:xfrm>
          <a:off x="8699500" y="1305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143750</xdr:rowOff>
    </xdr:from>
    <xdr:ext cx="469744" cy="259045"/>
    <xdr:sp macro="" textlink="">
      <xdr:nvSpPr>
        <xdr:cNvPr id="426" name="テキスト ボックス 425"/>
        <xdr:cNvSpPr txBox="1"/>
      </xdr:nvSpPr>
      <xdr:spPr>
        <a:xfrm>
          <a:off x="8515428" y="1283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170830</xdr:rowOff>
    </xdr:from>
    <xdr:to>
      <xdr:col>41</xdr:col>
      <xdr:colOff>101600</xdr:colOff>
      <xdr:row>76</xdr:row>
      <xdr:rowOff>100980</xdr:rowOff>
    </xdr:to>
    <xdr:sp macro="" textlink="">
      <xdr:nvSpPr>
        <xdr:cNvPr id="427" name="楕円 426"/>
        <xdr:cNvSpPr/>
      </xdr:nvSpPr>
      <xdr:spPr>
        <a:xfrm>
          <a:off x="7810500" y="130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117507</xdr:rowOff>
    </xdr:from>
    <xdr:ext cx="469744" cy="259045"/>
    <xdr:sp macro="" textlink="">
      <xdr:nvSpPr>
        <xdr:cNvPr id="428" name="テキスト ボックス 427"/>
        <xdr:cNvSpPr txBox="1"/>
      </xdr:nvSpPr>
      <xdr:spPr>
        <a:xfrm>
          <a:off x="7626428" y="128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32024</xdr:rowOff>
    </xdr:from>
    <xdr:to>
      <xdr:col>36</xdr:col>
      <xdr:colOff>165100</xdr:colOff>
      <xdr:row>76</xdr:row>
      <xdr:rowOff>133624</xdr:rowOff>
    </xdr:to>
    <xdr:sp macro="" textlink="">
      <xdr:nvSpPr>
        <xdr:cNvPr id="429" name="楕円 428"/>
        <xdr:cNvSpPr/>
      </xdr:nvSpPr>
      <xdr:spPr>
        <a:xfrm>
          <a:off x="6921500" y="130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124751</xdr:rowOff>
    </xdr:from>
    <xdr:ext cx="469744" cy="259045"/>
    <xdr:sp macro="" textlink="">
      <xdr:nvSpPr>
        <xdr:cNvPr id="430" name="テキスト ボックス 429"/>
        <xdr:cNvSpPr txBox="1"/>
      </xdr:nvSpPr>
      <xdr:spPr>
        <a:xfrm>
          <a:off x="6737428" y="1315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3" name="直線コネクタ 452"/>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4" name="土木費最小値テキスト"/>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5" name="直線コネクタ 454"/>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6" name="土木費最大値テキスト"/>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7" name="直線コネクタ 456"/>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105296</xdr:rowOff>
    </xdr:from>
    <xdr:to>
      <xdr:col>55</xdr:col>
      <xdr:colOff>0</xdr:colOff>
      <xdr:row>94</xdr:row>
      <xdr:rowOff>113068</xdr:rowOff>
    </xdr:to>
    <xdr:cxnSp macro="">
      <xdr:nvCxnSpPr>
        <xdr:cNvPr id="458" name="直線コネクタ 457"/>
        <xdr:cNvCxnSpPr/>
      </xdr:nvCxnSpPr>
      <xdr:spPr>
        <a:xfrm>
          <a:off x="9639300" y="15878696"/>
          <a:ext cx="838200" cy="35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59" name="土木費平均値テキスト"/>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0" name="フローチャート: 判断 459"/>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105296</xdr:rowOff>
    </xdr:from>
    <xdr:to>
      <xdr:col>50</xdr:col>
      <xdr:colOff>114300</xdr:colOff>
      <xdr:row>94</xdr:row>
      <xdr:rowOff>29949</xdr:rowOff>
    </xdr:to>
    <xdr:cxnSp macro="">
      <xdr:nvCxnSpPr>
        <xdr:cNvPr id="461" name="直線コネクタ 460"/>
        <xdr:cNvCxnSpPr/>
      </xdr:nvCxnSpPr>
      <xdr:spPr>
        <a:xfrm flipV="1">
          <a:off x="8750300" y="15878696"/>
          <a:ext cx="889000" cy="26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2" name="フローチャート: 判断 461"/>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3" name="テキスト ボックス 462"/>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29949</xdr:rowOff>
    </xdr:from>
    <xdr:to>
      <xdr:col>45</xdr:col>
      <xdr:colOff>177800</xdr:colOff>
      <xdr:row>94</xdr:row>
      <xdr:rowOff>144135</xdr:rowOff>
    </xdr:to>
    <xdr:cxnSp macro="">
      <xdr:nvCxnSpPr>
        <xdr:cNvPr id="464" name="直線コネクタ 463"/>
        <xdr:cNvCxnSpPr/>
      </xdr:nvCxnSpPr>
      <xdr:spPr>
        <a:xfrm flipV="1">
          <a:off x="7861300" y="16146249"/>
          <a:ext cx="889000" cy="1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5" name="フローチャート: 判断 464"/>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6" name="テキスト ボックス 465"/>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2082</xdr:rowOff>
    </xdr:from>
    <xdr:to>
      <xdr:col>41</xdr:col>
      <xdr:colOff>50800</xdr:colOff>
      <xdr:row>94</xdr:row>
      <xdr:rowOff>144135</xdr:rowOff>
    </xdr:to>
    <xdr:cxnSp macro="">
      <xdr:nvCxnSpPr>
        <xdr:cNvPr id="467" name="直線コネクタ 466"/>
        <xdr:cNvCxnSpPr/>
      </xdr:nvCxnSpPr>
      <xdr:spPr>
        <a:xfrm>
          <a:off x="6972300" y="16118382"/>
          <a:ext cx="889000" cy="1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68" name="フローチャート: 判断 467"/>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69" name="テキスト ボックス 468"/>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24068</xdr:rowOff>
    </xdr:from>
    <xdr:to>
      <xdr:col>36</xdr:col>
      <xdr:colOff>165100</xdr:colOff>
      <xdr:row>95</xdr:row>
      <xdr:rowOff>125668</xdr:rowOff>
    </xdr:to>
    <xdr:sp macro="" textlink="">
      <xdr:nvSpPr>
        <xdr:cNvPr id="470" name="フローチャート: 判断 469"/>
        <xdr:cNvSpPr/>
      </xdr:nvSpPr>
      <xdr:spPr>
        <a:xfrm>
          <a:off x="6921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116795</xdr:rowOff>
    </xdr:from>
    <xdr:ext cx="534377" cy="259045"/>
    <xdr:sp macro="" textlink="">
      <xdr:nvSpPr>
        <xdr:cNvPr id="471" name="テキスト ボックス 470"/>
        <xdr:cNvSpPr txBox="1"/>
      </xdr:nvSpPr>
      <xdr:spPr>
        <a:xfrm>
          <a:off x="6705111" y="164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62268</xdr:rowOff>
    </xdr:from>
    <xdr:to>
      <xdr:col>55</xdr:col>
      <xdr:colOff>50800</xdr:colOff>
      <xdr:row>94</xdr:row>
      <xdr:rowOff>163868</xdr:rowOff>
    </xdr:to>
    <xdr:sp macro="" textlink="">
      <xdr:nvSpPr>
        <xdr:cNvPr id="477" name="楕円 476"/>
        <xdr:cNvSpPr/>
      </xdr:nvSpPr>
      <xdr:spPr>
        <a:xfrm>
          <a:off x="10426700" y="161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85145</xdr:rowOff>
    </xdr:from>
    <xdr:ext cx="534377" cy="259045"/>
    <xdr:sp macro="" textlink="">
      <xdr:nvSpPr>
        <xdr:cNvPr id="478" name="土木費該当値テキスト"/>
        <xdr:cNvSpPr txBox="1"/>
      </xdr:nvSpPr>
      <xdr:spPr>
        <a:xfrm>
          <a:off x="10528300" y="160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54496</xdr:rowOff>
    </xdr:from>
    <xdr:to>
      <xdr:col>50</xdr:col>
      <xdr:colOff>165100</xdr:colOff>
      <xdr:row>92</xdr:row>
      <xdr:rowOff>156096</xdr:rowOff>
    </xdr:to>
    <xdr:sp macro="" textlink="">
      <xdr:nvSpPr>
        <xdr:cNvPr id="479" name="楕円 478"/>
        <xdr:cNvSpPr/>
      </xdr:nvSpPr>
      <xdr:spPr>
        <a:xfrm>
          <a:off x="9588500" y="158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1173</xdr:rowOff>
    </xdr:from>
    <xdr:ext cx="534377" cy="259045"/>
    <xdr:sp macro="" textlink="">
      <xdr:nvSpPr>
        <xdr:cNvPr id="480" name="テキスト ボックス 479"/>
        <xdr:cNvSpPr txBox="1"/>
      </xdr:nvSpPr>
      <xdr:spPr>
        <a:xfrm>
          <a:off x="9372111" y="156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150599</xdr:rowOff>
    </xdr:from>
    <xdr:to>
      <xdr:col>46</xdr:col>
      <xdr:colOff>38100</xdr:colOff>
      <xdr:row>94</xdr:row>
      <xdr:rowOff>80749</xdr:rowOff>
    </xdr:to>
    <xdr:sp macro="" textlink="">
      <xdr:nvSpPr>
        <xdr:cNvPr id="481" name="楕円 480"/>
        <xdr:cNvSpPr/>
      </xdr:nvSpPr>
      <xdr:spPr>
        <a:xfrm>
          <a:off x="8699500" y="160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97276</xdr:rowOff>
    </xdr:from>
    <xdr:ext cx="534377" cy="259045"/>
    <xdr:sp macro="" textlink="">
      <xdr:nvSpPr>
        <xdr:cNvPr id="482" name="テキスト ボックス 481"/>
        <xdr:cNvSpPr txBox="1"/>
      </xdr:nvSpPr>
      <xdr:spPr>
        <a:xfrm>
          <a:off x="8483111" y="1587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93335</xdr:rowOff>
    </xdr:from>
    <xdr:to>
      <xdr:col>41</xdr:col>
      <xdr:colOff>101600</xdr:colOff>
      <xdr:row>95</xdr:row>
      <xdr:rowOff>23485</xdr:rowOff>
    </xdr:to>
    <xdr:sp macro="" textlink="">
      <xdr:nvSpPr>
        <xdr:cNvPr id="483" name="楕円 482"/>
        <xdr:cNvSpPr/>
      </xdr:nvSpPr>
      <xdr:spPr>
        <a:xfrm>
          <a:off x="7810500" y="1620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40012</xdr:rowOff>
    </xdr:from>
    <xdr:ext cx="534377" cy="259045"/>
    <xdr:sp macro="" textlink="">
      <xdr:nvSpPr>
        <xdr:cNvPr id="484" name="テキスト ボックス 483"/>
        <xdr:cNvSpPr txBox="1"/>
      </xdr:nvSpPr>
      <xdr:spPr>
        <a:xfrm>
          <a:off x="7594111" y="159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122732</xdr:rowOff>
    </xdr:from>
    <xdr:to>
      <xdr:col>36</xdr:col>
      <xdr:colOff>165100</xdr:colOff>
      <xdr:row>94</xdr:row>
      <xdr:rowOff>52882</xdr:rowOff>
    </xdr:to>
    <xdr:sp macro="" textlink="">
      <xdr:nvSpPr>
        <xdr:cNvPr id="485" name="楕円 484"/>
        <xdr:cNvSpPr/>
      </xdr:nvSpPr>
      <xdr:spPr>
        <a:xfrm>
          <a:off x="6921500" y="160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69409</xdr:rowOff>
    </xdr:from>
    <xdr:ext cx="534377" cy="259045"/>
    <xdr:sp macro="" textlink="">
      <xdr:nvSpPr>
        <xdr:cNvPr id="486" name="テキスト ボックス 485"/>
        <xdr:cNvSpPr txBox="1"/>
      </xdr:nvSpPr>
      <xdr:spPr>
        <a:xfrm>
          <a:off x="6705111" y="1584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09" name="直線コネクタ 508"/>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0" name="消防費最小値テキスト"/>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1" name="直線コネクタ 510"/>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2" name="消防費最大値テキスト"/>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3" name="直線コネクタ 512"/>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50729</xdr:rowOff>
    </xdr:from>
    <xdr:to>
      <xdr:col>85</xdr:col>
      <xdr:colOff>127000</xdr:colOff>
      <xdr:row>37</xdr:row>
      <xdr:rowOff>114462</xdr:rowOff>
    </xdr:to>
    <xdr:cxnSp macro="">
      <xdr:nvCxnSpPr>
        <xdr:cNvPr id="514" name="直線コネクタ 513"/>
        <xdr:cNvCxnSpPr/>
      </xdr:nvCxnSpPr>
      <xdr:spPr>
        <a:xfrm flipV="1">
          <a:off x="15481300" y="6394379"/>
          <a:ext cx="838200" cy="6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5" name="消防費平均値テキスト"/>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6" name="フローチャート: 判断 515"/>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114462</xdr:rowOff>
    </xdr:from>
    <xdr:to>
      <xdr:col>81</xdr:col>
      <xdr:colOff>50800</xdr:colOff>
      <xdr:row>37</xdr:row>
      <xdr:rowOff>160777</xdr:rowOff>
    </xdr:to>
    <xdr:cxnSp macro="">
      <xdr:nvCxnSpPr>
        <xdr:cNvPr id="517" name="直線コネクタ 516"/>
        <xdr:cNvCxnSpPr/>
      </xdr:nvCxnSpPr>
      <xdr:spPr>
        <a:xfrm flipV="1">
          <a:off x="14592300" y="6458112"/>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18" name="フローチャート: 判断 517"/>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19" name="テキスト ボックス 518"/>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160777</xdr:rowOff>
    </xdr:from>
    <xdr:to>
      <xdr:col>76</xdr:col>
      <xdr:colOff>114300</xdr:colOff>
      <xdr:row>37</xdr:row>
      <xdr:rowOff>160914</xdr:rowOff>
    </xdr:to>
    <xdr:cxnSp macro="">
      <xdr:nvCxnSpPr>
        <xdr:cNvPr id="520" name="直線コネクタ 519"/>
        <xdr:cNvCxnSpPr/>
      </xdr:nvCxnSpPr>
      <xdr:spPr>
        <a:xfrm flipV="1">
          <a:off x="13703300" y="650442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1" name="フローチャート: 判断 520"/>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2" name="テキスト ボックス 521"/>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160914</xdr:rowOff>
    </xdr:from>
    <xdr:to>
      <xdr:col>71</xdr:col>
      <xdr:colOff>177800</xdr:colOff>
      <xdr:row>37</xdr:row>
      <xdr:rowOff>167132</xdr:rowOff>
    </xdr:to>
    <xdr:cxnSp macro="">
      <xdr:nvCxnSpPr>
        <xdr:cNvPr id="523" name="直線コネクタ 522"/>
        <xdr:cNvCxnSpPr/>
      </xdr:nvCxnSpPr>
      <xdr:spPr>
        <a:xfrm flipV="1">
          <a:off x="12814300" y="6504564"/>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4" name="フローチャート: 判断 523"/>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5" name="テキスト ボックス 524"/>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110480</xdr:rowOff>
    </xdr:from>
    <xdr:to>
      <xdr:col>67</xdr:col>
      <xdr:colOff>101600</xdr:colOff>
      <xdr:row>37</xdr:row>
      <xdr:rowOff>40630</xdr:rowOff>
    </xdr:to>
    <xdr:sp macro="" textlink="">
      <xdr:nvSpPr>
        <xdr:cNvPr id="526" name="フローチャート: 判断 525"/>
        <xdr:cNvSpPr/>
      </xdr:nvSpPr>
      <xdr:spPr>
        <a:xfrm>
          <a:off x="127635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57157</xdr:rowOff>
    </xdr:from>
    <xdr:ext cx="534377" cy="259045"/>
    <xdr:sp macro="" textlink="">
      <xdr:nvSpPr>
        <xdr:cNvPr id="527" name="テキスト ボックス 526"/>
        <xdr:cNvSpPr txBox="1"/>
      </xdr:nvSpPr>
      <xdr:spPr>
        <a:xfrm>
          <a:off x="12547111" y="605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171379</xdr:rowOff>
    </xdr:from>
    <xdr:to>
      <xdr:col>85</xdr:col>
      <xdr:colOff>177800</xdr:colOff>
      <xdr:row>37</xdr:row>
      <xdr:rowOff>101529</xdr:rowOff>
    </xdr:to>
    <xdr:sp macro="" textlink="">
      <xdr:nvSpPr>
        <xdr:cNvPr id="533" name="楕円 532"/>
        <xdr:cNvSpPr/>
      </xdr:nvSpPr>
      <xdr:spPr>
        <a:xfrm>
          <a:off x="162687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22806</xdr:rowOff>
    </xdr:from>
    <xdr:ext cx="534377" cy="259045"/>
    <xdr:sp macro="" textlink="">
      <xdr:nvSpPr>
        <xdr:cNvPr id="534" name="消防費該当値テキスト"/>
        <xdr:cNvSpPr txBox="1"/>
      </xdr:nvSpPr>
      <xdr:spPr>
        <a:xfrm>
          <a:off x="16370300" y="61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63662</xdr:rowOff>
    </xdr:from>
    <xdr:to>
      <xdr:col>81</xdr:col>
      <xdr:colOff>101600</xdr:colOff>
      <xdr:row>37</xdr:row>
      <xdr:rowOff>165263</xdr:rowOff>
    </xdr:to>
    <xdr:sp macro="" textlink="">
      <xdr:nvSpPr>
        <xdr:cNvPr id="535" name="楕円 534"/>
        <xdr:cNvSpPr/>
      </xdr:nvSpPr>
      <xdr:spPr>
        <a:xfrm>
          <a:off x="15430500" y="6407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10339</xdr:rowOff>
    </xdr:from>
    <xdr:ext cx="534377" cy="259045"/>
    <xdr:sp macro="" textlink="">
      <xdr:nvSpPr>
        <xdr:cNvPr id="536" name="テキスト ボックス 535"/>
        <xdr:cNvSpPr txBox="1"/>
      </xdr:nvSpPr>
      <xdr:spPr>
        <a:xfrm>
          <a:off x="15214111" y="618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109977</xdr:rowOff>
    </xdr:from>
    <xdr:to>
      <xdr:col>76</xdr:col>
      <xdr:colOff>165100</xdr:colOff>
      <xdr:row>38</xdr:row>
      <xdr:rowOff>40127</xdr:rowOff>
    </xdr:to>
    <xdr:sp macro="" textlink="">
      <xdr:nvSpPr>
        <xdr:cNvPr id="537" name="楕円 536"/>
        <xdr:cNvSpPr/>
      </xdr:nvSpPr>
      <xdr:spPr>
        <a:xfrm>
          <a:off x="14541500" y="64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56654</xdr:rowOff>
    </xdr:from>
    <xdr:ext cx="534377" cy="259045"/>
    <xdr:sp macro="" textlink="">
      <xdr:nvSpPr>
        <xdr:cNvPr id="538" name="テキスト ボックス 537"/>
        <xdr:cNvSpPr txBox="1"/>
      </xdr:nvSpPr>
      <xdr:spPr>
        <a:xfrm>
          <a:off x="14325111" y="62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110114</xdr:rowOff>
    </xdr:from>
    <xdr:to>
      <xdr:col>72</xdr:col>
      <xdr:colOff>38100</xdr:colOff>
      <xdr:row>38</xdr:row>
      <xdr:rowOff>40264</xdr:rowOff>
    </xdr:to>
    <xdr:sp macro="" textlink="">
      <xdr:nvSpPr>
        <xdr:cNvPr id="539" name="楕円 538"/>
        <xdr:cNvSpPr/>
      </xdr:nvSpPr>
      <xdr:spPr>
        <a:xfrm>
          <a:off x="13652500" y="64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56791</xdr:rowOff>
    </xdr:from>
    <xdr:ext cx="534377" cy="259045"/>
    <xdr:sp macro="" textlink="">
      <xdr:nvSpPr>
        <xdr:cNvPr id="540" name="テキスト ボックス 539"/>
        <xdr:cNvSpPr txBox="1"/>
      </xdr:nvSpPr>
      <xdr:spPr>
        <a:xfrm>
          <a:off x="13436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116332</xdr:rowOff>
    </xdr:from>
    <xdr:to>
      <xdr:col>67</xdr:col>
      <xdr:colOff>101600</xdr:colOff>
      <xdr:row>38</xdr:row>
      <xdr:rowOff>46482</xdr:rowOff>
    </xdr:to>
    <xdr:sp macro="" textlink="">
      <xdr:nvSpPr>
        <xdr:cNvPr id="541" name="楕円 540"/>
        <xdr:cNvSpPr/>
      </xdr:nvSpPr>
      <xdr:spPr>
        <a:xfrm>
          <a:off x="12763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37609</xdr:rowOff>
    </xdr:from>
    <xdr:ext cx="534377" cy="259045"/>
    <xdr:sp macro="" textlink="">
      <xdr:nvSpPr>
        <xdr:cNvPr id="542" name="テキスト ボックス 541"/>
        <xdr:cNvSpPr txBox="1"/>
      </xdr:nvSpPr>
      <xdr:spPr>
        <a:xfrm>
          <a:off x="12547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69" name="直線コネクタ 568"/>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0" name="教育費最小値テキスト"/>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1" name="直線コネクタ 570"/>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2" name="教育費最大値テキスト"/>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3" name="直線コネクタ 572"/>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13105</xdr:rowOff>
    </xdr:from>
    <xdr:to>
      <xdr:col>85</xdr:col>
      <xdr:colOff>127000</xdr:colOff>
      <xdr:row>57</xdr:row>
      <xdr:rowOff>102765</xdr:rowOff>
    </xdr:to>
    <xdr:cxnSp macro="">
      <xdr:nvCxnSpPr>
        <xdr:cNvPr id="574" name="直線コネクタ 573"/>
        <xdr:cNvCxnSpPr/>
      </xdr:nvCxnSpPr>
      <xdr:spPr>
        <a:xfrm flipV="1">
          <a:off x="15481300" y="9785755"/>
          <a:ext cx="838200" cy="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5" name="教育費平均値テキスト"/>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6" name="フローチャート: 判断 575"/>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102765</xdr:rowOff>
    </xdr:from>
    <xdr:to>
      <xdr:col>81</xdr:col>
      <xdr:colOff>50800</xdr:colOff>
      <xdr:row>57</xdr:row>
      <xdr:rowOff>136973</xdr:rowOff>
    </xdr:to>
    <xdr:cxnSp macro="">
      <xdr:nvCxnSpPr>
        <xdr:cNvPr id="577" name="直線コネクタ 576"/>
        <xdr:cNvCxnSpPr/>
      </xdr:nvCxnSpPr>
      <xdr:spPr>
        <a:xfrm flipV="1">
          <a:off x="14592300" y="9875415"/>
          <a:ext cx="889000" cy="3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78" name="フローチャート: 判断 577"/>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79" name="テキスト ボックス 578"/>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136973</xdr:rowOff>
    </xdr:from>
    <xdr:to>
      <xdr:col>76</xdr:col>
      <xdr:colOff>114300</xdr:colOff>
      <xdr:row>57</xdr:row>
      <xdr:rowOff>159964</xdr:rowOff>
    </xdr:to>
    <xdr:cxnSp macro="">
      <xdr:nvCxnSpPr>
        <xdr:cNvPr id="580" name="直線コネクタ 579"/>
        <xdr:cNvCxnSpPr/>
      </xdr:nvCxnSpPr>
      <xdr:spPr>
        <a:xfrm flipV="1">
          <a:off x="13703300" y="9909623"/>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1" name="フローチャート: 判断 580"/>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2" name="テキスト ボックス 581"/>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61437</xdr:rowOff>
    </xdr:from>
    <xdr:to>
      <xdr:col>71</xdr:col>
      <xdr:colOff>177800</xdr:colOff>
      <xdr:row>57</xdr:row>
      <xdr:rowOff>159964</xdr:rowOff>
    </xdr:to>
    <xdr:cxnSp macro="">
      <xdr:nvCxnSpPr>
        <xdr:cNvPr id="583" name="直線コネクタ 582"/>
        <xdr:cNvCxnSpPr/>
      </xdr:nvCxnSpPr>
      <xdr:spPr>
        <a:xfrm>
          <a:off x="12814300" y="9319737"/>
          <a:ext cx="889000" cy="6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4" name="フローチャート: 判断 583"/>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5" name="テキスト ボックス 584"/>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xdr:rowOff>
    </xdr:from>
    <xdr:to>
      <xdr:col>67</xdr:col>
      <xdr:colOff>101600</xdr:colOff>
      <xdr:row>56</xdr:row>
      <xdr:rowOff>102848</xdr:rowOff>
    </xdr:to>
    <xdr:sp macro="" textlink="">
      <xdr:nvSpPr>
        <xdr:cNvPr id="586" name="フローチャート: 判断 585"/>
        <xdr:cNvSpPr/>
      </xdr:nvSpPr>
      <xdr:spPr>
        <a:xfrm>
          <a:off x="12763500" y="960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93975</xdr:rowOff>
    </xdr:from>
    <xdr:ext cx="534377" cy="259045"/>
    <xdr:sp macro="" textlink="">
      <xdr:nvSpPr>
        <xdr:cNvPr id="587" name="テキスト ボックス 586"/>
        <xdr:cNvSpPr txBox="1"/>
      </xdr:nvSpPr>
      <xdr:spPr>
        <a:xfrm>
          <a:off x="12547111" y="969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133755</xdr:rowOff>
    </xdr:from>
    <xdr:to>
      <xdr:col>85</xdr:col>
      <xdr:colOff>177800</xdr:colOff>
      <xdr:row>57</xdr:row>
      <xdr:rowOff>63905</xdr:rowOff>
    </xdr:to>
    <xdr:sp macro="" textlink="">
      <xdr:nvSpPr>
        <xdr:cNvPr id="593" name="楕円 592"/>
        <xdr:cNvSpPr/>
      </xdr:nvSpPr>
      <xdr:spPr>
        <a:xfrm>
          <a:off x="16268700" y="97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112182</xdr:rowOff>
    </xdr:from>
    <xdr:ext cx="534377" cy="259045"/>
    <xdr:sp macro="" textlink="">
      <xdr:nvSpPr>
        <xdr:cNvPr id="594" name="教育費該当値テキスト"/>
        <xdr:cNvSpPr txBox="1"/>
      </xdr:nvSpPr>
      <xdr:spPr>
        <a:xfrm>
          <a:off x="16370300" y="97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51965</xdr:rowOff>
    </xdr:from>
    <xdr:to>
      <xdr:col>81</xdr:col>
      <xdr:colOff>101600</xdr:colOff>
      <xdr:row>57</xdr:row>
      <xdr:rowOff>153565</xdr:rowOff>
    </xdr:to>
    <xdr:sp macro="" textlink="">
      <xdr:nvSpPr>
        <xdr:cNvPr id="595" name="楕円 594"/>
        <xdr:cNvSpPr/>
      </xdr:nvSpPr>
      <xdr:spPr>
        <a:xfrm>
          <a:off x="15430500" y="98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144692</xdr:rowOff>
    </xdr:from>
    <xdr:ext cx="534377" cy="259045"/>
    <xdr:sp macro="" textlink="">
      <xdr:nvSpPr>
        <xdr:cNvPr id="596" name="テキスト ボックス 595"/>
        <xdr:cNvSpPr txBox="1"/>
      </xdr:nvSpPr>
      <xdr:spPr>
        <a:xfrm>
          <a:off x="15214111" y="99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86173</xdr:rowOff>
    </xdr:from>
    <xdr:to>
      <xdr:col>76</xdr:col>
      <xdr:colOff>165100</xdr:colOff>
      <xdr:row>58</xdr:row>
      <xdr:rowOff>16323</xdr:rowOff>
    </xdr:to>
    <xdr:sp macro="" textlink="">
      <xdr:nvSpPr>
        <xdr:cNvPr id="597" name="楕円 596"/>
        <xdr:cNvSpPr/>
      </xdr:nvSpPr>
      <xdr:spPr>
        <a:xfrm>
          <a:off x="14541500" y="98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7450</xdr:rowOff>
    </xdr:from>
    <xdr:ext cx="534377" cy="259045"/>
    <xdr:sp macro="" textlink="">
      <xdr:nvSpPr>
        <xdr:cNvPr id="598" name="テキスト ボックス 597"/>
        <xdr:cNvSpPr txBox="1"/>
      </xdr:nvSpPr>
      <xdr:spPr>
        <a:xfrm>
          <a:off x="14325111" y="99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109164</xdr:rowOff>
    </xdr:from>
    <xdr:to>
      <xdr:col>72</xdr:col>
      <xdr:colOff>38100</xdr:colOff>
      <xdr:row>58</xdr:row>
      <xdr:rowOff>39314</xdr:rowOff>
    </xdr:to>
    <xdr:sp macro="" textlink="">
      <xdr:nvSpPr>
        <xdr:cNvPr id="599" name="楕円 598"/>
        <xdr:cNvSpPr/>
      </xdr:nvSpPr>
      <xdr:spPr>
        <a:xfrm>
          <a:off x="13652500" y="98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30441</xdr:rowOff>
    </xdr:from>
    <xdr:ext cx="534377" cy="259045"/>
    <xdr:sp macro="" textlink="">
      <xdr:nvSpPr>
        <xdr:cNvPr id="600" name="テキスト ボックス 599"/>
        <xdr:cNvSpPr txBox="1"/>
      </xdr:nvSpPr>
      <xdr:spPr>
        <a:xfrm>
          <a:off x="13436111" y="9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10637</xdr:rowOff>
    </xdr:from>
    <xdr:to>
      <xdr:col>67</xdr:col>
      <xdr:colOff>101600</xdr:colOff>
      <xdr:row>54</xdr:row>
      <xdr:rowOff>112237</xdr:rowOff>
    </xdr:to>
    <xdr:sp macro="" textlink="">
      <xdr:nvSpPr>
        <xdr:cNvPr id="601" name="楕円 600"/>
        <xdr:cNvSpPr/>
      </xdr:nvSpPr>
      <xdr:spPr>
        <a:xfrm>
          <a:off x="12763500" y="926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128764</xdr:rowOff>
    </xdr:from>
    <xdr:ext cx="534377" cy="259045"/>
    <xdr:sp macro="" textlink="">
      <xdr:nvSpPr>
        <xdr:cNvPr id="602" name="テキスト ボックス 601"/>
        <xdr:cNvSpPr txBox="1"/>
      </xdr:nvSpPr>
      <xdr:spPr>
        <a:xfrm>
          <a:off x="12547111" y="904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0" name="災害復旧費平均値テキスト"/>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4" name="テキスト ボックス 633"/>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7" name="テキスト ボックス 636"/>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101524</xdr:rowOff>
    </xdr:from>
    <xdr:to>
      <xdr:col>71</xdr:col>
      <xdr:colOff>177800</xdr:colOff>
      <xdr:row>78</xdr:row>
      <xdr:rowOff>139700</xdr:rowOff>
    </xdr:to>
    <xdr:cxnSp macro="">
      <xdr:nvCxnSpPr>
        <xdr:cNvPr id="638" name="直線コネクタ 637"/>
        <xdr:cNvCxnSpPr/>
      </xdr:nvCxnSpPr>
      <xdr:spPr>
        <a:xfrm>
          <a:off x="12814300" y="1347462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0" name="テキスト ボックス 639"/>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55525</xdr:rowOff>
    </xdr:from>
    <xdr:to>
      <xdr:col>67</xdr:col>
      <xdr:colOff>101600</xdr:colOff>
      <xdr:row>72</xdr:row>
      <xdr:rowOff>157125</xdr:rowOff>
    </xdr:to>
    <xdr:sp macro="" textlink="">
      <xdr:nvSpPr>
        <xdr:cNvPr id="641" name="フローチャート: 判断 640"/>
        <xdr:cNvSpPr/>
      </xdr:nvSpPr>
      <xdr:spPr>
        <a:xfrm>
          <a:off x="12763500" y="1239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2202</xdr:rowOff>
    </xdr:from>
    <xdr:ext cx="469744" cy="259045"/>
    <xdr:sp macro="" textlink="">
      <xdr:nvSpPr>
        <xdr:cNvPr id="642" name="テキスト ボックス 641"/>
        <xdr:cNvSpPr txBox="1"/>
      </xdr:nvSpPr>
      <xdr:spPr>
        <a:xfrm>
          <a:off x="12579428" y="1217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50724</xdr:rowOff>
    </xdr:from>
    <xdr:to>
      <xdr:col>67</xdr:col>
      <xdr:colOff>101600</xdr:colOff>
      <xdr:row>78</xdr:row>
      <xdr:rowOff>152324</xdr:rowOff>
    </xdr:to>
    <xdr:sp macro="" textlink="">
      <xdr:nvSpPr>
        <xdr:cNvPr id="656" name="楕円 655"/>
        <xdr:cNvSpPr/>
      </xdr:nvSpPr>
      <xdr:spPr>
        <a:xfrm>
          <a:off x="12763500" y="134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143451</xdr:rowOff>
    </xdr:from>
    <xdr:ext cx="378565" cy="259045"/>
    <xdr:sp macro="" textlink="">
      <xdr:nvSpPr>
        <xdr:cNvPr id="657" name="テキスト ボックス 656"/>
        <xdr:cNvSpPr txBox="1"/>
      </xdr:nvSpPr>
      <xdr:spPr>
        <a:xfrm>
          <a:off x="12625017" y="1351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92684</xdr:rowOff>
    </xdr:from>
    <xdr:to>
      <xdr:col>85</xdr:col>
      <xdr:colOff>127000</xdr:colOff>
      <xdr:row>94</xdr:row>
      <xdr:rowOff>131338</xdr:rowOff>
    </xdr:to>
    <xdr:cxnSp macro="">
      <xdr:nvCxnSpPr>
        <xdr:cNvPr id="686" name="直線コネクタ 685"/>
        <xdr:cNvCxnSpPr/>
      </xdr:nvCxnSpPr>
      <xdr:spPr>
        <a:xfrm flipV="1">
          <a:off x="15481300" y="16208984"/>
          <a:ext cx="838200" cy="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7" name="公債費平均値テキスト"/>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131338</xdr:rowOff>
    </xdr:from>
    <xdr:to>
      <xdr:col>81</xdr:col>
      <xdr:colOff>50800</xdr:colOff>
      <xdr:row>94</xdr:row>
      <xdr:rowOff>162122</xdr:rowOff>
    </xdr:to>
    <xdr:cxnSp macro="">
      <xdr:nvCxnSpPr>
        <xdr:cNvPr id="689" name="直線コネクタ 688"/>
        <xdr:cNvCxnSpPr/>
      </xdr:nvCxnSpPr>
      <xdr:spPr>
        <a:xfrm flipV="1">
          <a:off x="14592300" y="16247638"/>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1" name="テキスト ボックス 690"/>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162122</xdr:rowOff>
    </xdr:from>
    <xdr:to>
      <xdr:col>76</xdr:col>
      <xdr:colOff>114300</xdr:colOff>
      <xdr:row>95</xdr:row>
      <xdr:rowOff>29248</xdr:rowOff>
    </xdr:to>
    <xdr:cxnSp macro="">
      <xdr:nvCxnSpPr>
        <xdr:cNvPr id="692" name="直線コネクタ 691"/>
        <xdr:cNvCxnSpPr/>
      </xdr:nvCxnSpPr>
      <xdr:spPr>
        <a:xfrm flipV="1">
          <a:off x="13703300" y="16278422"/>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4" name="テキスト ボックス 693"/>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29248</xdr:rowOff>
    </xdr:from>
    <xdr:to>
      <xdr:col>71</xdr:col>
      <xdr:colOff>177800</xdr:colOff>
      <xdr:row>95</xdr:row>
      <xdr:rowOff>66224</xdr:rowOff>
    </xdr:to>
    <xdr:cxnSp macro="">
      <xdr:nvCxnSpPr>
        <xdr:cNvPr id="695" name="直線コネクタ 694"/>
        <xdr:cNvCxnSpPr/>
      </xdr:nvCxnSpPr>
      <xdr:spPr>
        <a:xfrm flipV="1">
          <a:off x="12814300" y="1631699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7" name="テキスト ボックス 696"/>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169044</xdr:rowOff>
    </xdr:from>
    <xdr:to>
      <xdr:col>67</xdr:col>
      <xdr:colOff>101600</xdr:colOff>
      <xdr:row>95</xdr:row>
      <xdr:rowOff>99194</xdr:rowOff>
    </xdr:to>
    <xdr:sp macro="" textlink="">
      <xdr:nvSpPr>
        <xdr:cNvPr id="698" name="フローチャート: 判断 697"/>
        <xdr:cNvSpPr/>
      </xdr:nvSpPr>
      <xdr:spPr>
        <a:xfrm>
          <a:off x="12763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115721</xdr:rowOff>
    </xdr:from>
    <xdr:ext cx="534377" cy="259045"/>
    <xdr:sp macro="" textlink="">
      <xdr:nvSpPr>
        <xdr:cNvPr id="699" name="テキスト ボックス 698"/>
        <xdr:cNvSpPr txBox="1"/>
      </xdr:nvSpPr>
      <xdr:spPr>
        <a:xfrm>
          <a:off x="12547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41884</xdr:rowOff>
    </xdr:from>
    <xdr:to>
      <xdr:col>85</xdr:col>
      <xdr:colOff>177800</xdr:colOff>
      <xdr:row>94</xdr:row>
      <xdr:rowOff>143484</xdr:rowOff>
    </xdr:to>
    <xdr:sp macro="" textlink="">
      <xdr:nvSpPr>
        <xdr:cNvPr id="705" name="楕円 704"/>
        <xdr:cNvSpPr/>
      </xdr:nvSpPr>
      <xdr:spPr>
        <a:xfrm>
          <a:off x="16268700" y="1615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64761</xdr:rowOff>
    </xdr:from>
    <xdr:ext cx="534377" cy="259045"/>
    <xdr:sp macro="" textlink="">
      <xdr:nvSpPr>
        <xdr:cNvPr id="706" name="公債費該当値テキスト"/>
        <xdr:cNvSpPr txBox="1"/>
      </xdr:nvSpPr>
      <xdr:spPr>
        <a:xfrm>
          <a:off x="16370300" y="160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80538</xdr:rowOff>
    </xdr:from>
    <xdr:to>
      <xdr:col>81</xdr:col>
      <xdr:colOff>101600</xdr:colOff>
      <xdr:row>95</xdr:row>
      <xdr:rowOff>10688</xdr:rowOff>
    </xdr:to>
    <xdr:sp macro="" textlink="">
      <xdr:nvSpPr>
        <xdr:cNvPr id="707" name="楕円 706"/>
        <xdr:cNvSpPr/>
      </xdr:nvSpPr>
      <xdr:spPr>
        <a:xfrm>
          <a:off x="15430500" y="161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27215</xdr:rowOff>
    </xdr:from>
    <xdr:ext cx="534377" cy="259045"/>
    <xdr:sp macro="" textlink="">
      <xdr:nvSpPr>
        <xdr:cNvPr id="708" name="テキスト ボックス 707"/>
        <xdr:cNvSpPr txBox="1"/>
      </xdr:nvSpPr>
      <xdr:spPr>
        <a:xfrm>
          <a:off x="15214111" y="159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111322</xdr:rowOff>
    </xdr:from>
    <xdr:to>
      <xdr:col>76</xdr:col>
      <xdr:colOff>165100</xdr:colOff>
      <xdr:row>95</xdr:row>
      <xdr:rowOff>41472</xdr:rowOff>
    </xdr:to>
    <xdr:sp macro="" textlink="">
      <xdr:nvSpPr>
        <xdr:cNvPr id="709" name="楕円 708"/>
        <xdr:cNvSpPr/>
      </xdr:nvSpPr>
      <xdr:spPr>
        <a:xfrm>
          <a:off x="14541500" y="162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57999</xdr:rowOff>
    </xdr:from>
    <xdr:ext cx="534377" cy="259045"/>
    <xdr:sp macro="" textlink="">
      <xdr:nvSpPr>
        <xdr:cNvPr id="710" name="テキスト ボックス 709"/>
        <xdr:cNvSpPr txBox="1"/>
      </xdr:nvSpPr>
      <xdr:spPr>
        <a:xfrm>
          <a:off x="14325111" y="160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149898</xdr:rowOff>
    </xdr:from>
    <xdr:to>
      <xdr:col>72</xdr:col>
      <xdr:colOff>38100</xdr:colOff>
      <xdr:row>95</xdr:row>
      <xdr:rowOff>80048</xdr:rowOff>
    </xdr:to>
    <xdr:sp macro="" textlink="">
      <xdr:nvSpPr>
        <xdr:cNvPr id="711" name="楕円 710"/>
        <xdr:cNvSpPr/>
      </xdr:nvSpPr>
      <xdr:spPr>
        <a:xfrm>
          <a:off x="13652500" y="162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96575</xdr:rowOff>
    </xdr:from>
    <xdr:ext cx="534377" cy="259045"/>
    <xdr:sp macro="" textlink="">
      <xdr:nvSpPr>
        <xdr:cNvPr id="712" name="テキスト ボックス 711"/>
        <xdr:cNvSpPr txBox="1"/>
      </xdr:nvSpPr>
      <xdr:spPr>
        <a:xfrm>
          <a:off x="13436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15424</xdr:rowOff>
    </xdr:from>
    <xdr:to>
      <xdr:col>67</xdr:col>
      <xdr:colOff>101600</xdr:colOff>
      <xdr:row>95</xdr:row>
      <xdr:rowOff>117024</xdr:rowOff>
    </xdr:to>
    <xdr:sp macro="" textlink="">
      <xdr:nvSpPr>
        <xdr:cNvPr id="713" name="楕円 712"/>
        <xdr:cNvSpPr/>
      </xdr:nvSpPr>
      <xdr:spPr>
        <a:xfrm>
          <a:off x="12763500" y="163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108151</xdr:rowOff>
    </xdr:from>
    <xdr:ext cx="534377" cy="259045"/>
    <xdr:sp macro="" textlink="">
      <xdr:nvSpPr>
        <xdr:cNvPr id="714" name="テキスト ボックス 713"/>
        <xdr:cNvSpPr txBox="1"/>
      </xdr:nvSpPr>
      <xdr:spPr>
        <a:xfrm>
          <a:off x="12547111" y="1639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101244</xdr:rowOff>
    </xdr:from>
    <xdr:to>
      <xdr:col>98</xdr:col>
      <xdr:colOff>38100</xdr:colOff>
      <xdr:row>38</xdr:row>
      <xdr:rowOff>31394</xdr:rowOff>
    </xdr:to>
    <xdr:sp macro="" textlink="">
      <xdr:nvSpPr>
        <xdr:cNvPr id="753" name="フローチャート: 判断 752"/>
        <xdr:cNvSpPr/>
      </xdr:nvSpPr>
      <xdr:spPr>
        <a:xfrm>
          <a:off x="18605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47921</xdr:rowOff>
    </xdr:from>
    <xdr:ext cx="378565" cy="259045"/>
    <xdr:sp macro="" textlink="">
      <xdr:nvSpPr>
        <xdr:cNvPr id="754" name="テキスト ボックス 753"/>
        <xdr:cNvSpPr txBox="1"/>
      </xdr:nvSpPr>
      <xdr:spPr>
        <a:xfrm>
          <a:off x="18467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住民一人当たりコストが高いのは主に土木費及び公債費，労働費となっている。土木費については，大川改修や中丸川流域における浸水被害軽減プランに基づく雨水幹線整備などの実施により土木費が，佐和駅周辺整備事業や東中根高場線常磐線立体交差新橋増設工事のほか，区画整理事業の推進などにより都市計画費のうち特に街路費及び区画整理費が類似団体平均を上回っている。また，公債費については美乃浜学園建設に係る学校教育施設等整備事業債の元利償還金の増により，労働費については勤労者総合福祉センターの環境整備工事費の増などにより，それぞれ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が低いのは主に民生費及び衛生費である。民生費については，障害福祉サービス関連経費などにより前年度から増加となっているが，類似団体との比較では生活保護費及び地方単独の児童福祉費が大きく下回っている。衛生費については，廃棄物処理事業等を一部事務組合にて実施していることから特に委託料について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６年度は，個人市民税が国による定額減税の影響により減収となった一方，法人市民税は企業収益の増益，また固定資産税についても復興特区に係る課税免除の一部期間終了により増収となったこと等により，歳入全体では対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％の増となった。歳出においても，障害福祉サービス費助成費用や児童手当の増，学校給食費公会計化に伴う賄材料費の増等により，対前年度比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％の増となった。歳入歳出とも増額となったが，実質収支額が前年度より高かったこと，歳入の増額幅の方が大きかったこと等により，実質単年度収支は前年度比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4.92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今後も大型事業が予定されていることから，財政調整基金の残高をできる限り維持するため，国庫補助金等の掘り起こしやふるさと納税等による自主財源の確保，事業の見直しによる歳出抑制に努める。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水道事業会計において，収益については，営業外収益が金利上昇に伴う受取利息の増等により増収となったものの，営業収益が受託工事収益の減等により収益全体としては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％の減となった。費用については，受託工事費の減等により営業費用が，企業債に係る支払利息及び雑支出の減に</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営業外費用がそれぞれ減収となったこと等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，全体としては前年度比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％の減となった。収益，費用とも減となったが，費用の減額幅の方が大きかったこと等により，前年度比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100">
              <a:solidFill>
                <a:schemeClr val="dk1"/>
              </a:solidFill>
              <a:effectLst/>
              <a:latin typeface="+mn-lt"/>
              <a:ea typeface="+mn-ea"/>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一般会計においては，企業収益の増益等による法人市民税の増のほか，復興特区に係る課税免除の一部期間終了に伴う固定資産税の増などにより，歳入全体では対前年度比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％の増となったが，歳出においても義務的経費のほか，学校給食費公会計化に伴う賄材料費の増加等により，対前年度比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％の増となった。歳入歳出とも増額となったが歳入の増額幅の方が大きかったことから，前年度比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2.44</a:t>
          </a:r>
          <a:r>
            <a:rPr lang="ja-JP" altLang="ja-JP" sz="1100">
              <a:solidFill>
                <a:schemeClr val="dk1"/>
              </a:solidFill>
              <a:effectLst/>
              <a:latin typeface="+mn-lt"/>
              <a:ea typeface="+mn-ea"/>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新たな補助金等の掘り起こしやふるさと納税，ネーミングライツ等による自主財源の確保，事業の見直しによる歳出抑制に努め，実質収支の確保に努める。また，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奨学資金特別会計と墓地公園事業特別会計を除く特別会計については一般会計からの繰入金を受けており，基準外繰入や収入補てん的な繰入金を抑制しなければ財政を圧迫する恐れがあることから，特別会計においても事業の精査や財源の確保を図りつつ，一般会計からの繰入金が過大にならないよう，引き続き，繰入金の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66485131</v>
      </c>
      <c r="BO4" s="371"/>
      <c r="BP4" s="371"/>
      <c r="BQ4" s="371"/>
      <c r="BR4" s="371"/>
      <c r="BS4" s="371"/>
      <c r="BT4" s="371"/>
      <c r="BU4" s="372"/>
      <c r="BV4" s="370">
        <v>65173789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8.8000000000000007</v>
      </c>
      <c r="CU4" s="377"/>
      <c r="CV4" s="377"/>
      <c r="CW4" s="377"/>
      <c r="CX4" s="377"/>
      <c r="CY4" s="377"/>
      <c r="CZ4" s="377"/>
      <c r="DA4" s="378"/>
      <c r="DB4" s="376">
        <v>6.5</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63378387</v>
      </c>
      <c r="BO5" s="408"/>
      <c r="BP5" s="408"/>
      <c r="BQ5" s="408"/>
      <c r="BR5" s="408"/>
      <c r="BS5" s="408"/>
      <c r="BT5" s="408"/>
      <c r="BU5" s="409"/>
      <c r="BV5" s="407">
        <v>62499295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98.7</v>
      </c>
      <c r="CU5" s="405"/>
      <c r="CV5" s="405"/>
      <c r="CW5" s="405"/>
      <c r="CX5" s="405"/>
      <c r="CY5" s="405"/>
      <c r="CZ5" s="405"/>
      <c r="DA5" s="406"/>
      <c r="DB5" s="404">
        <v>97.5</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3106744</v>
      </c>
      <c r="BO6" s="408"/>
      <c r="BP6" s="408"/>
      <c r="BQ6" s="408"/>
      <c r="BR6" s="408"/>
      <c r="BS6" s="408"/>
      <c r="BT6" s="408"/>
      <c r="BU6" s="409"/>
      <c r="BV6" s="407">
        <v>2674494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v>
      </c>
      <c r="CU6" s="445"/>
      <c r="CV6" s="445"/>
      <c r="CW6" s="445"/>
      <c r="CX6" s="445"/>
      <c r="CY6" s="445"/>
      <c r="CZ6" s="445"/>
      <c r="DA6" s="446"/>
      <c r="DB6" s="444">
        <v>98.2</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206376</v>
      </c>
      <c r="BO7" s="408"/>
      <c r="BP7" s="408"/>
      <c r="BQ7" s="408"/>
      <c r="BR7" s="408"/>
      <c r="BS7" s="408"/>
      <c r="BT7" s="408"/>
      <c r="BU7" s="409"/>
      <c r="BV7" s="407">
        <v>585853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32917881</v>
      </c>
      <c r="CU7" s="408"/>
      <c r="CV7" s="408"/>
      <c r="CW7" s="408"/>
      <c r="CX7" s="408"/>
      <c r="CY7" s="408"/>
      <c r="CZ7" s="408"/>
      <c r="DA7" s="409"/>
      <c r="DB7" s="407">
        <v>32258782</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2900368</v>
      </c>
      <c r="BO8" s="408"/>
      <c r="BP8" s="408"/>
      <c r="BQ8" s="408"/>
      <c r="BR8" s="408"/>
      <c r="BS8" s="408"/>
      <c r="BT8" s="408"/>
      <c r="BU8" s="409"/>
      <c r="BV8" s="407">
        <v>2088641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v>
      </c>
      <c r="CU8" s="448"/>
      <c r="CV8" s="448"/>
      <c r="CW8" s="448"/>
      <c r="CX8" s="448"/>
      <c r="CY8" s="448"/>
      <c r="CZ8" s="448"/>
      <c r="DA8" s="449"/>
      <c r="DB8" s="447">
        <v>0.9</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156581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811727</v>
      </c>
      <c r="BO9" s="408"/>
      <c r="BP9" s="408"/>
      <c r="BQ9" s="408"/>
      <c r="BR9" s="408"/>
      <c r="BS9" s="408"/>
      <c r="BT9" s="408"/>
      <c r="BU9" s="409"/>
      <c r="BV9" s="407">
        <v>-1120662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14.6</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155689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506</v>
      </c>
      <c r="BO10" s="408"/>
      <c r="BP10" s="408"/>
      <c r="BQ10" s="408"/>
      <c r="BR10" s="408"/>
      <c r="BS10" s="408"/>
      <c r="BT10" s="408"/>
      <c r="BU10" s="409"/>
      <c r="BV10" s="407">
        <v>35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154647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689198</v>
      </c>
      <c r="BO12" s="408"/>
      <c r="BP12" s="408"/>
      <c r="BQ12" s="408"/>
      <c r="BR12" s="408"/>
      <c r="BS12" s="408"/>
      <c r="BT12" s="408"/>
      <c r="BU12" s="409"/>
      <c r="BV12" s="407">
        <v>348046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152031</v>
      </c>
      <c r="S13" s="492"/>
      <c r="T13" s="492"/>
      <c r="U13" s="492"/>
      <c r="V13" s="493"/>
      <c r="W13" s="423" t="s">
        <v>131</v>
      </c>
      <c r="X13" s="424"/>
      <c r="Y13" s="424"/>
      <c r="Z13" s="424"/>
      <c r="AA13" s="424"/>
      <c r="AB13" s="414"/>
      <c r="AC13" s="458">
        <v>1614</v>
      </c>
      <c r="AD13" s="459"/>
      <c r="AE13" s="459"/>
      <c r="AF13" s="459"/>
      <c r="AG13" s="501"/>
      <c r="AH13" s="458">
        <v>1858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123035</v>
      </c>
      <c r="BO13" s="408"/>
      <c r="BP13" s="408"/>
      <c r="BQ13" s="408"/>
      <c r="BR13" s="408"/>
      <c r="BS13" s="408"/>
      <c r="BT13" s="408"/>
      <c r="BU13" s="409"/>
      <c r="BV13" s="407">
        <v>-1468673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11.9</v>
      </c>
      <c r="CU13" s="405"/>
      <c r="CV13" s="405"/>
      <c r="CW13" s="405"/>
      <c r="CX13" s="405"/>
      <c r="CY13" s="405"/>
      <c r="CZ13" s="405"/>
      <c r="DA13" s="406"/>
      <c r="DB13" s="404">
        <v>11.2</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155762</v>
      </c>
      <c r="S14" s="492"/>
      <c r="T14" s="492"/>
      <c r="U14" s="492"/>
      <c r="V14" s="493"/>
      <c r="W14" s="397"/>
      <c r="X14" s="398"/>
      <c r="Y14" s="398"/>
      <c r="Z14" s="398"/>
      <c r="AA14" s="398"/>
      <c r="AB14" s="387"/>
      <c r="AC14" s="494">
        <v>2.2000000000000002</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79.7</v>
      </c>
      <c r="CU14" s="506"/>
      <c r="CV14" s="506"/>
      <c r="CW14" s="506"/>
      <c r="CX14" s="506"/>
      <c r="CY14" s="506"/>
      <c r="CZ14" s="506"/>
      <c r="DA14" s="507"/>
      <c r="DB14" s="505">
        <v>74</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153431</v>
      </c>
      <c r="S15" s="492"/>
      <c r="T15" s="492"/>
      <c r="U15" s="492"/>
      <c r="V15" s="493"/>
      <c r="W15" s="423" t="s">
        <v>137</v>
      </c>
      <c r="X15" s="424"/>
      <c r="Y15" s="424"/>
      <c r="Z15" s="424"/>
      <c r="AA15" s="424"/>
      <c r="AB15" s="414"/>
      <c r="AC15" s="458">
        <v>22391</v>
      </c>
      <c r="AD15" s="459"/>
      <c r="AE15" s="459"/>
      <c r="AF15" s="459"/>
      <c r="AG15" s="501"/>
      <c r="AH15" s="458">
        <v>22955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23788199</v>
      </c>
      <c r="BO15" s="371"/>
      <c r="BP15" s="371"/>
      <c r="BQ15" s="371"/>
      <c r="BR15" s="371"/>
      <c r="BS15" s="371"/>
      <c r="BT15" s="371"/>
      <c r="BU15" s="372"/>
      <c r="BV15" s="370">
        <v>23198655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v>
      </c>
      <c r="AD16" s="495"/>
      <c r="AE16" s="495"/>
      <c r="AF16" s="495"/>
      <c r="AG16" s="496"/>
      <c r="AH16" s="494">
        <v>31.6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26317559</v>
      </c>
      <c r="BO16" s="408"/>
      <c r="BP16" s="408"/>
      <c r="BQ16" s="408"/>
      <c r="BR16" s="408"/>
      <c r="BS16" s="408"/>
      <c r="BT16" s="408"/>
      <c r="BU16" s="409"/>
      <c r="BV16" s="407">
        <v>25641239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48232</v>
      </c>
      <c r="AD17" s="459"/>
      <c r="AE17" s="459"/>
      <c r="AF17" s="459"/>
      <c r="AG17" s="501"/>
      <c r="AH17" s="458">
        <v>47744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30293775</v>
      </c>
      <c r="BO17" s="408"/>
      <c r="BP17" s="408"/>
      <c r="BQ17" s="408"/>
      <c r="BR17" s="408"/>
      <c r="BS17" s="408"/>
      <c r="BT17" s="408"/>
      <c r="BU17" s="409"/>
      <c r="BV17" s="407">
        <v>29514494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101.02</v>
      </c>
      <c r="M18" s="531"/>
      <c r="N18" s="531"/>
      <c r="O18" s="531"/>
      <c r="P18" s="531"/>
      <c r="Q18" s="531"/>
      <c r="R18" s="532"/>
      <c r="S18" s="532"/>
      <c r="T18" s="532"/>
      <c r="U18" s="532"/>
      <c r="V18" s="533"/>
      <c r="W18" s="425"/>
      <c r="X18" s="426"/>
      <c r="Y18" s="426"/>
      <c r="Z18" s="426"/>
      <c r="AA18" s="426"/>
      <c r="AB18" s="417"/>
      <c r="AC18" s="534">
        <v>66.8</v>
      </c>
      <c r="AD18" s="535"/>
      <c r="AE18" s="535"/>
      <c r="AF18" s="535"/>
      <c r="AG18" s="536"/>
      <c r="AH18" s="534">
        <v>65.8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33934381</v>
      </c>
      <c r="BO18" s="408"/>
      <c r="BP18" s="408"/>
      <c r="BQ18" s="408"/>
      <c r="BR18" s="408"/>
      <c r="BS18" s="408"/>
      <c r="BT18" s="408"/>
      <c r="BU18" s="409"/>
      <c r="BV18" s="407">
        <v>32114921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1550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44718142</v>
      </c>
      <c r="BO19" s="408"/>
      <c r="BP19" s="408"/>
      <c r="BQ19" s="408"/>
      <c r="BR19" s="408"/>
      <c r="BS19" s="408"/>
      <c r="BT19" s="408"/>
      <c r="BU19" s="409"/>
      <c r="BV19" s="407">
        <v>41640587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66754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59189088</v>
      </c>
      <c r="BO22" s="371"/>
      <c r="BP22" s="371"/>
      <c r="BQ22" s="371"/>
      <c r="BR22" s="371"/>
      <c r="BS22" s="371"/>
      <c r="BT22" s="371"/>
      <c r="BU22" s="372"/>
      <c r="BV22" s="370">
        <v>61703644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30131945</v>
      </c>
      <c r="BO23" s="408"/>
      <c r="BP23" s="408"/>
      <c r="BQ23" s="408"/>
      <c r="BR23" s="408"/>
      <c r="BS23" s="408"/>
      <c r="BT23" s="408"/>
      <c r="BU23" s="409"/>
      <c r="BV23" s="407">
        <v>31839613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9630</v>
      </c>
      <c r="R24" s="459"/>
      <c r="S24" s="459"/>
      <c r="T24" s="459"/>
      <c r="U24" s="459"/>
      <c r="V24" s="501"/>
      <c r="W24" s="553"/>
      <c r="X24" s="554"/>
      <c r="Y24" s="555"/>
      <c r="Z24" s="457" t="s">
        <v>162</v>
      </c>
      <c r="AA24" s="437"/>
      <c r="AB24" s="437"/>
      <c r="AC24" s="437"/>
      <c r="AD24" s="437"/>
      <c r="AE24" s="437"/>
      <c r="AF24" s="437"/>
      <c r="AG24" s="438"/>
      <c r="AH24" s="458">
        <v>776</v>
      </c>
      <c r="AI24" s="459"/>
      <c r="AJ24" s="459"/>
      <c r="AK24" s="459"/>
      <c r="AL24" s="501"/>
      <c r="AM24" s="458">
        <v>2392408</v>
      </c>
      <c r="AN24" s="459"/>
      <c r="AO24" s="459"/>
      <c r="AP24" s="459"/>
      <c r="AQ24" s="459"/>
      <c r="AR24" s="501"/>
      <c r="AS24" s="458">
        <v>3083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43598991</v>
      </c>
      <c r="BO24" s="408"/>
      <c r="BP24" s="408"/>
      <c r="BQ24" s="408"/>
      <c r="BR24" s="408"/>
      <c r="BS24" s="408"/>
      <c r="BT24" s="408"/>
      <c r="BU24" s="409"/>
      <c r="BV24" s="407">
        <v>44541949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7780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6854925</v>
      </c>
      <c r="BO25" s="371"/>
      <c r="BP25" s="371"/>
      <c r="BQ25" s="371"/>
      <c r="BR25" s="371"/>
      <c r="BS25" s="371"/>
      <c r="BT25" s="371"/>
      <c r="BU25" s="372"/>
      <c r="BV25" s="370">
        <v>7616024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7100</v>
      </c>
      <c r="R26" s="459"/>
      <c r="S26" s="459"/>
      <c r="T26" s="459"/>
      <c r="U26" s="459"/>
      <c r="V26" s="501"/>
      <c r="W26" s="553"/>
      <c r="X26" s="554"/>
      <c r="Y26" s="555"/>
      <c r="Z26" s="457" t="s">
        <v>168</v>
      </c>
      <c r="AA26" s="559"/>
      <c r="AB26" s="559"/>
      <c r="AC26" s="559"/>
      <c r="AD26" s="559"/>
      <c r="AE26" s="559"/>
      <c r="AF26" s="559"/>
      <c r="AG26" s="560"/>
      <c r="AH26" s="458">
        <v>31</v>
      </c>
      <c r="AI26" s="459"/>
      <c r="AJ26" s="459"/>
      <c r="AK26" s="459"/>
      <c r="AL26" s="501"/>
      <c r="AM26" s="458">
        <v>84382</v>
      </c>
      <c r="AN26" s="459"/>
      <c r="AO26" s="459"/>
      <c r="AP26" s="459"/>
      <c r="AQ26" s="459"/>
      <c r="AR26" s="501"/>
      <c r="AS26" s="458">
        <v>2722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5410</v>
      </c>
      <c r="R27" s="459"/>
      <c r="S27" s="459"/>
      <c r="T27" s="459"/>
      <c r="U27" s="459"/>
      <c r="V27" s="501"/>
      <c r="W27" s="553"/>
      <c r="X27" s="554"/>
      <c r="Y27" s="555"/>
      <c r="Z27" s="457" t="s">
        <v>171</v>
      </c>
      <c r="AA27" s="437"/>
      <c r="AB27" s="437"/>
      <c r="AC27" s="437"/>
      <c r="AD27" s="437"/>
      <c r="AE27" s="437"/>
      <c r="AF27" s="437"/>
      <c r="AG27" s="438"/>
      <c r="AH27" s="458">
        <v>15</v>
      </c>
      <c r="AI27" s="459"/>
      <c r="AJ27" s="459"/>
      <c r="AK27" s="459"/>
      <c r="AL27" s="501"/>
      <c r="AM27" s="458">
        <v>48450</v>
      </c>
      <c r="AN27" s="459"/>
      <c r="AO27" s="459"/>
      <c r="AP27" s="459"/>
      <c r="AQ27" s="459"/>
      <c r="AR27" s="501"/>
      <c r="AS27" s="458">
        <v>3230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5040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3000506</v>
      </c>
      <c r="BO28" s="371"/>
      <c r="BP28" s="371"/>
      <c r="BQ28" s="371"/>
      <c r="BR28" s="371"/>
      <c r="BS28" s="371"/>
      <c r="BT28" s="371"/>
      <c r="BU28" s="372"/>
      <c r="BV28" s="370">
        <v>3689198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23</v>
      </c>
      <c r="M29" s="459"/>
      <c r="N29" s="459"/>
      <c r="O29" s="459"/>
      <c r="P29" s="501"/>
      <c r="Q29" s="458">
        <v>4700</v>
      </c>
      <c r="R29" s="459"/>
      <c r="S29" s="459"/>
      <c r="T29" s="459"/>
      <c r="U29" s="459"/>
      <c r="V29" s="501"/>
      <c r="W29" s="556"/>
      <c r="X29" s="557"/>
      <c r="Y29" s="558"/>
      <c r="Z29" s="457" t="s">
        <v>177</v>
      </c>
      <c r="AA29" s="437"/>
      <c r="AB29" s="437"/>
      <c r="AC29" s="437"/>
      <c r="AD29" s="437"/>
      <c r="AE29" s="437"/>
      <c r="AF29" s="437"/>
      <c r="AG29" s="438"/>
      <c r="AH29" s="458">
        <v>791</v>
      </c>
      <c r="AI29" s="459"/>
      <c r="AJ29" s="459"/>
      <c r="AK29" s="459"/>
      <c r="AL29" s="501"/>
      <c r="AM29" s="458">
        <v>2440858</v>
      </c>
      <c r="AN29" s="459"/>
      <c r="AO29" s="459"/>
      <c r="AP29" s="459"/>
      <c r="AQ29" s="459"/>
      <c r="AR29" s="501"/>
      <c r="AS29" s="458">
        <v>3086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3739931</v>
      </c>
      <c r="BO29" s="408"/>
      <c r="BP29" s="408"/>
      <c r="BQ29" s="408"/>
      <c r="BR29" s="408"/>
      <c r="BS29" s="408"/>
      <c r="BT29" s="408"/>
      <c r="BU29" s="409"/>
      <c r="BV29" s="407">
        <v>5400039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2710955</v>
      </c>
      <c r="BO30" s="527"/>
      <c r="BP30" s="527"/>
      <c r="BQ30" s="527"/>
      <c r="BR30" s="527"/>
      <c r="BS30" s="527"/>
      <c r="BT30" s="527"/>
      <c r="BU30" s="528"/>
      <c r="BV30" s="526">
        <v>2460973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ひたちなか・東海広域事務組合（一般会計）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23</v>
      </c>
      <c r="CP34" s="597"/>
      <c r="CQ34" s="598" t="str">
        <f>IF('各会計、関係団体の財政状況及び健全化判断比率'!BS7="","",'各会計、関係団体の財政状況及び健全化判断比率'!BS7)</f>
        <v>ひたちなか市生活・文化スポーツ公社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奨学資金特別会計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f t="shared" ref="BE35:BE43" si="1">IF(BG35="","",BE34+1)</f>
        <v>10</v>
      </c>
      <c r="BF35" s="597"/>
      <c r="BG35" s="598" t="str">
        <f>IF('各会計、関係団体の財政状況及び健全化判断比率'!B34="","",'各会計、関係団体の財政状況及び健全化判断比率'!B34)</f>
        <v>六ッ野土地区画整理事業特別会計</v>
      </c>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ひたちなか・東海広域事務組合（消防事業特別会計）</v>
      </c>
      <c r="BZ35" s="598"/>
      <c r="CA35" s="598"/>
      <c r="CB35" s="598"/>
      <c r="CC35" s="598"/>
      <c r="CD35" s="598"/>
      <c r="CE35" s="598"/>
      <c r="CF35" s="598"/>
      <c r="CG35" s="598"/>
      <c r="CH35" s="598"/>
      <c r="CI35" s="598"/>
      <c r="CJ35" s="598"/>
      <c r="CK35" s="598"/>
      <c r="CL35" s="598"/>
      <c r="CM35" s="598"/>
      <c r="CN35" s="169"/>
      <c r="CO35" s="597">
        <f t="shared" ref="CO35:CO43" si="3">IF(CQ35="","",CO34+1)</f>
        <v>24</v>
      </c>
      <c r="CP35" s="597"/>
      <c r="CQ35" s="598" t="str">
        <f>IF('各会計、関係団体の財政状況及び健全化判断比率'!BS8="","",'各会計、関係団体の財政状況及び健全化判断比率'!BS8)</f>
        <v>ひたちなか海浜鉄道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f>IF(E36="","",C35+1)</f>
        <v>3</v>
      </c>
      <c r="D36" s="597"/>
      <c r="E36" s="598" t="str">
        <f>IF('各会計、関係団体の財政状況及び健全化判断比率'!B9="","",'各会計、関係団体の財政状況及び健全化判断比率'!B9)</f>
        <v>墓地公園事業特別会計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11</v>
      </c>
      <c r="BF36" s="597"/>
      <c r="BG36" s="598" t="str">
        <f>IF('各会計、関係団体の財政状況及び健全化判断比率'!B35="","",'各会計、関係団体の財政状況及び健全化判断比率'!B35)</f>
        <v>阿字ヶ浦土地区画整理事業特別会計</v>
      </c>
      <c r="BH36" s="598"/>
      <c r="BI36" s="598"/>
      <c r="BJ36" s="598"/>
      <c r="BK36" s="598"/>
      <c r="BL36" s="598"/>
      <c r="BM36" s="598"/>
      <c r="BN36" s="598"/>
      <c r="BO36" s="598"/>
      <c r="BP36" s="598"/>
      <c r="BQ36" s="598"/>
      <c r="BR36" s="598"/>
      <c r="BS36" s="598"/>
      <c r="BT36" s="598"/>
      <c r="BU36" s="598"/>
      <c r="BV36" s="169"/>
      <c r="BW36" s="597">
        <f t="shared" si="2"/>
        <v>16</v>
      </c>
      <c r="BX36" s="597"/>
      <c r="BY36" s="598" t="str">
        <f>IF('各会計、関係団体の財政状況及び健全化判断比率'!B70="","",'各会計、関係団体の財政状況及び健全化判断比率'!B70)</f>
        <v>ひたちなか・東海広域事務組合（一般廃棄物処理事業特別会計）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f t="shared" si="1"/>
        <v>12</v>
      </c>
      <c r="BF37" s="597"/>
      <c r="BG37" s="598" t="str">
        <f>IF('各会計、関係団体の財政状況及び健全化判断比率'!B36="","",'各会計、関係団体の財政状況及び健全化判断比率'!B36)</f>
        <v>武田土地区画整理事業特別会計</v>
      </c>
      <c r="BH37" s="598"/>
      <c r="BI37" s="598"/>
      <c r="BJ37" s="598"/>
      <c r="BK37" s="598"/>
      <c r="BL37" s="598"/>
      <c r="BM37" s="598"/>
      <c r="BN37" s="598"/>
      <c r="BO37" s="598"/>
      <c r="BP37" s="598"/>
      <c r="BQ37" s="598"/>
      <c r="BR37" s="598"/>
      <c r="BS37" s="598"/>
      <c r="BT37" s="598"/>
      <c r="BU37" s="598"/>
      <c r="BV37" s="169"/>
      <c r="BW37" s="597">
        <f t="shared" si="2"/>
        <v>17</v>
      </c>
      <c r="BX37" s="597"/>
      <c r="BY37" s="598" t="str">
        <f>IF('各会計、関係団体の財政状況及び健全化判断比率'!B71="","",'各会計、関係団体の財政状況及び健全化判断比率'!B71)</f>
        <v>ひたちなか・東海広域事務組合（下水道事業会計）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f t="shared" si="1"/>
        <v>13</v>
      </c>
      <c r="BF38" s="597"/>
      <c r="BG38" s="598" t="str">
        <f>IF('各会計、関係団体の財政状況及び健全化判断比率'!B37="","",'各会計、関係団体の財政状況及び健全化判断比率'!B37)</f>
        <v>東部第１土地区画整理事業外３会計</v>
      </c>
      <c r="BH38" s="598"/>
      <c r="BI38" s="598"/>
      <c r="BJ38" s="598"/>
      <c r="BK38" s="598"/>
      <c r="BL38" s="598"/>
      <c r="BM38" s="598"/>
      <c r="BN38" s="598"/>
      <c r="BO38" s="598"/>
      <c r="BP38" s="598"/>
      <c r="BQ38" s="598"/>
      <c r="BR38" s="598"/>
      <c r="BS38" s="598"/>
      <c r="BT38" s="598"/>
      <c r="BU38" s="598"/>
      <c r="BV38" s="169"/>
      <c r="BW38" s="597">
        <f t="shared" si="2"/>
        <v>18</v>
      </c>
      <c r="BX38" s="597"/>
      <c r="BY38" s="598" t="str">
        <f>IF('各会計、関係団体の財政状況及び健全化判断比率'!B72="","",'各会計、関係団体の財政状況及び健全化判断比率'!B72)</f>
        <v>茨城県市町村総合事務組合（一般会計）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19</v>
      </c>
      <c r="BX39" s="597"/>
      <c r="BY39" s="598" t="str">
        <f>IF('各会計、関係団体の財政状況及び健全化判断比率'!B73="","",'各会計、関係団体の財政状況及び健全化判断比率'!B73)</f>
        <v>茨城県市町村総合事務組合（県民交通災害共済事業特別会計）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20</v>
      </c>
      <c r="BX40" s="597"/>
      <c r="BY40" s="598" t="str">
        <f>IF('各会計、関係団体の財政状況及び健全化判断比率'!B74="","",'各会計、関係団体の財政状況及び健全化判断比率'!B74)</f>
        <v>茨城租税債権管理機構</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21</v>
      </c>
      <c r="BX41" s="597"/>
      <c r="BY41" s="598" t="str">
        <f>IF('各会計、関係団体の財政状況及び健全化判断比率'!B75="","",'各会計、関係団体の財政状況及び健全化判断比率'!B75)</f>
        <v>茨城県後期高齢者医療広域連合（一般会計）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22</v>
      </c>
      <c r="BX42" s="597"/>
      <c r="BY42" s="598" t="str">
        <f>IF('各会計、関係団体の財政状況及び健全化判断比率'!B76="","",'各会計、関係団体の財政状況及び健全化判断比率'!B76)</f>
        <v>茨城県後期高齢者医療広域連合（後期高齢医療特別会計）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3Oi28PdalM9YWtvmbsPNWejlH4KkVeGu/Slbq2KelSvFKqF3dR5riXfo+v7bi4Y+Uo8OprqXuULd/OVIHaPkHg==" saltValue="NI71t4kqWYpP9Hi+eKO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70" zoomScaleNormal="70" zoomScaleSheetLayoutView="100" workbookViewId="0">
      <selection activeCell="K45" sqref="K45"/>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56" t="s">
        <v>539</v>
      </c>
      <c r="D34" s="1156"/>
      <c r="E34" s="1157"/>
      <c r="F34" s="32">
        <v>16.16</v>
      </c>
      <c r="G34" s="33">
        <v>14.91</v>
      </c>
      <c r="H34" s="33">
        <v>17.21</v>
      </c>
      <c r="I34" s="33">
        <v>19.11</v>
      </c>
      <c r="J34" s="34">
        <v>20.36</v>
      </c>
      <c r="K34" s="22"/>
      <c r="L34" s="22"/>
      <c r="M34" s="22"/>
      <c r="N34" s="22"/>
      <c r="O34" s="22"/>
      <c r="P34" s="22"/>
    </row>
    <row r="35" spans="1:16" ht="39" customHeight="1">
      <c r="A35" s="22"/>
      <c r="B35" s="35"/>
      <c r="C35" s="1150" t="s">
        <v>540</v>
      </c>
      <c r="D35" s="1151"/>
      <c r="E35" s="1152"/>
      <c r="F35" s="36">
        <v>7</v>
      </c>
      <c r="G35" s="37">
        <v>9.93</v>
      </c>
      <c r="H35" s="37">
        <v>9.94</v>
      </c>
      <c r="I35" s="37">
        <v>6.34</v>
      </c>
      <c r="J35" s="38">
        <v>8.7799999999999994</v>
      </c>
      <c r="K35" s="22"/>
      <c r="L35" s="22"/>
      <c r="M35" s="22"/>
      <c r="N35" s="22"/>
      <c r="O35" s="22"/>
      <c r="P35" s="22"/>
    </row>
    <row r="36" spans="1:16" ht="39" customHeight="1">
      <c r="A36" s="22"/>
      <c r="B36" s="35"/>
      <c r="C36" s="1150" t="s">
        <v>541</v>
      </c>
      <c r="D36" s="1151"/>
      <c r="E36" s="1152"/>
      <c r="F36" s="36">
        <v>1.21</v>
      </c>
      <c r="G36" s="37">
        <v>1.46</v>
      </c>
      <c r="H36" s="37">
        <v>1.57</v>
      </c>
      <c r="I36" s="37">
        <v>1.66</v>
      </c>
      <c r="J36" s="38">
        <v>2.74</v>
      </c>
      <c r="K36" s="22"/>
      <c r="L36" s="22"/>
      <c r="M36" s="22"/>
      <c r="N36" s="22"/>
      <c r="O36" s="22"/>
      <c r="P36" s="22"/>
    </row>
    <row r="37" spans="1:16" ht="39" customHeight="1">
      <c r="A37" s="22"/>
      <c r="B37" s="35"/>
      <c r="C37" s="1150" t="s">
        <v>542</v>
      </c>
      <c r="D37" s="1151"/>
      <c r="E37" s="1152"/>
      <c r="F37" s="36">
        <v>1.85</v>
      </c>
      <c r="G37" s="37">
        <v>2.2400000000000002</v>
      </c>
      <c r="H37" s="37">
        <v>2.25</v>
      </c>
      <c r="I37" s="37">
        <v>2.16</v>
      </c>
      <c r="J37" s="38">
        <v>2.6</v>
      </c>
      <c r="K37" s="22"/>
      <c r="L37" s="22"/>
      <c r="M37" s="22"/>
      <c r="N37" s="22"/>
      <c r="O37" s="22"/>
      <c r="P37" s="22"/>
    </row>
    <row r="38" spans="1:16" ht="39" customHeight="1">
      <c r="A38" s="22"/>
      <c r="B38" s="35"/>
      <c r="C38" s="1150" t="s">
        <v>543</v>
      </c>
      <c r="D38" s="1151"/>
      <c r="E38" s="1152"/>
      <c r="F38" s="36">
        <v>0.2</v>
      </c>
      <c r="G38" s="37">
        <v>0.27</v>
      </c>
      <c r="H38" s="37">
        <v>0.36</v>
      </c>
      <c r="I38" s="37">
        <v>0.62</v>
      </c>
      <c r="J38" s="38">
        <v>0.87</v>
      </c>
      <c r="K38" s="22"/>
      <c r="L38" s="22"/>
      <c r="M38" s="22"/>
      <c r="N38" s="22"/>
      <c r="O38" s="22"/>
      <c r="P38" s="22"/>
    </row>
    <row r="39" spans="1:16" ht="39" customHeight="1">
      <c r="A39" s="22"/>
      <c r="B39" s="35"/>
      <c r="C39" s="1150" t="s">
        <v>544</v>
      </c>
      <c r="D39" s="1151"/>
      <c r="E39" s="1152"/>
      <c r="F39" s="36">
        <v>0.34</v>
      </c>
      <c r="G39" s="37">
        <v>0.84</v>
      </c>
      <c r="H39" s="37">
        <v>0.44</v>
      </c>
      <c r="I39" s="37">
        <v>0.4</v>
      </c>
      <c r="J39" s="38">
        <v>0.72</v>
      </c>
      <c r="K39" s="22"/>
      <c r="L39" s="22"/>
      <c r="M39" s="22"/>
      <c r="N39" s="22"/>
      <c r="O39" s="22"/>
      <c r="P39" s="22"/>
    </row>
    <row r="40" spans="1:16" ht="39" customHeight="1">
      <c r="A40" s="22"/>
      <c r="B40" s="35"/>
      <c r="C40" s="1150" t="s">
        <v>545</v>
      </c>
      <c r="D40" s="1151"/>
      <c r="E40" s="1152"/>
      <c r="F40" s="36">
        <v>0</v>
      </c>
      <c r="G40" s="37">
        <v>0</v>
      </c>
      <c r="H40" s="37">
        <v>0.25</v>
      </c>
      <c r="I40" s="37">
        <v>0.3</v>
      </c>
      <c r="J40" s="38">
        <v>0.23</v>
      </c>
      <c r="K40" s="22"/>
      <c r="L40" s="22"/>
      <c r="M40" s="22"/>
      <c r="N40" s="22"/>
      <c r="O40" s="22"/>
      <c r="P40" s="22"/>
    </row>
    <row r="41" spans="1:16" ht="39" customHeight="1">
      <c r="A41" s="22"/>
      <c r="B41" s="35"/>
      <c r="C41" s="1150" t="s">
        <v>546</v>
      </c>
      <c r="D41" s="1151"/>
      <c r="E41" s="1152"/>
      <c r="F41" s="36">
        <v>0.05</v>
      </c>
      <c r="G41" s="37">
        <v>0.06</v>
      </c>
      <c r="H41" s="37">
        <v>0.05</v>
      </c>
      <c r="I41" s="37">
        <v>0.04</v>
      </c>
      <c r="J41" s="38">
        <v>0.1</v>
      </c>
      <c r="K41" s="22"/>
      <c r="L41" s="22"/>
      <c r="M41" s="22"/>
      <c r="N41" s="22"/>
      <c r="O41" s="22"/>
      <c r="P41" s="22"/>
    </row>
    <row r="42" spans="1:16" ht="39" customHeight="1">
      <c r="A42" s="22"/>
      <c r="B42" s="39"/>
      <c r="C42" s="1150" t="s">
        <v>547</v>
      </c>
      <c r="D42" s="1151"/>
      <c r="E42" s="1152"/>
      <c r="F42" s="36" t="s">
        <v>494</v>
      </c>
      <c r="G42" s="37" t="s">
        <v>494</v>
      </c>
      <c r="H42" s="37" t="s">
        <v>494</v>
      </c>
      <c r="I42" s="37" t="s">
        <v>494</v>
      </c>
      <c r="J42" s="38" t="s">
        <v>494</v>
      </c>
      <c r="K42" s="22"/>
      <c r="L42" s="22"/>
      <c r="M42" s="22"/>
      <c r="N42" s="22"/>
      <c r="O42" s="22"/>
      <c r="P42" s="22"/>
    </row>
    <row r="43" spans="1:16" ht="39" customHeight="1" thickBot="1">
      <c r="A43" s="22"/>
      <c r="B43" s="40"/>
      <c r="C43" s="1153" t="s">
        <v>548</v>
      </c>
      <c r="D43" s="1154"/>
      <c r="E43" s="1155"/>
      <c r="F43" s="41">
        <v>0.49</v>
      </c>
      <c r="G43" s="42">
        <v>0.48</v>
      </c>
      <c r="H43" s="42">
        <v>0.47</v>
      </c>
      <c r="I43" s="42">
        <v>0.37</v>
      </c>
      <c r="J43" s="43">
        <v>0.12</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jt0DiZo9Ud9lawWqd/0+ONahUlNl6h95aw3thjEt9XriFqhl0lRIHU4M05XnTlbQihjMMZ2Lk/Mkv6dM9DKFLA==" saltValue="/JoyMw9UNoS8zHlpbV2Q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85" zoomScaleNormal="85" zoomScaleSheetLayoutView="55" workbookViewId="0">
      <selection activeCell="E63" sqref="E6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158" t="s">
        <v>9</v>
      </c>
      <c r="C45" s="1159"/>
      <c r="D45" s="58"/>
      <c r="E45" s="1164" t="s">
        <v>10</v>
      </c>
      <c r="F45" s="1164"/>
      <c r="G45" s="1164"/>
      <c r="H45" s="1164"/>
      <c r="I45" s="1164"/>
      <c r="J45" s="1165"/>
      <c r="K45" s="59">
        <v>5517</v>
      </c>
      <c r="L45" s="60">
        <v>5793</v>
      </c>
      <c r="M45" s="60">
        <v>6083</v>
      </c>
      <c r="N45" s="60">
        <v>6308</v>
      </c>
      <c r="O45" s="61">
        <v>6578</v>
      </c>
      <c r="P45" s="48"/>
      <c r="Q45" s="48"/>
      <c r="R45" s="48"/>
      <c r="S45" s="48"/>
      <c r="T45" s="48"/>
      <c r="U45" s="48"/>
    </row>
    <row r="46" spans="1:21" ht="30.75" customHeight="1">
      <c r="A46" s="48"/>
      <c r="B46" s="1160"/>
      <c r="C46" s="1161"/>
      <c r="D46" s="62"/>
      <c r="E46" s="1166" t="s">
        <v>11</v>
      </c>
      <c r="F46" s="1166"/>
      <c r="G46" s="1166"/>
      <c r="H46" s="1166"/>
      <c r="I46" s="1166"/>
      <c r="J46" s="1167"/>
      <c r="K46" s="63" t="s">
        <v>494</v>
      </c>
      <c r="L46" s="64" t="s">
        <v>494</v>
      </c>
      <c r="M46" s="64" t="s">
        <v>494</v>
      </c>
      <c r="N46" s="64" t="s">
        <v>494</v>
      </c>
      <c r="O46" s="65" t="s">
        <v>494</v>
      </c>
      <c r="P46" s="48"/>
      <c r="Q46" s="48"/>
      <c r="R46" s="48"/>
      <c r="S46" s="48"/>
      <c r="T46" s="48"/>
      <c r="U46" s="48"/>
    </row>
    <row r="47" spans="1:21" ht="30.75" customHeight="1">
      <c r="A47" s="48"/>
      <c r="B47" s="1160"/>
      <c r="C47" s="1161"/>
      <c r="D47" s="62"/>
      <c r="E47" s="1166" t="s">
        <v>12</v>
      </c>
      <c r="F47" s="1166"/>
      <c r="G47" s="1166"/>
      <c r="H47" s="1166"/>
      <c r="I47" s="1166"/>
      <c r="J47" s="1167"/>
      <c r="K47" s="63">
        <v>50</v>
      </c>
      <c r="L47" s="64">
        <v>50</v>
      </c>
      <c r="M47" s="64">
        <v>40</v>
      </c>
      <c r="N47" s="64">
        <v>30</v>
      </c>
      <c r="O47" s="65">
        <v>20</v>
      </c>
      <c r="P47" s="48"/>
      <c r="Q47" s="48"/>
      <c r="R47" s="48"/>
      <c r="S47" s="48"/>
      <c r="T47" s="48"/>
      <c r="U47" s="48"/>
    </row>
    <row r="48" spans="1:21" ht="30.75" customHeight="1">
      <c r="A48" s="48"/>
      <c r="B48" s="1160"/>
      <c r="C48" s="1161"/>
      <c r="D48" s="62"/>
      <c r="E48" s="1166" t="s">
        <v>13</v>
      </c>
      <c r="F48" s="1166"/>
      <c r="G48" s="1166"/>
      <c r="H48" s="1166"/>
      <c r="I48" s="1166"/>
      <c r="J48" s="1167"/>
      <c r="K48" s="63">
        <v>1907</v>
      </c>
      <c r="L48" s="64">
        <v>1804</v>
      </c>
      <c r="M48" s="64">
        <v>1788</v>
      </c>
      <c r="N48" s="64">
        <v>1750</v>
      </c>
      <c r="O48" s="65">
        <v>1499</v>
      </c>
      <c r="P48" s="48"/>
      <c r="Q48" s="48"/>
      <c r="R48" s="48"/>
      <c r="S48" s="48"/>
      <c r="T48" s="48"/>
      <c r="U48" s="48"/>
    </row>
    <row r="49" spans="1:21" ht="30.75" customHeight="1">
      <c r="A49" s="48"/>
      <c r="B49" s="1160"/>
      <c r="C49" s="1161"/>
      <c r="D49" s="62"/>
      <c r="E49" s="1166" t="s">
        <v>14</v>
      </c>
      <c r="F49" s="1166"/>
      <c r="G49" s="1166"/>
      <c r="H49" s="1166"/>
      <c r="I49" s="1166"/>
      <c r="J49" s="1167"/>
      <c r="K49" s="63">
        <v>128</v>
      </c>
      <c r="L49" s="64">
        <v>128</v>
      </c>
      <c r="M49" s="64">
        <v>132</v>
      </c>
      <c r="N49" s="64">
        <v>109</v>
      </c>
      <c r="O49" s="65">
        <v>75</v>
      </c>
      <c r="P49" s="48"/>
      <c r="Q49" s="48"/>
      <c r="R49" s="48"/>
      <c r="S49" s="48"/>
      <c r="T49" s="48"/>
      <c r="U49" s="48"/>
    </row>
    <row r="50" spans="1:21" ht="30.75" customHeight="1">
      <c r="A50" s="48"/>
      <c r="B50" s="1160"/>
      <c r="C50" s="1161"/>
      <c r="D50" s="62"/>
      <c r="E50" s="1166" t="s">
        <v>15</v>
      </c>
      <c r="F50" s="1166"/>
      <c r="G50" s="1166"/>
      <c r="H50" s="1166"/>
      <c r="I50" s="1166"/>
      <c r="J50" s="1167"/>
      <c r="K50" s="63">
        <v>187</v>
      </c>
      <c r="L50" s="64">
        <v>223</v>
      </c>
      <c r="M50" s="64">
        <v>422</v>
      </c>
      <c r="N50" s="64">
        <v>382</v>
      </c>
      <c r="O50" s="65">
        <v>240</v>
      </c>
      <c r="P50" s="48"/>
      <c r="Q50" s="48"/>
      <c r="R50" s="48"/>
      <c r="S50" s="48"/>
      <c r="T50" s="48"/>
      <c r="U50" s="48"/>
    </row>
    <row r="51" spans="1:21" ht="30.75" customHeight="1">
      <c r="A51" s="48"/>
      <c r="B51" s="1162"/>
      <c r="C51" s="1163"/>
      <c r="D51" s="66"/>
      <c r="E51" s="1166" t="s">
        <v>16</v>
      </c>
      <c r="F51" s="1166"/>
      <c r="G51" s="1166"/>
      <c r="H51" s="1166"/>
      <c r="I51" s="1166"/>
      <c r="J51" s="1167"/>
      <c r="K51" s="63">
        <v>0</v>
      </c>
      <c r="L51" s="64">
        <v>0</v>
      </c>
      <c r="M51" s="64">
        <v>1</v>
      </c>
      <c r="N51" s="64">
        <v>1</v>
      </c>
      <c r="O51" s="65" t="s">
        <v>494</v>
      </c>
      <c r="P51" s="48"/>
      <c r="Q51" s="48"/>
      <c r="R51" s="48"/>
      <c r="S51" s="48"/>
      <c r="T51" s="48"/>
      <c r="U51" s="48"/>
    </row>
    <row r="52" spans="1:21" ht="30.75" customHeight="1">
      <c r="A52" s="48"/>
      <c r="B52" s="1168" t="s">
        <v>17</v>
      </c>
      <c r="C52" s="1169"/>
      <c r="D52" s="66"/>
      <c r="E52" s="1166" t="s">
        <v>18</v>
      </c>
      <c r="F52" s="1166"/>
      <c r="G52" s="1166"/>
      <c r="H52" s="1166"/>
      <c r="I52" s="1166"/>
      <c r="J52" s="1167"/>
      <c r="K52" s="63">
        <v>5286</v>
      </c>
      <c r="L52" s="64">
        <v>5190</v>
      </c>
      <c r="M52" s="64">
        <v>5227</v>
      </c>
      <c r="N52" s="64">
        <v>5191</v>
      </c>
      <c r="O52" s="65">
        <v>4918</v>
      </c>
      <c r="P52" s="48"/>
      <c r="Q52" s="48"/>
      <c r="R52" s="48"/>
      <c r="S52" s="48"/>
      <c r="T52" s="48"/>
      <c r="U52" s="48"/>
    </row>
    <row r="53" spans="1:21" ht="30.75" customHeight="1" thickBot="1">
      <c r="A53" s="48"/>
      <c r="B53" s="1170" t="s">
        <v>19</v>
      </c>
      <c r="C53" s="1171"/>
      <c r="D53" s="67"/>
      <c r="E53" s="1172" t="s">
        <v>20</v>
      </c>
      <c r="F53" s="1172"/>
      <c r="G53" s="1172"/>
      <c r="H53" s="1172"/>
      <c r="I53" s="1172"/>
      <c r="J53" s="1173"/>
      <c r="K53" s="68">
        <v>2503</v>
      </c>
      <c r="L53" s="69">
        <v>2808</v>
      </c>
      <c r="M53" s="69">
        <v>3239</v>
      </c>
      <c r="N53" s="69">
        <v>3389</v>
      </c>
      <c r="O53" s="70">
        <v>3494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74" t="s">
        <v>24</v>
      </c>
      <c r="C58" s="1175"/>
      <c r="D58" s="1180" t="s">
        <v>25</v>
      </c>
      <c r="E58" s="1181"/>
      <c r="F58" s="1181"/>
      <c r="G58" s="1181"/>
      <c r="H58" s="1181"/>
      <c r="I58" s="1181"/>
      <c r="J58" s="1182"/>
      <c r="K58" s="83"/>
      <c r="L58" s="84"/>
      <c r="M58" s="84"/>
      <c r="N58" s="84"/>
      <c r="O58" s="85"/>
    </row>
    <row r="59" spans="1:21" ht="31.5" customHeight="1">
      <c r="B59" s="1176"/>
      <c r="C59" s="1177"/>
      <c r="D59" s="1183" t="s">
        <v>26</v>
      </c>
      <c r="E59" s="1184"/>
      <c r="F59" s="1184"/>
      <c r="G59" s="1184"/>
      <c r="H59" s="1184"/>
      <c r="I59" s="1184"/>
      <c r="J59" s="1185"/>
      <c r="K59" s="86">
        <v>100</v>
      </c>
      <c r="L59" s="87">
        <v>100</v>
      </c>
      <c r="M59" s="87">
        <v>100</v>
      </c>
      <c r="N59" s="87">
        <v>90</v>
      </c>
      <c r="O59" s="88">
        <v>70</v>
      </c>
    </row>
    <row r="60" spans="1:21" ht="31.5" customHeight="1" thickBot="1">
      <c r="B60" s="1178"/>
      <c r="C60" s="1179"/>
      <c r="D60" s="1186" t="s">
        <v>27</v>
      </c>
      <c r="E60" s="1187"/>
      <c r="F60" s="1187"/>
      <c r="G60" s="1187"/>
      <c r="H60" s="1187"/>
      <c r="I60" s="1187"/>
      <c r="J60" s="1188"/>
      <c r="K60" s="89">
        <v>100</v>
      </c>
      <c r="L60" s="90">
        <v>100</v>
      </c>
      <c r="M60" s="90">
        <v>100</v>
      </c>
      <c r="N60" s="90">
        <v>90</v>
      </c>
      <c r="O60" s="91">
        <v>70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QhjTr++VT4AuFuUJJxexZM8wwsSFhTYeVhSEnVhR1SDx2R/Bq8RcJynxQaAdmszMZ8NDwSd+cqKzgEPOwSIw==" saltValue="Z5erxVSz3sf30S+8tmuA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election activeCell="K54" sqref="K54"/>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532</v>
      </c>
      <c r="J40" s="103" t="s">
        <v>533</v>
      </c>
      <c r="K40" s="103" t="s">
        <v>534</v>
      </c>
      <c r="L40" s="103" t="s">
        <v>535</v>
      </c>
      <c r="M40" s="104" t="s">
        <v>536</v>
      </c>
    </row>
    <row r="41" spans="2:13" ht="27.75" customHeight="1">
      <c r="B41" s="1189" t="s">
        <v>30</v>
      </c>
      <c r="C41" s="1190"/>
      <c r="D41" s="105"/>
      <c r="E41" s="1195" t="s">
        <v>31</v>
      </c>
      <c r="F41" s="1195"/>
      <c r="G41" s="1195"/>
      <c r="H41" s="1196"/>
      <c r="I41" s="343">
        <v>65384</v>
      </c>
      <c r="J41" s="344">
        <v>64697</v>
      </c>
      <c r="K41" s="344">
        <v>62433</v>
      </c>
      <c r="L41" s="344">
        <v>61704</v>
      </c>
      <c r="M41" s="345">
        <v>59189</v>
      </c>
    </row>
    <row r="42" spans="2:13" ht="27.75" customHeight="1">
      <c r="B42" s="1191"/>
      <c r="C42" s="1192"/>
      <c r="D42" s="106"/>
      <c r="E42" s="1197" t="s">
        <v>32</v>
      </c>
      <c r="F42" s="1197"/>
      <c r="G42" s="1197"/>
      <c r="H42" s="1198"/>
      <c r="I42" s="346">
        <v>1269</v>
      </c>
      <c r="J42" s="347">
        <v>1158</v>
      </c>
      <c r="K42" s="347">
        <v>871</v>
      </c>
      <c r="L42" s="347">
        <v>581</v>
      </c>
      <c r="M42" s="348">
        <v>434</v>
      </c>
    </row>
    <row r="43" spans="2:13" ht="27.75" customHeight="1">
      <c r="B43" s="1191"/>
      <c r="C43" s="1192"/>
      <c r="D43" s="106"/>
      <c r="E43" s="1197" t="s">
        <v>33</v>
      </c>
      <c r="F43" s="1197"/>
      <c r="G43" s="1197"/>
      <c r="H43" s="1198"/>
      <c r="I43" s="346">
        <v>18467</v>
      </c>
      <c r="J43" s="347">
        <v>18126</v>
      </c>
      <c r="K43" s="347">
        <v>17399</v>
      </c>
      <c r="L43" s="347">
        <v>16634</v>
      </c>
      <c r="M43" s="348">
        <v>17672</v>
      </c>
    </row>
    <row r="44" spans="2:13" ht="27.75" customHeight="1">
      <c r="B44" s="1191"/>
      <c r="C44" s="1192"/>
      <c r="D44" s="106"/>
      <c r="E44" s="1197" t="s">
        <v>34</v>
      </c>
      <c r="F44" s="1197"/>
      <c r="G44" s="1197"/>
      <c r="H44" s="1198"/>
      <c r="I44" s="346">
        <v>691</v>
      </c>
      <c r="J44" s="347">
        <v>653</v>
      </c>
      <c r="K44" s="347">
        <v>830</v>
      </c>
      <c r="L44" s="347">
        <v>1563</v>
      </c>
      <c r="M44" s="348">
        <v>2962</v>
      </c>
    </row>
    <row r="45" spans="2:13" ht="27.75" customHeight="1">
      <c r="B45" s="1191"/>
      <c r="C45" s="1192"/>
      <c r="D45" s="106"/>
      <c r="E45" s="1197" t="s">
        <v>35</v>
      </c>
      <c r="F45" s="1197"/>
      <c r="G45" s="1197"/>
      <c r="H45" s="1198"/>
      <c r="I45" s="346">
        <v>7435</v>
      </c>
      <c r="J45" s="347">
        <v>7395</v>
      </c>
      <c r="K45" s="347">
        <v>7434</v>
      </c>
      <c r="L45" s="347">
        <v>7389</v>
      </c>
      <c r="M45" s="348">
        <v>7389</v>
      </c>
    </row>
    <row r="46" spans="2:13" ht="27.75" customHeight="1">
      <c r="B46" s="1191"/>
      <c r="C46" s="1192"/>
      <c r="D46" s="107"/>
      <c r="E46" s="1197" t="s">
        <v>36</v>
      </c>
      <c r="F46" s="1197"/>
      <c r="G46" s="1197"/>
      <c r="H46" s="1198"/>
      <c r="I46" s="346">
        <v>5</v>
      </c>
      <c r="J46" s="347" t="s">
        <v>494</v>
      </c>
      <c r="K46" s="347" t="s">
        <v>494</v>
      </c>
      <c r="L46" s="347" t="s">
        <v>494</v>
      </c>
      <c r="M46" s="348">
        <v>5</v>
      </c>
    </row>
    <row r="47" spans="2:13" ht="27.75" customHeight="1">
      <c r="B47" s="1191"/>
      <c r="C47" s="1192"/>
      <c r="D47" s="108"/>
      <c r="E47" s="1199" t="s">
        <v>37</v>
      </c>
      <c r="F47" s="1200"/>
      <c r="G47" s="1200"/>
      <c r="H47" s="1201"/>
      <c r="I47" s="346" t="s">
        <v>494</v>
      </c>
      <c r="J47" s="347" t="s">
        <v>494</v>
      </c>
      <c r="K47" s="347" t="s">
        <v>494</v>
      </c>
      <c r="L47" s="347" t="s">
        <v>494</v>
      </c>
      <c r="M47" s="348" t="s">
        <v>494</v>
      </c>
    </row>
    <row r="48" spans="2:13" ht="27.75" customHeight="1">
      <c r="B48" s="1191"/>
      <c r="C48" s="1192"/>
      <c r="D48" s="106"/>
      <c r="E48" s="1197" t="s">
        <v>38</v>
      </c>
      <c r="F48" s="1197"/>
      <c r="G48" s="1197"/>
      <c r="H48" s="1198"/>
      <c r="I48" s="346" t="s">
        <v>494</v>
      </c>
      <c r="J48" s="347" t="s">
        <v>494</v>
      </c>
      <c r="K48" s="347" t="s">
        <v>494</v>
      </c>
      <c r="L48" s="347" t="s">
        <v>494</v>
      </c>
      <c r="M48" s="348" t="s">
        <v>494</v>
      </c>
    </row>
    <row r="49" spans="2:13" ht="27.75" customHeight="1">
      <c r="B49" s="1193"/>
      <c r="C49" s="1194"/>
      <c r="D49" s="106"/>
      <c r="E49" s="1197" t="s">
        <v>39</v>
      </c>
      <c r="F49" s="1197"/>
      <c r="G49" s="1197"/>
      <c r="H49" s="1198"/>
      <c r="I49" s="346" t="s">
        <v>494</v>
      </c>
      <c r="J49" s="347" t="s">
        <v>494</v>
      </c>
      <c r="K49" s="347" t="s">
        <v>494</v>
      </c>
      <c r="L49" s="347" t="s">
        <v>494</v>
      </c>
      <c r="M49" s="348" t="s">
        <v>494</v>
      </c>
    </row>
    <row r="50" spans="2:13" ht="27.75" customHeight="1">
      <c r="B50" s="1202" t="s">
        <v>40</v>
      </c>
      <c r="C50" s="1203"/>
      <c r="D50" s="109"/>
      <c r="E50" s="1197" t="s">
        <v>41</v>
      </c>
      <c r="F50" s="1197"/>
      <c r="G50" s="1197"/>
      <c r="H50" s="1198"/>
      <c r="I50" s="346">
        <v>12424</v>
      </c>
      <c r="J50" s="347">
        <v>12682</v>
      </c>
      <c r="K50" s="347">
        <v>13700</v>
      </c>
      <c r="L50" s="347">
        <v>13314</v>
      </c>
      <c r="M50" s="348">
        <v>11542</v>
      </c>
    </row>
    <row r="51" spans="2:13" ht="27.75" customHeight="1">
      <c r="B51" s="1191"/>
      <c r="C51" s="1192"/>
      <c r="D51" s="106"/>
      <c r="E51" s="1197" t="s">
        <v>42</v>
      </c>
      <c r="F51" s="1197"/>
      <c r="G51" s="1197"/>
      <c r="H51" s="1198"/>
      <c r="I51" s="346">
        <v>9023</v>
      </c>
      <c r="J51" s="347">
        <v>11165</v>
      </c>
      <c r="K51" s="347">
        <v>11123</v>
      </c>
      <c r="L51" s="347">
        <v>11356</v>
      </c>
      <c r="M51" s="348">
        <v>12043</v>
      </c>
    </row>
    <row r="52" spans="2:13" ht="27.75" customHeight="1">
      <c r="B52" s="1193"/>
      <c r="C52" s="1194"/>
      <c r="D52" s="106"/>
      <c r="E52" s="1197" t="s">
        <v>43</v>
      </c>
      <c r="F52" s="1197"/>
      <c r="G52" s="1197"/>
      <c r="H52" s="1198"/>
      <c r="I52" s="346">
        <v>46685</v>
      </c>
      <c r="J52" s="347">
        <v>45667</v>
      </c>
      <c r="K52" s="347">
        <v>43899</v>
      </c>
      <c r="L52" s="347">
        <v>42235</v>
      </c>
      <c r="M52" s="348">
        <v>40716</v>
      </c>
    </row>
    <row r="53" spans="2:13" ht="27.75" customHeight="1" thickBot="1">
      <c r="B53" s="1204" t="s">
        <v>19</v>
      </c>
      <c r="C53" s="1205"/>
      <c r="D53" s="110"/>
      <c r="E53" s="1206" t="s">
        <v>44</v>
      </c>
      <c r="F53" s="1206"/>
      <c r="G53" s="1206"/>
      <c r="H53" s="1207"/>
      <c r="I53" s="349">
        <v>25119</v>
      </c>
      <c r="J53" s="350">
        <v>22514</v>
      </c>
      <c r="K53" s="350">
        <v>20246</v>
      </c>
      <c r="L53" s="350">
        <v>20966</v>
      </c>
      <c r="M53" s="351">
        <v>23350</v>
      </c>
    </row>
    <row r="54" spans="2:13" ht="27.75" customHeight="1">
      <c r="B54" s="111"/>
      <c r="C54" s="112"/>
      <c r="D54" s="112"/>
      <c r="E54" s="113"/>
      <c r="F54" s="113"/>
      <c r="G54" s="113"/>
      <c r="H54" s="113"/>
      <c r="I54" s="114"/>
      <c r="J54" s="114"/>
      <c r="K54" s="114"/>
      <c r="L54" s="114"/>
      <c r="M54" s="114"/>
    </row>
    <row r="55" spans="2:13"/>
  </sheetData>
  <sheetProtection algorithmName="SHA-512" hashValue="fknaUN+eUxPKD+c/SwNFnPHZarsiwM44NEGpOZzduKcb7wzTk4tQCCaIKxjvPW9Y8ZF//YomKR/SDKTW5C4VcQ==" saltValue="zeue6OVtHMJgMCafBIuX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J55" sqref="J55"/>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534</v>
      </c>
      <c r="G54" s="119" t="s">
        <v>535</v>
      </c>
      <c r="H54" s="120" t="s">
        <v>536</v>
      </c>
    </row>
    <row r="55" spans="2:8" ht="52.5" customHeight="1">
      <c r="B55" s="121"/>
      <c r="C55" s="1216" t="s">
        <v>46</v>
      </c>
      <c r="D55" s="1216"/>
      <c r="E55" s="1217"/>
      <c r="F55" s="352">
        <v>4037</v>
      </c>
      <c r="G55" s="352">
        <v>3689</v>
      </c>
      <c r="H55" s="353">
        <v>3001</v>
      </c>
    </row>
    <row r="56" spans="2:8" ht="52.5" customHeight="1">
      <c r="B56" s="122"/>
      <c r="C56" s="1218" t="s">
        <v>47</v>
      </c>
      <c r="D56" s="1218"/>
      <c r="E56" s="1219"/>
      <c r="F56" s="354">
        <v>5773</v>
      </c>
      <c r="G56" s="354">
        <v>5400</v>
      </c>
      <c r="H56" s="355">
        <v>3740</v>
      </c>
    </row>
    <row r="57" spans="2:8" ht="53.25" customHeight="1">
      <c r="B57" s="122"/>
      <c r="C57" s="1220" t="s">
        <v>48</v>
      </c>
      <c r="D57" s="1220"/>
      <c r="E57" s="1221"/>
      <c r="F57" s="356">
        <v>2174</v>
      </c>
      <c r="G57" s="356">
        <v>2461</v>
      </c>
      <c r="H57" s="357">
        <v>2711</v>
      </c>
    </row>
    <row r="58" spans="2:8" ht="45.75" customHeight="1">
      <c r="B58" s="123"/>
      <c r="C58" s="1208" t="s">
        <v>568</v>
      </c>
      <c r="D58" s="1209"/>
      <c r="E58" s="1210"/>
      <c r="F58" s="358">
        <v>686</v>
      </c>
      <c r="G58" s="358">
        <v>631</v>
      </c>
      <c r="H58" s="359">
        <v>612</v>
      </c>
    </row>
    <row r="59" spans="2:8" ht="45.75" customHeight="1">
      <c r="B59" s="123"/>
      <c r="C59" s="1208" t="s">
        <v>555</v>
      </c>
      <c r="D59" s="1209"/>
      <c r="E59" s="1210"/>
      <c r="F59" s="358">
        <v>450</v>
      </c>
      <c r="G59" s="358">
        <v>483</v>
      </c>
      <c r="H59" s="359">
        <v>509</v>
      </c>
    </row>
    <row r="60" spans="2:8" ht="45.75" customHeight="1">
      <c r="B60" s="123"/>
      <c r="C60" s="1208" t="s">
        <v>569</v>
      </c>
      <c r="D60" s="1209"/>
      <c r="E60" s="1210"/>
      <c r="F60" s="358">
        <v>216</v>
      </c>
      <c r="G60" s="358">
        <v>348</v>
      </c>
      <c r="H60" s="359">
        <v>478</v>
      </c>
    </row>
    <row r="61" spans="2:8" ht="45.75" customHeight="1">
      <c r="B61" s="123"/>
      <c r="C61" s="1208" t="s">
        <v>570</v>
      </c>
      <c r="D61" s="1209"/>
      <c r="E61" s="1210"/>
      <c r="F61" s="358">
        <v>266</v>
      </c>
      <c r="G61" s="358">
        <v>267</v>
      </c>
      <c r="H61" s="359">
        <v>265</v>
      </c>
    </row>
    <row r="62" spans="2:8" ht="45.75" customHeight="1" thickBot="1">
      <c r="B62" s="124"/>
      <c r="C62" s="1211" t="s">
        <v>554</v>
      </c>
      <c r="D62" s="1212"/>
      <c r="E62" s="1213"/>
      <c r="F62" s="360">
        <v>36</v>
      </c>
      <c r="G62" s="360">
        <v>138</v>
      </c>
      <c r="H62" s="361">
        <v>203</v>
      </c>
    </row>
    <row r="63" spans="2:8" ht="52.5" customHeight="1" thickBot="1">
      <c r="B63" s="125"/>
      <c r="C63" s="1214" t="s">
        <v>49</v>
      </c>
      <c r="D63" s="1214"/>
      <c r="E63" s="1215"/>
      <c r="F63" s="362">
        <v>11985</v>
      </c>
      <c r="G63" s="362">
        <v>11550</v>
      </c>
      <c r="H63" s="363">
        <v>9451</v>
      </c>
    </row>
    <row r="64" spans="2:8"/>
  </sheetData>
  <sheetProtection algorithmName="SHA-512" hashValue="eqCMuwQpsyNOYVFGqS/9DQ+GeKb9UUX+SYxBQaLLDQS2s+F3GL1Ptdr8v72Io+7hkKnxVi1r7wmHSnWbbxvuCA==" saltValue="M9ApmLKS7SPf2BNVEhab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531</v>
      </c>
      <c r="G2" s="139"/>
      <c r="H2" s="140"/>
    </row>
    <row r="3" spans="1:8">
      <c r="A3" s="136" t="s">
        <v>524</v>
      </c>
      <c r="B3" s="141"/>
      <c r="C3" s="142"/>
      <c r="D3" s="143">
        <v>74387</v>
      </c>
      <c r="E3" s="144"/>
      <c r="F3" s="145">
        <v>60285</v>
      </c>
      <c r="G3" s="146"/>
      <c r="H3" s="147"/>
    </row>
    <row r="4" spans="1:8">
      <c r="A4" s="148"/>
      <c r="B4" s="149"/>
      <c r="C4" s="150"/>
      <c r="D4" s="151">
        <v>39417</v>
      </c>
      <c r="E4" s="152"/>
      <c r="F4" s="153">
        <v>36445</v>
      </c>
      <c r="G4" s="154"/>
      <c r="H4" s="155"/>
    </row>
    <row r="5" spans="1:8">
      <c r="A5" s="136" t="s">
        <v>526</v>
      </c>
      <c r="B5" s="141"/>
      <c r="C5" s="142"/>
      <c r="D5" s="143">
        <v>33990</v>
      </c>
      <c r="E5" s="144"/>
      <c r="F5" s="145">
        <v>38566</v>
      </c>
      <c r="G5" s="146"/>
      <c r="H5" s="147"/>
    </row>
    <row r="6" spans="1:8">
      <c r="A6" s="148"/>
      <c r="B6" s="149"/>
      <c r="C6" s="150"/>
      <c r="D6" s="151">
        <v>18486</v>
      </c>
      <c r="E6" s="152"/>
      <c r="F6" s="153">
        <v>24059</v>
      </c>
      <c r="G6" s="154"/>
      <c r="H6" s="155"/>
    </row>
    <row r="7" spans="1:8">
      <c r="A7" s="136" t="s">
        <v>527</v>
      </c>
      <c r="B7" s="141"/>
      <c r="C7" s="142"/>
      <c r="D7" s="143">
        <v>38487</v>
      </c>
      <c r="E7" s="144"/>
      <c r="F7" s="145">
        <v>35156</v>
      </c>
      <c r="G7" s="146"/>
      <c r="H7" s="147"/>
    </row>
    <row r="8" spans="1:8">
      <c r="A8" s="148"/>
      <c r="B8" s="149"/>
      <c r="C8" s="150"/>
      <c r="D8" s="151">
        <v>18715</v>
      </c>
      <c r="E8" s="152"/>
      <c r="F8" s="153">
        <v>22430</v>
      </c>
      <c r="G8" s="154"/>
      <c r="H8" s="155"/>
    </row>
    <row r="9" spans="1:8">
      <c r="A9" s="136" t="s">
        <v>528</v>
      </c>
      <c r="B9" s="141"/>
      <c r="C9" s="142"/>
      <c r="D9" s="143">
        <v>53736</v>
      </c>
      <c r="E9" s="144"/>
      <c r="F9" s="145">
        <v>37029</v>
      </c>
      <c r="G9" s="146"/>
      <c r="H9" s="147"/>
    </row>
    <row r="10" spans="1:8">
      <c r="A10" s="148"/>
      <c r="B10" s="149"/>
      <c r="C10" s="150"/>
      <c r="D10" s="151">
        <v>26243</v>
      </c>
      <c r="E10" s="152"/>
      <c r="F10" s="153">
        <v>23232</v>
      </c>
      <c r="G10" s="154"/>
      <c r="H10" s="155"/>
    </row>
    <row r="11" spans="1:8">
      <c r="A11" s="136" t="s">
        <v>529</v>
      </c>
      <c r="B11" s="141"/>
      <c r="C11" s="142"/>
      <c r="D11" s="143">
        <v>37899</v>
      </c>
      <c r="E11" s="144"/>
      <c r="F11" s="145">
        <v>44805</v>
      </c>
      <c r="G11" s="146"/>
      <c r="H11" s="147"/>
    </row>
    <row r="12" spans="1:8">
      <c r="A12" s="148"/>
      <c r="B12" s="149"/>
      <c r="C12" s="156"/>
      <c r="D12" s="151">
        <v>24036</v>
      </c>
      <c r="E12" s="152"/>
      <c r="F12" s="153">
        <v>29857</v>
      </c>
      <c r="G12" s="154"/>
      <c r="H12" s="155"/>
    </row>
    <row r="13" spans="1:8">
      <c r="A13" s="136"/>
      <c r="B13" s="141"/>
      <c r="C13" s="157"/>
      <c r="D13" s="158">
        <v>47700</v>
      </c>
      <c r="E13" s="159"/>
      <c r="F13" s="160">
        <v>43168</v>
      </c>
      <c r="G13" s="161"/>
      <c r="H13" s="147"/>
    </row>
    <row r="14" spans="1:8">
      <c r="A14" s="148"/>
      <c r="B14" s="149"/>
      <c r="C14" s="150"/>
      <c r="D14" s="151">
        <v>25379</v>
      </c>
      <c r="E14" s="152"/>
      <c r="F14" s="153">
        <v>27205</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7.39</v>
      </c>
      <c r="C19" s="162">
        <f>ROUND(VALUE(SUBSTITUTE(実質収支比率等に係る経年分析!G$48,"▲","-")),2)</f>
        <v>10.24</v>
      </c>
      <c r="D19" s="162">
        <f>ROUND(VALUE(SUBSTITUTE(実質収支比率等に係る経年分析!H$48,"▲","-")),2)</f>
        <v>10.23</v>
      </c>
      <c r="E19" s="162">
        <f>ROUND(VALUE(SUBSTITUTE(実質収支比率等に係る経年分析!I$48,"▲","-")),2)</f>
        <v>6.47</v>
      </c>
      <c r="F19" s="162">
        <f>ROUND(VALUE(SUBSTITUTE(実質収支比率等に係る経年分析!J$48,"▲","-")),2)</f>
        <v>8.81</v>
      </c>
    </row>
    <row r="20" spans="1:11">
      <c r="A20" s="162" t="s">
        <v>53</v>
      </c>
      <c r="B20" s="162">
        <f>ROUND(VALUE(SUBSTITUTE(実質収支比率等に係る経年分析!F$47,"▲","-")),2)</f>
        <v>15.3</v>
      </c>
      <c r="C20" s="162">
        <f>ROUND(VALUE(SUBSTITUTE(実質収支比率等に係る経年分析!G$47,"▲","-")),2)</f>
        <v>12.68</v>
      </c>
      <c r="D20" s="162">
        <f>ROUND(VALUE(SUBSTITUTE(実質収支比率等に係る経年分析!H$47,"▲","-")),2)</f>
        <v>12.87</v>
      </c>
      <c r="E20" s="162">
        <f>ROUND(VALUE(SUBSTITUTE(実質収支比率等に係る経年分析!I$47,"▲","-")),2)</f>
        <v>11.44</v>
      </c>
      <c r="F20" s="162">
        <f>ROUND(VALUE(SUBSTITUTE(実質収支比率等に係る経年分析!J$47,"▲","-")),2)</f>
        <v>9.1199999999999992</v>
      </c>
    </row>
    <row r="21" spans="1:11">
      <c r="A21" s="162" t="s">
        <v>54</v>
      </c>
      <c r="B21" s="162">
        <f>IF(ISNUMBER(VALUE(SUBSTITUTE(実質収支比率等に係る経年分析!F$49,"▲","-"))),ROUND(VALUE(SUBSTITUTE(実質収支比率等に係る経年分析!F$49,"▲","-")),2),NA())</f>
        <v>1.0900000000000001</v>
      </c>
      <c r="C21" s="162">
        <f>IF(ISNUMBER(VALUE(SUBSTITUTE(実質収支比率等に係る経年分析!G$49,"▲","-"))),ROUND(VALUE(SUBSTITUTE(実質収支比率等に係る経年分析!G$49,"▲","-")),2),NA())</f>
        <v>1.1299999999999999</v>
      </c>
      <c r="D21" s="162">
        <f>IF(ISNUMBER(VALUE(SUBSTITUTE(実質収支比率等に係る経年分析!H$49,"▲","-"))),ROUND(VALUE(SUBSTITUTE(実質収支比率等に係る経年分析!H$49,"▲","-")),2),NA())</f>
        <v>-0.16</v>
      </c>
      <c r="E21" s="162">
        <f>IF(ISNUMBER(VALUE(SUBSTITUTE(実質収支比率等に係る経年分析!I$49,"▲","-"))),ROUND(VALUE(SUBSTITUTE(実質収支比率等に係る経年分析!I$49,"▲","-")),2),NA())</f>
        <v>-4.55</v>
      </c>
      <c r="F21" s="162">
        <f>IF(ISNUMBER(VALUE(SUBSTITUTE(実質収支比率等に係る経年分析!J$49,"▲","-"))),ROUND(VALUE(SUBSTITUTE(実質収支比率等に係る経年分析!J$49,"▲","-")),2),NA())</f>
        <v>0.37</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0.12</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武田土地区画整理事業特別会計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c r="A30" s="163" t="str">
        <f>IF(連結実質赤字比率に係る赤字・黒字の構成分析!C$40="",NA(),連結実質赤字比率に係る赤字・黒字の構成分析!C$40)</f>
        <v>阿字ヶ浦土地区画整理事業特別会計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0.72</v>
      </c>
    </row>
    <row r="32" spans="1:11">
      <c r="A32" s="163" t="str">
        <f>IF(連結実質赤字比率に係る赤字・黒字の構成分析!C$38="",NA(),連結実質赤字比率に係る赤字・黒字の構成分析!C$38)</f>
        <v>六ッ野土地区画整理事業特別会計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0.87</v>
      </c>
    </row>
    <row r="33" spans="1:16">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2.2400000000000002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2.6</v>
      </c>
    </row>
    <row r="34" spans="1:16">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2.74</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6.34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8.7799999999999994</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17.21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20.36</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5286</v>
      </c>
      <c r="E42" s="164"/>
      <c r="F42" s="164"/>
      <c r="G42" s="164">
        <f>'実質公債費比率（分子）の構造'!L$52</f>
        <v>5190</v>
      </c>
      <c r="H42" s="164"/>
      <c r="I42" s="164"/>
      <c r="J42" s="164">
        <f>'実質公債費比率（分子）の構造'!M$52</f>
        <v>5227</v>
      </c>
      <c r="K42" s="164"/>
      <c r="L42" s="164"/>
      <c r="M42" s="164">
        <f>'実質公債費比率（分子）の構造'!N$52</f>
        <v>5191</v>
      </c>
      <c r="N42" s="164"/>
      <c r="O42" s="164"/>
      <c r="P42" s="164">
        <f>'実質公債費比率（分子）の構造'!O$52</f>
        <v>4918</v>
      </c>
    </row>
    <row r="43" spans="1:16">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1</v>
      </c>
      <c r="L43" s="164"/>
      <c r="M43" s="164"/>
      <c r="N43" s="164" t="str">
        <f>'実質公債費比率（分子）の構造'!O$51</f>
        <v>-</v>
      </c>
      <c r="O43" s="164"/>
      <c r="P43" s="164"/>
    </row>
    <row r="44" spans="1:16">
      <c r="A44" s="164" t="s">
        <v>62</v>
      </c>
      <c r="B44" s="164">
        <f>'実質公債費比率（分子）の構造'!K$50</f>
        <v>187</v>
      </c>
      <c r="C44" s="164"/>
      <c r="D44" s="164"/>
      <c r="E44" s="164">
        <f>'実質公債費比率（分子）の構造'!L$50</f>
        <v>223</v>
      </c>
      <c r="F44" s="164"/>
      <c r="G44" s="164"/>
      <c r="H44" s="164">
        <f>'実質公債費比率（分子）の構造'!M$50</f>
        <v>422</v>
      </c>
      <c r="I44" s="164"/>
      <c r="J44" s="164"/>
      <c r="K44" s="164">
        <f>'実質公債費比率（分子）の構造'!N$50</f>
        <v>382</v>
      </c>
      <c r="L44" s="164"/>
      <c r="M44" s="164"/>
      <c r="N44" s="164">
        <f>'実質公債費比率（分子）の構造'!O$50</f>
        <v>240</v>
      </c>
      <c r="O44" s="164"/>
      <c r="P44" s="164"/>
    </row>
    <row r="45" spans="1:16">
      <c r="A45" s="164" t="s">
        <v>63</v>
      </c>
      <c r="B45" s="164">
        <f>'実質公債費比率（分子）の構造'!K$49</f>
        <v>128</v>
      </c>
      <c r="C45" s="164"/>
      <c r="D45" s="164"/>
      <c r="E45" s="164">
        <f>'実質公債費比率（分子）の構造'!L$49</f>
        <v>128</v>
      </c>
      <c r="F45" s="164"/>
      <c r="G45" s="164"/>
      <c r="H45" s="164">
        <f>'実質公債費比率（分子）の構造'!M$49</f>
        <v>132</v>
      </c>
      <c r="I45" s="164"/>
      <c r="J45" s="164"/>
      <c r="K45" s="164">
        <f>'実質公債費比率（分子）の構造'!N$49</f>
        <v>109</v>
      </c>
      <c r="L45" s="164"/>
      <c r="M45" s="164"/>
      <c r="N45" s="164">
        <f>'実質公債費比率（分子）の構造'!O$49</f>
        <v>75</v>
      </c>
      <c r="O45" s="164"/>
      <c r="P45" s="164"/>
    </row>
    <row r="46" spans="1:16">
      <c r="A46" s="164" t="s">
        <v>64</v>
      </c>
      <c r="B46" s="164">
        <f>'実質公債費比率（分子）の構造'!K$48</f>
        <v>1907</v>
      </c>
      <c r="C46" s="164"/>
      <c r="D46" s="164"/>
      <c r="E46" s="164">
        <f>'実質公債費比率（分子）の構造'!L$48</f>
        <v>1804</v>
      </c>
      <c r="F46" s="164"/>
      <c r="G46" s="164"/>
      <c r="H46" s="164">
        <f>'実質公債費比率（分子）の構造'!M$48</f>
        <v>1788</v>
      </c>
      <c r="I46" s="164"/>
      <c r="J46" s="164"/>
      <c r="K46" s="164">
        <f>'実質公債費比率（分子）の構造'!N$48</f>
        <v>1750</v>
      </c>
      <c r="L46" s="164"/>
      <c r="M46" s="164"/>
      <c r="N46" s="164">
        <f>'実質公債費比率（分子）の構造'!O$48</f>
        <v>1499</v>
      </c>
      <c r="O46" s="164"/>
      <c r="P46" s="164"/>
    </row>
    <row r="47" spans="1:16">
      <c r="A47" s="164" t="s">
        <v>12</v>
      </c>
      <c r="B47" s="164">
        <f>'実質公債費比率（分子）の構造'!K$47</f>
        <v>50</v>
      </c>
      <c r="C47" s="164"/>
      <c r="D47" s="164"/>
      <c r="E47" s="164">
        <f>'実質公債費比率（分子）の構造'!L$47</f>
        <v>50</v>
      </c>
      <c r="F47" s="164"/>
      <c r="G47" s="164"/>
      <c r="H47" s="164">
        <f>'実質公債費比率（分子）の構造'!M$47</f>
        <v>40</v>
      </c>
      <c r="I47" s="164"/>
      <c r="J47" s="164"/>
      <c r="K47" s="164">
        <f>'実質公債費比率（分子）の構造'!N$47</f>
        <v>30</v>
      </c>
      <c r="L47" s="164"/>
      <c r="M47" s="164"/>
      <c r="N47" s="164">
        <f>'実質公債費比率（分子）の構造'!O$47</f>
        <v>20</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5517</v>
      </c>
      <c r="C49" s="164"/>
      <c r="D49" s="164"/>
      <c r="E49" s="164">
        <f>'実質公債費比率（分子）の構造'!L$45</f>
        <v>5793</v>
      </c>
      <c r="F49" s="164"/>
      <c r="G49" s="164"/>
      <c r="H49" s="164">
        <f>'実質公債費比率（分子）の構造'!M$45</f>
        <v>6083</v>
      </c>
      <c r="I49" s="164"/>
      <c r="J49" s="164"/>
      <c r="K49" s="164">
        <f>'実質公債費比率（分子）の構造'!N$45</f>
        <v>6308</v>
      </c>
      <c r="L49" s="164"/>
      <c r="M49" s="164"/>
      <c r="N49" s="164">
        <f>'実質公債費比率（分子）の構造'!O$45</f>
        <v>6578</v>
      </c>
      <c r="O49" s="164"/>
      <c r="P49" s="164"/>
    </row>
    <row r="50" spans="1:16">
      <c r="A50" s="164" t="s">
        <v>67</v>
      </c>
      <c r="B50" s="164" t="e">
        <f>NA()</f>
        <v>#N/A</v>
      </c>
      <c r="C50" s="164">
        <f>IF(ISNUMBER('実質公債費比率（分子）の構造'!K$53),'実質公債費比率（分子）の構造'!K$53,NA())</f>
        <v>2503</v>
      </c>
      <c r="D50" s="164" t="e">
        <f>NA()</f>
        <v>#N/A</v>
      </c>
      <c r="E50" s="164" t="e">
        <f>NA()</f>
        <v>#N/A</v>
      </c>
      <c r="F50" s="164">
        <f>IF(ISNUMBER('実質公債費比率（分子）の構造'!L$53),'実質公債費比率（分子）の構造'!L$53,NA())</f>
        <v>2808</v>
      </c>
      <c r="G50" s="164" t="e">
        <f>NA()</f>
        <v>#N/A</v>
      </c>
      <c r="H50" s="164" t="e">
        <f>NA()</f>
        <v>#N/A</v>
      </c>
      <c r="I50" s="164">
        <f>IF(ISNUMBER('実質公債費比率（分子）の構造'!M$53),'実質公債費比率（分子）の構造'!M$53,NA())</f>
        <v>3239</v>
      </c>
      <c r="J50" s="164" t="e">
        <f>NA()</f>
        <v>#N/A</v>
      </c>
      <c r="K50" s="164" t="e">
        <f>NA()</f>
        <v>#N/A</v>
      </c>
      <c r="L50" s="164">
        <f>IF(ISNUMBER('実質公債費比率（分子）の構造'!N$53),'実質公債費比率（分子）の構造'!N$53,NA())</f>
        <v>3389</v>
      </c>
      <c r="M50" s="164" t="e">
        <f>NA()</f>
        <v>#N/A</v>
      </c>
      <c r="N50" s="164" t="e">
        <f>NA()</f>
        <v>#N/A</v>
      </c>
      <c r="O50" s="164">
        <f>IF(ISNUMBER('実質公債費比率（分子）の構造'!O$53),'実質公債費比率（分子）の構造'!O$53,NA())</f>
        <v>3494</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46685</v>
      </c>
      <c r="E56" s="163"/>
      <c r="F56" s="163"/>
      <c r="G56" s="163">
        <f>'将来負担比率（分子）の構造'!J$52</f>
        <v>45667</v>
      </c>
      <c r="H56" s="163"/>
      <c r="I56" s="163"/>
      <c r="J56" s="163">
        <f>'将来負担比率（分子）の構造'!K$52</f>
        <v>43899</v>
      </c>
      <c r="K56" s="163"/>
      <c r="L56" s="163"/>
      <c r="M56" s="163">
        <f>'将来負担比率（分子）の構造'!L$52</f>
        <v>42235</v>
      </c>
      <c r="N56" s="163"/>
      <c r="O56" s="163"/>
      <c r="P56" s="163">
        <f>'将来負担比率（分子）の構造'!M$52</f>
        <v>40716</v>
      </c>
    </row>
    <row r="57" spans="1:16">
      <c r="A57" s="163" t="s">
        <v>42</v>
      </c>
      <c r="B57" s="163"/>
      <c r="C57" s="163"/>
      <c r="D57" s="163">
        <f>'将来負担比率（分子）の構造'!I$51</f>
        <v>9023</v>
      </c>
      <c r="E57" s="163"/>
      <c r="F57" s="163"/>
      <c r="G57" s="163">
        <f>'将来負担比率（分子）の構造'!J$51</f>
        <v>11165</v>
      </c>
      <c r="H57" s="163"/>
      <c r="I57" s="163"/>
      <c r="J57" s="163">
        <f>'将来負担比率（分子）の構造'!K$51</f>
        <v>11123</v>
      </c>
      <c r="K57" s="163"/>
      <c r="L57" s="163"/>
      <c r="M57" s="163">
        <f>'将来負担比率（分子）の構造'!L$51</f>
        <v>11356</v>
      </c>
      <c r="N57" s="163"/>
      <c r="O57" s="163"/>
      <c r="P57" s="163">
        <f>'将来負担比率（分子）の構造'!M$51</f>
        <v>12043</v>
      </c>
    </row>
    <row r="58" spans="1:16">
      <c r="A58" s="163" t="s">
        <v>41</v>
      </c>
      <c r="B58" s="163"/>
      <c r="C58" s="163"/>
      <c r="D58" s="163">
        <f>'将来負担比率（分子）の構造'!I$50</f>
        <v>12424</v>
      </c>
      <c r="E58" s="163"/>
      <c r="F58" s="163"/>
      <c r="G58" s="163">
        <f>'将来負担比率（分子）の構造'!J$50</f>
        <v>12682</v>
      </c>
      <c r="H58" s="163"/>
      <c r="I58" s="163"/>
      <c r="J58" s="163">
        <f>'将来負担比率（分子）の構造'!K$50</f>
        <v>13700</v>
      </c>
      <c r="K58" s="163"/>
      <c r="L58" s="163"/>
      <c r="M58" s="163">
        <f>'将来負担比率（分子）の構造'!L$50</f>
        <v>13314</v>
      </c>
      <c r="N58" s="163"/>
      <c r="O58" s="163"/>
      <c r="P58" s="163">
        <f>'将来負担比率（分子）の構造'!M$50</f>
        <v>11542</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f>'将来負担比率（分子）の構造'!I$46</f>
        <v>5</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5</v>
      </c>
      <c r="O61" s="163"/>
      <c r="P61" s="163"/>
    </row>
    <row r="62" spans="1:16">
      <c r="A62" s="163" t="s">
        <v>35</v>
      </c>
      <c r="B62" s="163">
        <f>'将来負担比率（分子）の構造'!I$45</f>
        <v>7435</v>
      </c>
      <c r="C62" s="163"/>
      <c r="D62" s="163"/>
      <c r="E62" s="163">
        <f>'将来負担比率（分子）の構造'!J$45</f>
        <v>7395</v>
      </c>
      <c r="F62" s="163"/>
      <c r="G62" s="163"/>
      <c r="H62" s="163">
        <f>'将来負担比率（分子）の構造'!K$45</f>
        <v>7434</v>
      </c>
      <c r="I62" s="163"/>
      <c r="J62" s="163"/>
      <c r="K62" s="163">
        <f>'将来負担比率（分子）の構造'!L$45</f>
        <v>7389</v>
      </c>
      <c r="L62" s="163"/>
      <c r="M62" s="163"/>
      <c r="N62" s="163">
        <f>'将来負担比率（分子）の構造'!M$45</f>
        <v>7389</v>
      </c>
      <c r="O62" s="163"/>
      <c r="P62" s="163"/>
    </row>
    <row r="63" spans="1:16">
      <c r="A63" s="163" t="s">
        <v>34</v>
      </c>
      <c r="B63" s="163">
        <f>'将来負担比率（分子）の構造'!I$44</f>
        <v>691</v>
      </c>
      <c r="C63" s="163"/>
      <c r="D63" s="163"/>
      <c r="E63" s="163">
        <f>'将来負担比率（分子）の構造'!J$44</f>
        <v>653</v>
      </c>
      <c r="F63" s="163"/>
      <c r="G63" s="163"/>
      <c r="H63" s="163">
        <f>'将来負担比率（分子）の構造'!K$44</f>
        <v>830</v>
      </c>
      <c r="I63" s="163"/>
      <c r="J63" s="163"/>
      <c r="K63" s="163">
        <f>'将来負担比率（分子）の構造'!L$44</f>
        <v>1563</v>
      </c>
      <c r="L63" s="163"/>
      <c r="M63" s="163"/>
      <c r="N63" s="163">
        <f>'将来負担比率（分子）の構造'!M$44</f>
        <v>2962</v>
      </c>
      <c r="O63" s="163"/>
      <c r="P63" s="163"/>
    </row>
    <row r="64" spans="1:16">
      <c r="A64" s="163" t="s">
        <v>33</v>
      </c>
      <c r="B64" s="163">
        <f>'将来負担比率（分子）の構造'!I$43</f>
        <v>18467</v>
      </c>
      <c r="C64" s="163"/>
      <c r="D64" s="163"/>
      <c r="E64" s="163">
        <f>'将来負担比率（分子）の構造'!J$43</f>
        <v>18126</v>
      </c>
      <c r="F64" s="163"/>
      <c r="G64" s="163"/>
      <c r="H64" s="163">
        <f>'将来負担比率（分子）の構造'!K$43</f>
        <v>17399</v>
      </c>
      <c r="I64" s="163"/>
      <c r="J64" s="163"/>
      <c r="K64" s="163">
        <f>'将来負担比率（分子）の構造'!L$43</f>
        <v>16634</v>
      </c>
      <c r="L64" s="163"/>
      <c r="M64" s="163"/>
      <c r="N64" s="163">
        <f>'将来負担比率（分子）の構造'!M$43</f>
        <v>17672</v>
      </c>
      <c r="O64" s="163"/>
      <c r="P64" s="163"/>
    </row>
    <row r="65" spans="1:16">
      <c r="A65" s="163" t="s">
        <v>32</v>
      </c>
      <c r="B65" s="163">
        <f>'将来負担比率（分子）の構造'!I$42</f>
        <v>1269</v>
      </c>
      <c r="C65" s="163"/>
      <c r="D65" s="163"/>
      <c r="E65" s="163">
        <f>'将来負担比率（分子）の構造'!J$42</f>
        <v>1158</v>
      </c>
      <c r="F65" s="163"/>
      <c r="G65" s="163"/>
      <c r="H65" s="163">
        <f>'将来負担比率（分子）の構造'!K$42</f>
        <v>871</v>
      </c>
      <c r="I65" s="163"/>
      <c r="J65" s="163"/>
      <c r="K65" s="163">
        <f>'将来負担比率（分子）の構造'!L$42</f>
        <v>581</v>
      </c>
      <c r="L65" s="163"/>
      <c r="M65" s="163"/>
      <c r="N65" s="163">
        <f>'将来負担比率（分子）の構造'!M$42</f>
        <v>434</v>
      </c>
      <c r="O65" s="163"/>
      <c r="P65" s="163"/>
    </row>
    <row r="66" spans="1:16">
      <c r="A66" s="163" t="s">
        <v>31</v>
      </c>
      <c r="B66" s="163">
        <f>'将来負担比率（分子）の構造'!I$41</f>
        <v>65384</v>
      </c>
      <c r="C66" s="163"/>
      <c r="D66" s="163"/>
      <c r="E66" s="163">
        <f>'将来負担比率（分子）の構造'!J$41</f>
        <v>64697</v>
      </c>
      <c r="F66" s="163"/>
      <c r="G66" s="163"/>
      <c r="H66" s="163">
        <f>'将来負担比率（分子）の構造'!K$41</f>
        <v>62433</v>
      </c>
      <c r="I66" s="163"/>
      <c r="J66" s="163"/>
      <c r="K66" s="163">
        <f>'将来負担比率（分子）の構造'!L$41</f>
        <v>61704</v>
      </c>
      <c r="L66" s="163"/>
      <c r="M66" s="163"/>
      <c r="N66" s="163">
        <f>'将来負担比率（分子）の構造'!M$41</f>
        <v>59189</v>
      </c>
      <c r="O66" s="163"/>
      <c r="P66" s="163"/>
    </row>
    <row r="67" spans="1:16">
      <c r="A67" s="163" t="s">
        <v>71</v>
      </c>
      <c r="B67" s="163" t="e">
        <f>NA()</f>
        <v>#N/A</v>
      </c>
      <c r="C67" s="163">
        <f>IF(ISNUMBER('将来負担比率（分子）の構造'!I$53), IF('将来負担比率（分子）の構造'!I$53 &lt; 0, 0, '将来負担比率（分子）の構造'!I$53), NA())</f>
        <v>25119</v>
      </c>
      <c r="D67" s="163" t="e">
        <f>NA()</f>
        <v>#N/A</v>
      </c>
      <c r="E67" s="163" t="e">
        <f>NA()</f>
        <v>#N/A</v>
      </c>
      <c r="F67" s="163">
        <f>IF(ISNUMBER('将来負担比率（分子）の構造'!J$53), IF('将来負担比率（分子）の構造'!J$53 &lt; 0, 0, '将来負担比率（分子）の構造'!J$53), NA())</f>
        <v>22514</v>
      </c>
      <c r="G67" s="163" t="e">
        <f>NA()</f>
        <v>#N/A</v>
      </c>
      <c r="H67" s="163" t="e">
        <f>NA()</f>
        <v>#N/A</v>
      </c>
      <c r="I67" s="163">
        <f>IF(ISNUMBER('将来負担比率（分子）の構造'!K$53), IF('将来負担比率（分子）の構造'!K$53 &lt; 0, 0, '将来負担比率（分子）の構造'!K$53), NA())</f>
        <v>20246</v>
      </c>
      <c r="J67" s="163" t="e">
        <f>NA()</f>
        <v>#N/A</v>
      </c>
      <c r="K67" s="163" t="e">
        <f>NA()</f>
        <v>#N/A</v>
      </c>
      <c r="L67" s="163">
        <f>IF(ISNUMBER('将来負担比率（分子）の構造'!L$53), IF('将来負担比率（分子）の構造'!L$53 &lt; 0, 0, '将来負担比率（分子）の構造'!L$53), NA())</f>
        <v>20966</v>
      </c>
      <c r="M67" s="163" t="e">
        <f>NA()</f>
        <v>#N/A</v>
      </c>
      <c r="N67" s="163" t="e">
        <f>NA()</f>
        <v>#N/A</v>
      </c>
      <c r="O67" s="163">
        <f>IF(ISNUMBER('将来負担比率（分子）の構造'!M$53), IF('将来負担比率（分子）の構造'!M$53 &lt; 0, 0, '将来負担比率（分子）の構造'!M$53), NA())</f>
        <v>23350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4037</v>
      </c>
      <c r="C72" s="167">
        <f>基金残高に係る経年分析!G55</f>
        <v>3689</v>
      </c>
      <c r="D72" s="167">
        <f>基金残高に係る経年分析!H55</f>
        <v>3001</v>
      </c>
    </row>
    <row r="73" spans="1:16">
      <c r="A73" s="166" t="s">
        <v>74</v>
      </c>
      <c r="B73" s="167">
        <f>基金残高に係る経年分析!F56</f>
        <v>5773</v>
      </c>
      <c r="C73" s="167">
        <f>基金残高に係る経年分析!G56</f>
        <v>5400</v>
      </c>
      <c r="D73" s="167">
        <f>基金残高に係る経年分析!H56</f>
        <v>3740</v>
      </c>
    </row>
    <row r="74" spans="1:16">
      <c r="A74" s="166" t="s">
        <v>75</v>
      </c>
      <c r="B74" s="167">
        <f>基金残高に係る経年分析!F57</f>
        <v>2174</v>
      </c>
      <c r="C74" s="167">
        <f>基金残高に係る経年分析!G57</f>
        <v>2461</v>
      </c>
      <c r="D74" s="167">
        <f>基金残高に係る経年分析!H57</f>
        <v>2711</v>
      </c>
    </row>
  </sheetData>
  <sheetProtection algorithmName="SHA-512" hashValue="5LNXgCjy30Cm1k8NQ+tG04EaEvSC4S9l5WOzheHbHP6TTDtm7cxjR+rPWBNOupYaZt/8YzzgR8MuWioloGdcJg==" saltValue="ro+U5ZbfEL0BB1Rz0DMS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26677932</v>
      </c>
      <c r="S5" s="613"/>
      <c r="T5" s="613"/>
      <c r="U5" s="613"/>
      <c r="V5" s="613"/>
      <c r="W5" s="613"/>
      <c r="X5" s="613"/>
      <c r="Y5" s="614"/>
      <c r="Z5" s="615">
        <v>40.1</v>
      </c>
      <c r="AA5" s="615"/>
      <c r="AB5" s="615"/>
      <c r="AC5" s="615"/>
      <c r="AD5" s="616">
        <v>25006595</v>
      </c>
      <c r="AE5" s="616"/>
      <c r="AF5" s="616"/>
      <c r="AG5" s="616"/>
      <c r="AH5" s="616"/>
      <c r="AI5" s="616"/>
      <c r="AJ5" s="616"/>
      <c r="AK5" s="616"/>
      <c r="AL5" s="617">
        <v>72.900000000000006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25002155</v>
      </c>
      <c r="BH5" s="624"/>
      <c r="BI5" s="624"/>
      <c r="BJ5" s="624"/>
      <c r="BK5" s="624"/>
      <c r="BL5" s="624"/>
      <c r="BM5" s="624"/>
      <c r="BN5" s="625"/>
      <c r="BO5" s="626">
        <v>93.7</v>
      </c>
      <c r="BP5" s="626"/>
      <c r="BQ5" s="626"/>
      <c r="BR5" s="626"/>
      <c r="BS5" s="627">
        <v>735679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546036</v>
      </c>
      <c r="S6" s="624"/>
      <c r="T6" s="624"/>
      <c r="U6" s="624"/>
      <c r="V6" s="624"/>
      <c r="W6" s="624"/>
      <c r="X6" s="624"/>
      <c r="Y6" s="625"/>
      <c r="Z6" s="626">
        <v>0.8</v>
      </c>
      <c r="AA6" s="626"/>
      <c r="AB6" s="626"/>
      <c r="AC6" s="626"/>
      <c r="AD6" s="627">
        <v>546036</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25002155</v>
      </c>
      <c r="BH6" s="624"/>
      <c r="BI6" s="624"/>
      <c r="BJ6" s="624"/>
      <c r="BK6" s="624"/>
      <c r="BL6" s="624"/>
      <c r="BM6" s="624"/>
      <c r="BN6" s="625"/>
      <c r="BO6" s="626">
        <v>93.7</v>
      </c>
      <c r="BP6" s="626"/>
      <c r="BQ6" s="626"/>
      <c r="BR6" s="626"/>
      <c r="BS6" s="627">
        <v>735679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340081</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340081</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10241</v>
      </c>
      <c r="S7" s="624"/>
      <c r="T7" s="624"/>
      <c r="U7" s="624"/>
      <c r="V7" s="624"/>
      <c r="W7" s="624"/>
      <c r="X7" s="624"/>
      <c r="Y7" s="625"/>
      <c r="Z7" s="626">
        <v>0</v>
      </c>
      <c r="AA7" s="626"/>
      <c r="AB7" s="626"/>
      <c r="AC7" s="626"/>
      <c r="AD7" s="627">
        <v>10241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12677515</v>
      </c>
      <c r="BH7" s="624"/>
      <c r="BI7" s="624"/>
      <c r="BJ7" s="624"/>
      <c r="BK7" s="624"/>
      <c r="BL7" s="624"/>
      <c r="BM7" s="624"/>
      <c r="BN7" s="625"/>
      <c r="BO7" s="626">
        <v>47.5</v>
      </c>
      <c r="BP7" s="626"/>
      <c r="BQ7" s="626"/>
      <c r="BR7" s="626"/>
      <c r="BS7" s="627">
        <v>735679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6705437</v>
      </c>
      <c r="CS7" s="624"/>
      <c r="CT7" s="624"/>
      <c r="CU7" s="624"/>
      <c r="CV7" s="624"/>
      <c r="CW7" s="624"/>
      <c r="CX7" s="624"/>
      <c r="CY7" s="625"/>
      <c r="CZ7" s="626">
        <v>10.6</v>
      </c>
      <c r="DA7" s="626"/>
      <c r="DB7" s="626"/>
      <c r="DC7" s="626"/>
      <c r="DD7" s="632">
        <v>932665</v>
      </c>
      <c r="DE7" s="624"/>
      <c r="DF7" s="624"/>
      <c r="DG7" s="624"/>
      <c r="DH7" s="624"/>
      <c r="DI7" s="624"/>
      <c r="DJ7" s="624"/>
      <c r="DK7" s="624"/>
      <c r="DL7" s="624"/>
      <c r="DM7" s="624"/>
      <c r="DN7" s="624"/>
      <c r="DO7" s="624"/>
      <c r="DP7" s="625"/>
      <c r="DQ7" s="632">
        <v>4810181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206761</v>
      </c>
      <c r="S8" s="624"/>
      <c r="T8" s="624"/>
      <c r="U8" s="624"/>
      <c r="V8" s="624"/>
      <c r="W8" s="624"/>
      <c r="X8" s="624"/>
      <c r="Y8" s="625"/>
      <c r="Z8" s="626">
        <v>0.3</v>
      </c>
      <c r="AA8" s="626"/>
      <c r="AB8" s="626"/>
      <c r="AC8" s="626"/>
      <c r="AD8" s="627">
        <v>206761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257473</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26393834</v>
      </c>
      <c r="CS8" s="624"/>
      <c r="CT8" s="624"/>
      <c r="CU8" s="624"/>
      <c r="CV8" s="624"/>
      <c r="CW8" s="624"/>
      <c r="CX8" s="624"/>
      <c r="CY8" s="625"/>
      <c r="CZ8" s="626">
        <v>41.6</v>
      </c>
      <c r="DA8" s="626"/>
      <c r="DB8" s="626"/>
      <c r="DC8" s="626"/>
      <c r="DD8" s="632">
        <v>309779</v>
      </c>
      <c r="DE8" s="624"/>
      <c r="DF8" s="624"/>
      <c r="DG8" s="624"/>
      <c r="DH8" s="624"/>
      <c r="DI8" s="624"/>
      <c r="DJ8" s="624"/>
      <c r="DK8" s="624"/>
      <c r="DL8" s="624"/>
      <c r="DM8" s="624"/>
      <c r="DN8" s="624"/>
      <c r="DO8" s="624"/>
      <c r="DP8" s="625"/>
      <c r="DQ8" s="632">
        <v>13781755</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287778</v>
      </c>
      <c r="S9" s="624"/>
      <c r="T9" s="624"/>
      <c r="U9" s="624"/>
      <c r="V9" s="624"/>
      <c r="W9" s="624"/>
      <c r="X9" s="624"/>
      <c r="Y9" s="625"/>
      <c r="Z9" s="626">
        <v>0.4</v>
      </c>
      <c r="AA9" s="626"/>
      <c r="AB9" s="626"/>
      <c r="AC9" s="626"/>
      <c r="AD9" s="627">
        <v>287778</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9380307</v>
      </c>
      <c r="BH9" s="624"/>
      <c r="BI9" s="624"/>
      <c r="BJ9" s="624"/>
      <c r="BK9" s="624"/>
      <c r="BL9" s="624"/>
      <c r="BM9" s="624"/>
      <c r="BN9" s="625"/>
      <c r="BO9" s="626">
        <v>35.200000000000003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3843102</v>
      </c>
      <c r="CS9" s="624"/>
      <c r="CT9" s="624"/>
      <c r="CU9" s="624"/>
      <c r="CV9" s="624"/>
      <c r="CW9" s="624"/>
      <c r="CX9" s="624"/>
      <c r="CY9" s="625"/>
      <c r="CZ9" s="626">
        <v>6.1</v>
      </c>
      <c r="DA9" s="626"/>
      <c r="DB9" s="626"/>
      <c r="DC9" s="626"/>
      <c r="DD9" s="632">
        <v>126942</v>
      </c>
      <c r="DE9" s="624"/>
      <c r="DF9" s="624"/>
      <c r="DG9" s="624"/>
      <c r="DH9" s="624"/>
      <c r="DI9" s="624"/>
      <c r="DJ9" s="624"/>
      <c r="DK9" s="624"/>
      <c r="DL9" s="624"/>
      <c r="DM9" s="624"/>
      <c r="DN9" s="624"/>
      <c r="DO9" s="624"/>
      <c r="DP9" s="625"/>
      <c r="DQ9" s="632">
        <v>3144017</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517314</v>
      </c>
      <c r="BH10" s="624"/>
      <c r="BI10" s="624"/>
      <c r="BJ10" s="624"/>
      <c r="BK10" s="624"/>
      <c r="BL10" s="624"/>
      <c r="BM10" s="624"/>
      <c r="BN10" s="625"/>
      <c r="BO10" s="626">
        <v>1.9</v>
      </c>
      <c r="BP10" s="626"/>
      <c r="BQ10" s="626"/>
      <c r="BR10" s="626"/>
      <c r="BS10" s="627">
        <v>86120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307963</v>
      </c>
      <c r="CS10" s="624"/>
      <c r="CT10" s="624"/>
      <c r="CU10" s="624"/>
      <c r="CV10" s="624"/>
      <c r="CW10" s="624"/>
      <c r="CX10" s="624"/>
      <c r="CY10" s="625"/>
      <c r="CZ10" s="626">
        <v>0.5</v>
      </c>
      <c r="DA10" s="626"/>
      <c r="DB10" s="626"/>
      <c r="DC10" s="626"/>
      <c r="DD10" s="632">
        <v>39655</v>
      </c>
      <c r="DE10" s="624"/>
      <c r="DF10" s="624"/>
      <c r="DG10" s="624"/>
      <c r="DH10" s="624"/>
      <c r="DI10" s="624"/>
      <c r="DJ10" s="624"/>
      <c r="DK10" s="624"/>
      <c r="DL10" s="624"/>
      <c r="DM10" s="624"/>
      <c r="DN10" s="624"/>
      <c r="DO10" s="624"/>
      <c r="DP10" s="625"/>
      <c r="DQ10" s="632">
        <v>219442</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4067096</v>
      </c>
      <c r="S11" s="624"/>
      <c r="T11" s="624"/>
      <c r="U11" s="624"/>
      <c r="V11" s="624"/>
      <c r="W11" s="624"/>
      <c r="X11" s="624"/>
      <c r="Y11" s="625"/>
      <c r="Z11" s="628">
        <v>6.1</v>
      </c>
      <c r="AA11" s="629"/>
      <c r="AB11" s="629"/>
      <c r="AC11" s="635"/>
      <c r="AD11" s="632">
        <v>4067096</v>
      </c>
      <c r="AE11" s="624"/>
      <c r="AF11" s="624"/>
      <c r="AG11" s="624"/>
      <c r="AH11" s="624"/>
      <c r="AI11" s="624"/>
      <c r="AJ11" s="624"/>
      <c r="AK11" s="625"/>
      <c r="AL11" s="628">
        <v>11.9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2522421</v>
      </c>
      <c r="BH11" s="624"/>
      <c r="BI11" s="624"/>
      <c r="BJ11" s="624"/>
      <c r="BK11" s="624"/>
      <c r="BL11" s="624"/>
      <c r="BM11" s="624"/>
      <c r="BN11" s="625"/>
      <c r="BO11" s="626">
        <v>9.5</v>
      </c>
      <c r="BP11" s="626"/>
      <c r="BQ11" s="626"/>
      <c r="BR11" s="626"/>
      <c r="BS11" s="627">
        <v>649559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583605</v>
      </c>
      <c r="CS11" s="624"/>
      <c r="CT11" s="624"/>
      <c r="CU11" s="624"/>
      <c r="CV11" s="624"/>
      <c r="CW11" s="624"/>
      <c r="CX11" s="624"/>
      <c r="CY11" s="625"/>
      <c r="CZ11" s="626">
        <v>0.9</v>
      </c>
      <c r="DA11" s="626"/>
      <c r="DB11" s="626"/>
      <c r="DC11" s="626"/>
      <c r="DD11" s="632">
        <v>118413</v>
      </c>
      <c r="DE11" s="624"/>
      <c r="DF11" s="624"/>
      <c r="DG11" s="624"/>
      <c r="DH11" s="624"/>
      <c r="DI11" s="624"/>
      <c r="DJ11" s="624"/>
      <c r="DK11" s="624"/>
      <c r="DL11" s="624"/>
      <c r="DM11" s="624"/>
      <c r="DN11" s="624"/>
      <c r="DO11" s="624"/>
      <c r="DP11" s="625"/>
      <c r="DQ11" s="632">
        <v>478427</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12337</v>
      </c>
      <c r="S12" s="624"/>
      <c r="T12" s="624"/>
      <c r="U12" s="624"/>
      <c r="V12" s="624"/>
      <c r="W12" s="624"/>
      <c r="X12" s="624"/>
      <c r="Y12" s="625"/>
      <c r="Z12" s="626">
        <v>0</v>
      </c>
      <c r="AA12" s="626"/>
      <c r="AB12" s="626"/>
      <c r="AC12" s="626"/>
      <c r="AD12" s="627">
        <v>12337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10644095</v>
      </c>
      <c r="BH12" s="624"/>
      <c r="BI12" s="624"/>
      <c r="BJ12" s="624"/>
      <c r="BK12" s="624"/>
      <c r="BL12" s="624"/>
      <c r="BM12" s="624"/>
      <c r="BN12" s="625"/>
      <c r="BO12" s="626">
        <v>39.9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1144220</v>
      </c>
      <c r="CS12" s="624"/>
      <c r="CT12" s="624"/>
      <c r="CU12" s="624"/>
      <c r="CV12" s="624"/>
      <c r="CW12" s="624"/>
      <c r="CX12" s="624"/>
      <c r="CY12" s="625"/>
      <c r="CZ12" s="626">
        <v>1.8</v>
      </c>
      <c r="DA12" s="626"/>
      <c r="DB12" s="626"/>
      <c r="DC12" s="626"/>
      <c r="DD12" s="632">
        <v>31031</v>
      </c>
      <c r="DE12" s="624"/>
      <c r="DF12" s="624"/>
      <c r="DG12" s="624"/>
      <c r="DH12" s="624"/>
      <c r="DI12" s="624"/>
      <c r="DJ12" s="624"/>
      <c r="DK12" s="624"/>
      <c r="DL12" s="624"/>
      <c r="DM12" s="624"/>
      <c r="DN12" s="624"/>
      <c r="DO12" s="624"/>
      <c r="DP12" s="625"/>
      <c r="DQ12" s="632">
        <v>524501</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10554351</v>
      </c>
      <c r="BH13" s="624"/>
      <c r="BI13" s="624"/>
      <c r="BJ13" s="624"/>
      <c r="BK13" s="624"/>
      <c r="BL13" s="624"/>
      <c r="BM13" s="624"/>
      <c r="BN13" s="625"/>
      <c r="BO13" s="626">
        <v>39.6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7912476</v>
      </c>
      <c r="CS13" s="624"/>
      <c r="CT13" s="624"/>
      <c r="CU13" s="624"/>
      <c r="CV13" s="624"/>
      <c r="CW13" s="624"/>
      <c r="CX13" s="624"/>
      <c r="CY13" s="625"/>
      <c r="CZ13" s="626">
        <v>12.5</v>
      </c>
      <c r="DA13" s="626"/>
      <c r="DB13" s="626"/>
      <c r="DC13" s="626"/>
      <c r="DD13" s="632">
        <v>3112418</v>
      </c>
      <c r="DE13" s="624"/>
      <c r="DF13" s="624"/>
      <c r="DG13" s="624"/>
      <c r="DH13" s="624"/>
      <c r="DI13" s="624"/>
      <c r="DJ13" s="624"/>
      <c r="DK13" s="624"/>
      <c r="DL13" s="624"/>
      <c r="DM13" s="624"/>
      <c r="DN13" s="624"/>
      <c r="DO13" s="624"/>
      <c r="DP13" s="625"/>
      <c r="DQ13" s="632">
        <v>4768088</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500262</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2427313</v>
      </c>
      <c r="CS14" s="624"/>
      <c r="CT14" s="624"/>
      <c r="CU14" s="624"/>
      <c r="CV14" s="624"/>
      <c r="CW14" s="624"/>
      <c r="CX14" s="624"/>
      <c r="CY14" s="625"/>
      <c r="CZ14" s="626">
        <v>3.8</v>
      </c>
      <c r="DA14" s="626"/>
      <c r="DB14" s="626"/>
      <c r="DC14" s="626"/>
      <c r="DD14" s="632">
        <v>30595</v>
      </c>
      <c r="DE14" s="624"/>
      <c r="DF14" s="624"/>
      <c r="DG14" s="624"/>
      <c r="DH14" s="624"/>
      <c r="DI14" s="624"/>
      <c r="DJ14" s="624"/>
      <c r="DK14" s="624"/>
      <c r="DL14" s="624"/>
      <c r="DM14" s="624"/>
      <c r="DN14" s="624"/>
      <c r="DO14" s="624"/>
      <c r="DP14" s="625"/>
      <c r="DQ14" s="632">
        <v>2363514</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52741</v>
      </c>
      <c r="S15" s="624"/>
      <c r="T15" s="624"/>
      <c r="U15" s="624"/>
      <c r="V15" s="624"/>
      <c r="W15" s="624"/>
      <c r="X15" s="624"/>
      <c r="Y15" s="625"/>
      <c r="Z15" s="626">
        <v>0.1</v>
      </c>
      <c r="AA15" s="626"/>
      <c r="AB15" s="626"/>
      <c r="AC15" s="626"/>
      <c r="AD15" s="627">
        <v>52741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1180283</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7152815</v>
      </c>
      <c r="CS15" s="624"/>
      <c r="CT15" s="624"/>
      <c r="CU15" s="624"/>
      <c r="CV15" s="624"/>
      <c r="CW15" s="624"/>
      <c r="CX15" s="624"/>
      <c r="CY15" s="625"/>
      <c r="CZ15" s="626">
        <v>11.3</v>
      </c>
      <c r="DA15" s="626"/>
      <c r="DB15" s="626"/>
      <c r="DC15" s="626"/>
      <c r="DD15" s="632">
        <v>1159539</v>
      </c>
      <c r="DE15" s="624"/>
      <c r="DF15" s="624"/>
      <c r="DG15" s="624"/>
      <c r="DH15" s="624"/>
      <c r="DI15" s="624"/>
      <c r="DJ15" s="624"/>
      <c r="DK15" s="624"/>
      <c r="DL15" s="624"/>
      <c r="DM15" s="624"/>
      <c r="DN15" s="624"/>
      <c r="DO15" s="624"/>
      <c r="DP15" s="625"/>
      <c r="DQ15" s="632">
        <v>4828248</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447163</v>
      </c>
      <c r="S16" s="624"/>
      <c r="T16" s="624"/>
      <c r="U16" s="624"/>
      <c r="V16" s="624"/>
      <c r="W16" s="624"/>
      <c r="X16" s="624"/>
      <c r="Y16" s="625"/>
      <c r="Z16" s="626">
        <v>0.7</v>
      </c>
      <c r="AA16" s="626"/>
      <c r="AB16" s="626"/>
      <c r="AC16" s="626"/>
      <c r="AD16" s="627">
        <v>447163</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939013</v>
      </c>
      <c r="S17" s="624"/>
      <c r="T17" s="624"/>
      <c r="U17" s="624"/>
      <c r="V17" s="624"/>
      <c r="W17" s="624"/>
      <c r="X17" s="624"/>
      <c r="Y17" s="625"/>
      <c r="Z17" s="626">
        <v>1.4</v>
      </c>
      <c r="AA17" s="626"/>
      <c r="AB17" s="626"/>
      <c r="AC17" s="626"/>
      <c r="AD17" s="627">
        <v>939013</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6567541</v>
      </c>
      <c r="CS17" s="624"/>
      <c r="CT17" s="624"/>
      <c r="CU17" s="624"/>
      <c r="CV17" s="624"/>
      <c r="CW17" s="624"/>
      <c r="CX17" s="624"/>
      <c r="CY17" s="625"/>
      <c r="CZ17" s="626">
        <v>10.4</v>
      </c>
      <c r="DA17" s="626"/>
      <c r="DB17" s="626"/>
      <c r="DC17" s="626"/>
      <c r="DD17" s="632" t="s">
        <v>122</v>
      </c>
      <c r="DE17" s="624"/>
      <c r="DF17" s="624"/>
      <c r="DG17" s="624"/>
      <c r="DH17" s="624"/>
      <c r="DI17" s="624"/>
      <c r="DJ17" s="624"/>
      <c r="DK17" s="624"/>
      <c r="DL17" s="624"/>
      <c r="DM17" s="624"/>
      <c r="DN17" s="624"/>
      <c r="DO17" s="624"/>
      <c r="DP17" s="625"/>
      <c r="DQ17" s="632">
        <v>6355765</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173070</v>
      </c>
      <c r="S18" s="624"/>
      <c r="T18" s="624"/>
      <c r="U18" s="624"/>
      <c r="V18" s="624"/>
      <c r="W18" s="624"/>
      <c r="X18" s="624"/>
      <c r="Y18" s="625"/>
      <c r="Z18" s="626">
        <v>0.3</v>
      </c>
      <c r="AA18" s="626"/>
      <c r="AB18" s="626"/>
      <c r="AC18" s="626"/>
      <c r="AD18" s="627">
        <v>173070</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748737</v>
      </c>
      <c r="S19" s="624"/>
      <c r="T19" s="624"/>
      <c r="U19" s="624"/>
      <c r="V19" s="624"/>
      <c r="W19" s="624"/>
      <c r="X19" s="624"/>
      <c r="Y19" s="625"/>
      <c r="Z19" s="626">
        <v>1.1000000000000001</v>
      </c>
      <c r="AA19" s="626"/>
      <c r="AB19" s="626"/>
      <c r="AC19" s="626"/>
      <c r="AD19" s="627">
        <v>748737</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1675777</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17206</v>
      </c>
      <c r="S20" s="624"/>
      <c r="T20" s="624"/>
      <c r="U20" s="624"/>
      <c r="V20" s="624"/>
      <c r="W20" s="624"/>
      <c r="X20" s="624"/>
      <c r="Y20" s="625"/>
      <c r="Z20" s="626">
        <v>0</v>
      </c>
      <c r="AA20" s="626"/>
      <c r="AB20" s="626"/>
      <c r="AC20" s="626"/>
      <c r="AD20" s="627">
        <v>17206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1675777</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63378387</v>
      </c>
      <c r="CS20" s="624"/>
      <c r="CT20" s="624"/>
      <c r="CU20" s="624"/>
      <c r="CV20" s="624"/>
      <c r="CW20" s="624"/>
      <c r="CX20" s="624"/>
      <c r="CY20" s="625"/>
      <c r="CZ20" s="626">
        <v>100</v>
      </c>
      <c r="DA20" s="626"/>
      <c r="DB20" s="626"/>
      <c r="DC20" s="626"/>
      <c r="DD20" s="632">
        <v>5861037</v>
      </c>
      <c r="DE20" s="624"/>
      <c r="DF20" s="624"/>
      <c r="DG20" s="624"/>
      <c r="DH20" s="624"/>
      <c r="DI20" s="624"/>
      <c r="DJ20" s="624"/>
      <c r="DK20" s="624"/>
      <c r="DL20" s="624"/>
      <c r="DM20" s="624"/>
      <c r="DN20" s="624"/>
      <c r="DO20" s="624"/>
      <c r="DP20" s="625"/>
      <c r="DQ20" s="632">
        <v>41614019</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3544085</v>
      </c>
      <c r="S21" s="624"/>
      <c r="T21" s="624"/>
      <c r="U21" s="624"/>
      <c r="V21" s="624"/>
      <c r="W21" s="624"/>
      <c r="X21" s="624"/>
      <c r="Y21" s="625"/>
      <c r="Z21" s="626">
        <v>5.3</v>
      </c>
      <c r="AA21" s="626"/>
      <c r="AB21" s="626"/>
      <c r="AC21" s="626"/>
      <c r="AD21" s="627">
        <v>2529311</v>
      </c>
      <c r="AE21" s="627"/>
      <c r="AF21" s="627"/>
      <c r="AG21" s="627"/>
      <c r="AH21" s="627"/>
      <c r="AI21" s="627"/>
      <c r="AJ21" s="627"/>
      <c r="AK21" s="627"/>
      <c r="AL21" s="628">
        <v>7.4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4440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2529311</v>
      </c>
      <c r="S22" s="624"/>
      <c r="T22" s="624"/>
      <c r="U22" s="624"/>
      <c r="V22" s="624"/>
      <c r="W22" s="624"/>
      <c r="X22" s="624"/>
      <c r="Y22" s="625"/>
      <c r="Z22" s="626">
        <v>3.8</v>
      </c>
      <c r="AA22" s="626"/>
      <c r="AB22" s="626"/>
      <c r="AC22" s="626"/>
      <c r="AD22" s="627">
        <v>2529311</v>
      </c>
      <c r="AE22" s="627"/>
      <c r="AF22" s="627"/>
      <c r="AG22" s="627"/>
      <c r="AH22" s="627"/>
      <c r="AI22" s="627"/>
      <c r="AJ22" s="627"/>
      <c r="AK22" s="627"/>
      <c r="AL22" s="628">
        <v>7.4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675327</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1671337</v>
      </c>
      <c r="BH23" s="624"/>
      <c r="BI23" s="624"/>
      <c r="BJ23" s="624"/>
      <c r="BK23" s="624"/>
      <c r="BL23" s="624"/>
      <c r="BM23" s="624"/>
      <c r="BN23" s="625"/>
      <c r="BO23" s="626">
        <v>6.3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v>339447</v>
      </c>
      <c r="S24" s="624"/>
      <c r="T24" s="624"/>
      <c r="U24" s="624"/>
      <c r="V24" s="624"/>
      <c r="W24" s="624"/>
      <c r="X24" s="624"/>
      <c r="Y24" s="625"/>
      <c r="Z24" s="626">
        <v>0.5</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32966091</v>
      </c>
      <c r="CS24" s="613"/>
      <c r="CT24" s="613"/>
      <c r="CU24" s="613"/>
      <c r="CV24" s="613"/>
      <c r="CW24" s="613"/>
      <c r="CX24" s="613"/>
      <c r="CY24" s="614"/>
      <c r="CZ24" s="617">
        <v>52</v>
      </c>
      <c r="DA24" s="618"/>
      <c r="DB24" s="618"/>
      <c r="DC24" s="634"/>
      <c r="DD24" s="658">
        <v>20693702</v>
      </c>
      <c r="DE24" s="613"/>
      <c r="DF24" s="613"/>
      <c r="DG24" s="613"/>
      <c r="DH24" s="613"/>
      <c r="DI24" s="613"/>
      <c r="DJ24" s="613"/>
      <c r="DK24" s="614"/>
      <c r="DL24" s="658">
        <v>18710026</v>
      </c>
      <c r="DM24" s="613"/>
      <c r="DN24" s="613"/>
      <c r="DO24" s="613"/>
      <c r="DP24" s="613"/>
      <c r="DQ24" s="613"/>
      <c r="DR24" s="613"/>
      <c r="DS24" s="613"/>
      <c r="DT24" s="613"/>
      <c r="DU24" s="613"/>
      <c r="DV24" s="614"/>
      <c r="DW24" s="617">
        <v>54.4</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36791183</v>
      </c>
      <c r="S25" s="624"/>
      <c r="T25" s="624"/>
      <c r="U25" s="624"/>
      <c r="V25" s="624"/>
      <c r="W25" s="624"/>
      <c r="X25" s="624"/>
      <c r="Y25" s="625"/>
      <c r="Z25" s="626">
        <v>55.3</v>
      </c>
      <c r="AA25" s="626"/>
      <c r="AB25" s="626"/>
      <c r="AC25" s="626"/>
      <c r="AD25" s="627">
        <v>34105072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8887240</v>
      </c>
      <c r="CS25" s="655"/>
      <c r="CT25" s="655"/>
      <c r="CU25" s="655"/>
      <c r="CV25" s="655"/>
      <c r="CW25" s="655"/>
      <c r="CX25" s="655"/>
      <c r="CY25" s="656"/>
      <c r="CZ25" s="628">
        <v>14</v>
      </c>
      <c r="DA25" s="653"/>
      <c r="DB25" s="653"/>
      <c r="DC25" s="657"/>
      <c r="DD25" s="632">
        <v>7897486</v>
      </c>
      <c r="DE25" s="655"/>
      <c r="DF25" s="655"/>
      <c r="DG25" s="655"/>
      <c r="DH25" s="655"/>
      <c r="DI25" s="655"/>
      <c r="DJ25" s="655"/>
      <c r="DK25" s="656"/>
      <c r="DL25" s="632">
        <v>7850518</v>
      </c>
      <c r="DM25" s="655"/>
      <c r="DN25" s="655"/>
      <c r="DO25" s="655"/>
      <c r="DP25" s="655"/>
      <c r="DQ25" s="655"/>
      <c r="DR25" s="655"/>
      <c r="DS25" s="655"/>
      <c r="DT25" s="655"/>
      <c r="DU25" s="655"/>
      <c r="DV25" s="656"/>
      <c r="DW25" s="628">
        <v>22.8</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16700</v>
      </c>
      <c r="S26" s="624"/>
      <c r="T26" s="624"/>
      <c r="U26" s="624"/>
      <c r="V26" s="624"/>
      <c r="W26" s="624"/>
      <c r="X26" s="624"/>
      <c r="Y26" s="625"/>
      <c r="Z26" s="626">
        <v>0</v>
      </c>
      <c r="AA26" s="626"/>
      <c r="AB26" s="626"/>
      <c r="AC26" s="626"/>
      <c r="AD26" s="627">
        <v>16700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5273383</v>
      </c>
      <c r="CS26" s="624"/>
      <c r="CT26" s="624"/>
      <c r="CU26" s="624"/>
      <c r="CV26" s="624"/>
      <c r="CW26" s="624"/>
      <c r="CX26" s="624"/>
      <c r="CY26" s="625"/>
      <c r="CZ26" s="628">
        <v>8.3000000000000007</v>
      </c>
      <c r="DA26" s="653"/>
      <c r="DB26" s="653"/>
      <c r="DC26" s="657"/>
      <c r="DD26" s="632">
        <v>4831211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1212988</v>
      </c>
      <c r="S27" s="624"/>
      <c r="T27" s="624"/>
      <c r="U27" s="624"/>
      <c r="V27" s="624"/>
      <c r="W27" s="624"/>
      <c r="X27" s="624"/>
      <c r="Y27" s="625"/>
      <c r="Z27" s="626">
        <v>1.8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26677932</v>
      </c>
      <c r="BH27" s="624"/>
      <c r="BI27" s="624"/>
      <c r="BJ27" s="624"/>
      <c r="BK27" s="624"/>
      <c r="BL27" s="624"/>
      <c r="BM27" s="624"/>
      <c r="BN27" s="625"/>
      <c r="BO27" s="626">
        <v>100</v>
      </c>
      <c r="BP27" s="626"/>
      <c r="BQ27" s="626"/>
      <c r="BR27" s="626"/>
      <c r="BS27" s="627">
        <v>735679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17511322</v>
      </c>
      <c r="CS27" s="655"/>
      <c r="CT27" s="655"/>
      <c r="CU27" s="655"/>
      <c r="CV27" s="655"/>
      <c r="CW27" s="655"/>
      <c r="CX27" s="655"/>
      <c r="CY27" s="656"/>
      <c r="CZ27" s="628">
        <v>27.6</v>
      </c>
      <c r="DA27" s="653"/>
      <c r="DB27" s="653"/>
      <c r="DC27" s="657"/>
      <c r="DD27" s="632">
        <v>6440463</v>
      </c>
      <c r="DE27" s="655"/>
      <c r="DF27" s="655"/>
      <c r="DG27" s="655"/>
      <c r="DH27" s="655"/>
      <c r="DI27" s="655"/>
      <c r="DJ27" s="655"/>
      <c r="DK27" s="656"/>
      <c r="DL27" s="632">
        <v>4503755</v>
      </c>
      <c r="DM27" s="655"/>
      <c r="DN27" s="655"/>
      <c r="DO27" s="655"/>
      <c r="DP27" s="655"/>
      <c r="DQ27" s="655"/>
      <c r="DR27" s="655"/>
      <c r="DS27" s="655"/>
      <c r="DT27" s="655"/>
      <c r="DU27" s="655"/>
      <c r="DV27" s="656"/>
      <c r="DW27" s="628">
        <v>13.1</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620960</v>
      </c>
      <c r="S28" s="624"/>
      <c r="T28" s="624"/>
      <c r="U28" s="624"/>
      <c r="V28" s="624"/>
      <c r="W28" s="624"/>
      <c r="X28" s="624"/>
      <c r="Y28" s="625"/>
      <c r="Z28" s="626">
        <v>0.9</v>
      </c>
      <c r="AA28" s="626"/>
      <c r="AB28" s="626"/>
      <c r="AC28" s="626"/>
      <c r="AD28" s="627">
        <v>68098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6567529</v>
      </c>
      <c r="CS28" s="624"/>
      <c r="CT28" s="624"/>
      <c r="CU28" s="624"/>
      <c r="CV28" s="624"/>
      <c r="CW28" s="624"/>
      <c r="CX28" s="624"/>
      <c r="CY28" s="625"/>
      <c r="CZ28" s="628">
        <v>10.4</v>
      </c>
      <c r="DA28" s="653"/>
      <c r="DB28" s="653"/>
      <c r="DC28" s="657"/>
      <c r="DD28" s="632">
        <v>6355753</v>
      </c>
      <c r="DE28" s="624"/>
      <c r="DF28" s="624"/>
      <c r="DG28" s="624"/>
      <c r="DH28" s="624"/>
      <c r="DI28" s="624"/>
      <c r="DJ28" s="624"/>
      <c r="DK28" s="625"/>
      <c r="DL28" s="632">
        <v>6355753</v>
      </c>
      <c r="DM28" s="624"/>
      <c r="DN28" s="624"/>
      <c r="DO28" s="624"/>
      <c r="DP28" s="624"/>
      <c r="DQ28" s="624"/>
      <c r="DR28" s="624"/>
      <c r="DS28" s="624"/>
      <c r="DT28" s="624"/>
      <c r="DU28" s="624"/>
      <c r="DV28" s="625"/>
      <c r="DW28" s="628">
        <v>18.5</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364785</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6567529</v>
      </c>
      <c r="CS29" s="655"/>
      <c r="CT29" s="655"/>
      <c r="CU29" s="655"/>
      <c r="CV29" s="655"/>
      <c r="CW29" s="655"/>
      <c r="CX29" s="655"/>
      <c r="CY29" s="656"/>
      <c r="CZ29" s="628">
        <v>10.4</v>
      </c>
      <c r="DA29" s="653"/>
      <c r="DB29" s="653"/>
      <c r="DC29" s="657"/>
      <c r="DD29" s="632">
        <v>6355753</v>
      </c>
      <c r="DE29" s="655"/>
      <c r="DF29" s="655"/>
      <c r="DG29" s="655"/>
      <c r="DH29" s="655"/>
      <c r="DI29" s="655"/>
      <c r="DJ29" s="655"/>
      <c r="DK29" s="656"/>
      <c r="DL29" s="632">
        <v>6355753</v>
      </c>
      <c r="DM29" s="655"/>
      <c r="DN29" s="655"/>
      <c r="DO29" s="655"/>
      <c r="DP29" s="655"/>
      <c r="DQ29" s="655"/>
      <c r="DR29" s="655"/>
      <c r="DS29" s="655"/>
      <c r="DT29" s="655"/>
      <c r="DU29" s="655"/>
      <c r="DV29" s="656"/>
      <c r="DW29" s="628">
        <v>18.5</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12028551</v>
      </c>
      <c r="S30" s="624"/>
      <c r="T30" s="624"/>
      <c r="U30" s="624"/>
      <c r="V30" s="624"/>
      <c r="W30" s="624"/>
      <c r="X30" s="624"/>
      <c r="Y30" s="625"/>
      <c r="Z30" s="626">
        <v>18.100000000000001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6285656</v>
      </c>
      <c r="CS30" s="624"/>
      <c r="CT30" s="624"/>
      <c r="CU30" s="624"/>
      <c r="CV30" s="624"/>
      <c r="CW30" s="624"/>
      <c r="CX30" s="624"/>
      <c r="CY30" s="625"/>
      <c r="CZ30" s="628">
        <v>9.9</v>
      </c>
      <c r="DA30" s="653"/>
      <c r="DB30" s="653"/>
      <c r="DC30" s="657"/>
      <c r="DD30" s="632">
        <v>6077611</v>
      </c>
      <c r="DE30" s="624"/>
      <c r="DF30" s="624"/>
      <c r="DG30" s="624"/>
      <c r="DH30" s="624"/>
      <c r="DI30" s="624"/>
      <c r="DJ30" s="624"/>
      <c r="DK30" s="625"/>
      <c r="DL30" s="632">
        <v>6077611</v>
      </c>
      <c r="DM30" s="624"/>
      <c r="DN30" s="624"/>
      <c r="DO30" s="624"/>
      <c r="DP30" s="624"/>
      <c r="DQ30" s="624"/>
      <c r="DR30" s="624"/>
      <c r="DS30" s="624"/>
      <c r="DT30" s="624"/>
      <c r="DU30" s="624"/>
      <c r="DV30" s="625"/>
      <c r="DW30" s="628">
        <v>17.7</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v>40749</v>
      </c>
      <c r="S31" s="624"/>
      <c r="T31" s="624"/>
      <c r="U31" s="624"/>
      <c r="V31" s="624"/>
      <c r="W31" s="624"/>
      <c r="X31" s="624"/>
      <c r="Y31" s="625"/>
      <c r="Z31" s="626">
        <v>0.1</v>
      </c>
      <c r="AA31" s="626"/>
      <c r="AB31" s="626"/>
      <c r="AC31" s="626"/>
      <c r="AD31" s="627">
        <v>40749</v>
      </c>
      <c r="AE31" s="627"/>
      <c r="AF31" s="627"/>
      <c r="AG31" s="627"/>
      <c r="AH31" s="627"/>
      <c r="AI31" s="627"/>
      <c r="AJ31" s="627"/>
      <c r="AK31" s="627"/>
      <c r="AL31" s="628">
        <v>0.1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99.1</v>
      </c>
      <c r="BN31" s="667"/>
      <c r="BO31" s="667"/>
      <c r="BP31" s="667"/>
      <c r="BQ31" s="668"/>
      <c r="BR31" s="679">
        <v>99.5</v>
      </c>
      <c r="BS31" s="667"/>
      <c r="BT31" s="667"/>
      <c r="BU31" s="667"/>
      <c r="BV31" s="667"/>
      <c r="BW31" s="667"/>
      <c r="BX31" s="618">
        <v>99.1</v>
      </c>
      <c r="BY31" s="667"/>
      <c r="BZ31" s="667"/>
      <c r="CA31" s="667"/>
      <c r="CB31" s="668"/>
      <c r="CD31" s="661"/>
      <c r="CE31" s="662"/>
      <c r="CF31" s="620" t="s">
        <v>300</v>
      </c>
      <c r="CG31" s="621"/>
      <c r="CH31" s="621"/>
      <c r="CI31" s="621"/>
      <c r="CJ31" s="621"/>
      <c r="CK31" s="621"/>
      <c r="CL31" s="621"/>
      <c r="CM31" s="621"/>
      <c r="CN31" s="621"/>
      <c r="CO31" s="621"/>
      <c r="CP31" s="621"/>
      <c r="CQ31" s="622"/>
      <c r="CR31" s="623">
        <v>281873</v>
      </c>
      <c r="CS31" s="655"/>
      <c r="CT31" s="655"/>
      <c r="CU31" s="655"/>
      <c r="CV31" s="655"/>
      <c r="CW31" s="655"/>
      <c r="CX31" s="655"/>
      <c r="CY31" s="656"/>
      <c r="CZ31" s="628">
        <v>0.4</v>
      </c>
      <c r="DA31" s="653"/>
      <c r="DB31" s="653"/>
      <c r="DC31" s="657"/>
      <c r="DD31" s="632">
        <v>278142</v>
      </c>
      <c r="DE31" s="655"/>
      <c r="DF31" s="655"/>
      <c r="DG31" s="655"/>
      <c r="DH31" s="655"/>
      <c r="DI31" s="655"/>
      <c r="DJ31" s="655"/>
      <c r="DK31" s="656"/>
      <c r="DL31" s="632">
        <v>278142</v>
      </c>
      <c r="DM31" s="655"/>
      <c r="DN31" s="655"/>
      <c r="DO31" s="655"/>
      <c r="DP31" s="655"/>
      <c r="DQ31" s="655"/>
      <c r="DR31" s="655"/>
      <c r="DS31" s="655"/>
      <c r="DT31" s="655"/>
      <c r="DU31" s="655"/>
      <c r="DV31" s="656"/>
      <c r="DW31" s="628">
        <v>0.8</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4661710</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99</v>
      </c>
      <c r="BN32" s="655"/>
      <c r="BO32" s="655"/>
      <c r="BP32" s="655"/>
      <c r="BQ32" s="678"/>
      <c r="BR32" s="680">
        <v>99.4</v>
      </c>
      <c r="BS32" s="655"/>
      <c r="BT32" s="655"/>
      <c r="BU32" s="655"/>
      <c r="BV32" s="655"/>
      <c r="BW32" s="655"/>
      <c r="BX32" s="629">
        <v>99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78131</v>
      </c>
      <c r="S33" s="624"/>
      <c r="T33" s="624"/>
      <c r="U33" s="624"/>
      <c r="V33" s="624"/>
      <c r="W33" s="624"/>
      <c r="X33" s="624"/>
      <c r="Y33" s="625"/>
      <c r="Z33" s="626">
        <v>0.1</v>
      </c>
      <c r="AA33" s="626"/>
      <c r="AB33" s="626"/>
      <c r="AC33" s="626"/>
      <c r="AD33" s="627">
        <v>59551</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99.2</v>
      </c>
      <c r="BN33" s="682"/>
      <c r="BO33" s="682"/>
      <c r="BP33" s="682"/>
      <c r="BQ33" s="684"/>
      <c r="BR33" s="681">
        <v>99.5</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24551259</v>
      </c>
      <c r="CS33" s="655"/>
      <c r="CT33" s="655"/>
      <c r="CU33" s="655"/>
      <c r="CV33" s="655"/>
      <c r="CW33" s="655"/>
      <c r="CX33" s="655"/>
      <c r="CY33" s="656"/>
      <c r="CZ33" s="628">
        <v>38.700000000000003</v>
      </c>
      <c r="DA33" s="653"/>
      <c r="DB33" s="653"/>
      <c r="DC33" s="657"/>
      <c r="DD33" s="632">
        <v>20002482</v>
      </c>
      <c r="DE33" s="655"/>
      <c r="DF33" s="655"/>
      <c r="DG33" s="655"/>
      <c r="DH33" s="655"/>
      <c r="DI33" s="655"/>
      <c r="DJ33" s="655"/>
      <c r="DK33" s="656"/>
      <c r="DL33" s="632">
        <v>15224355</v>
      </c>
      <c r="DM33" s="655"/>
      <c r="DN33" s="655"/>
      <c r="DO33" s="655"/>
      <c r="DP33" s="655"/>
      <c r="DQ33" s="655"/>
      <c r="DR33" s="655"/>
      <c r="DS33" s="655"/>
      <c r="DT33" s="655"/>
      <c r="DU33" s="655"/>
      <c r="DV33" s="656"/>
      <c r="DW33" s="628">
        <v>44.3</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350697</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7848233</v>
      </c>
      <c r="CS34" s="624"/>
      <c r="CT34" s="624"/>
      <c r="CU34" s="624"/>
      <c r="CV34" s="624"/>
      <c r="CW34" s="624"/>
      <c r="CX34" s="624"/>
      <c r="CY34" s="625"/>
      <c r="CZ34" s="628">
        <v>12.4</v>
      </c>
      <c r="DA34" s="653"/>
      <c r="DB34" s="653"/>
      <c r="DC34" s="657"/>
      <c r="DD34" s="632">
        <v>5936618</v>
      </c>
      <c r="DE34" s="624"/>
      <c r="DF34" s="624"/>
      <c r="DG34" s="624"/>
      <c r="DH34" s="624"/>
      <c r="DI34" s="624"/>
      <c r="DJ34" s="624"/>
      <c r="DK34" s="625"/>
      <c r="DL34" s="632">
        <v>5351876</v>
      </c>
      <c r="DM34" s="624"/>
      <c r="DN34" s="624"/>
      <c r="DO34" s="624"/>
      <c r="DP34" s="624"/>
      <c r="DQ34" s="624"/>
      <c r="DR34" s="624"/>
      <c r="DS34" s="624"/>
      <c r="DT34" s="624"/>
      <c r="DU34" s="624"/>
      <c r="DV34" s="625"/>
      <c r="DW34" s="628">
        <v>15.6</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2739787</v>
      </c>
      <c r="S35" s="624"/>
      <c r="T35" s="624"/>
      <c r="U35" s="624"/>
      <c r="V35" s="624"/>
      <c r="W35" s="624"/>
      <c r="X35" s="624"/>
      <c r="Y35" s="625"/>
      <c r="Z35" s="626">
        <v>4.0999999999999996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680452</v>
      </c>
      <c r="CS35" s="655"/>
      <c r="CT35" s="655"/>
      <c r="CU35" s="655"/>
      <c r="CV35" s="655"/>
      <c r="CW35" s="655"/>
      <c r="CX35" s="655"/>
      <c r="CY35" s="656"/>
      <c r="CZ35" s="628">
        <v>1.1000000000000001</v>
      </c>
      <c r="DA35" s="653"/>
      <c r="DB35" s="653"/>
      <c r="DC35" s="657"/>
      <c r="DD35" s="632">
        <v>574115</v>
      </c>
      <c r="DE35" s="655"/>
      <c r="DF35" s="655"/>
      <c r="DG35" s="655"/>
      <c r="DH35" s="655"/>
      <c r="DI35" s="655"/>
      <c r="DJ35" s="655"/>
      <c r="DK35" s="656"/>
      <c r="DL35" s="632">
        <v>525470</v>
      </c>
      <c r="DM35" s="655"/>
      <c r="DN35" s="655"/>
      <c r="DO35" s="655"/>
      <c r="DP35" s="655"/>
      <c r="DQ35" s="655"/>
      <c r="DR35" s="655"/>
      <c r="DS35" s="655"/>
      <c r="DT35" s="655"/>
      <c r="DU35" s="655"/>
      <c r="DV35" s="656"/>
      <c r="DW35" s="628">
        <v>1.5</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2674451</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8418576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239090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8251022</v>
      </c>
      <c r="CS36" s="624"/>
      <c r="CT36" s="624"/>
      <c r="CU36" s="624"/>
      <c r="CV36" s="624"/>
      <c r="CW36" s="624"/>
      <c r="CX36" s="624"/>
      <c r="CY36" s="625"/>
      <c r="CZ36" s="628">
        <v>13</v>
      </c>
      <c r="DA36" s="653"/>
      <c r="DB36" s="653"/>
      <c r="DC36" s="657"/>
      <c r="DD36" s="632">
        <v>7401512</v>
      </c>
      <c r="DE36" s="624"/>
      <c r="DF36" s="624"/>
      <c r="DG36" s="624"/>
      <c r="DH36" s="624"/>
      <c r="DI36" s="624"/>
      <c r="DJ36" s="624"/>
      <c r="DK36" s="625"/>
      <c r="DL36" s="632">
        <v>5449543</v>
      </c>
      <c r="DM36" s="624"/>
      <c r="DN36" s="624"/>
      <c r="DO36" s="624"/>
      <c r="DP36" s="624"/>
      <c r="DQ36" s="624"/>
      <c r="DR36" s="624"/>
      <c r="DS36" s="624"/>
      <c r="DT36" s="624"/>
      <c r="DU36" s="624"/>
      <c r="DV36" s="625"/>
      <c r="DW36" s="628">
        <v>15.8</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1133339</v>
      </c>
      <c r="S37" s="624"/>
      <c r="T37" s="624"/>
      <c r="U37" s="624"/>
      <c r="V37" s="624"/>
      <c r="W37" s="624"/>
      <c r="X37" s="624"/>
      <c r="Y37" s="625"/>
      <c r="Z37" s="626">
        <v>1.7</v>
      </c>
      <c r="AA37" s="626"/>
      <c r="AB37" s="626"/>
      <c r="AC37" s="626"/>
      <c r="AD37" s="627">
        <v>4053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1644178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197480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2640591</v>
      </c>
      <c r="CS37" s="655"/>
      <c r="CT37" s="655"/>
      <c r="CU37" s="655"/>
      <c r="CV37" s="655"/>
      <c r="CW37" s="655"/>
      <c r="CX37" s="655"/>
      <c r="CY37" s="656"/>
      <c r="CZ37" s="628">
        <v>4.2</v>
      </c>
      <c r="DA37" s="653"/>
      <c r="DB37" s="653"/>
      <c r="DC37" s="657"/>
      <c r="DD37" s="632">
        <v>2634197</v>
      </c>
      <c r="DE37" s="655"/>
      <c r="DF37" s="655"/>
      <c r="DG37" s="655"/>
      <c r="DH37" s="655"/>
      <c r="DI37" s="655"/>
      <c r="DJ37" s="655"/>
      <c r="DK37" s="656"/>
      <c r="DL37" s="632">
        <v>2331500</v>
      </c>
      <c r="DM37" s="655"/>
      <c r="DN37" s="655"/>
      <c r="DO37" s="655"/>
      <c r="DP37" s="655"/>
      <c r="DQ37" s="655"/>
      <c r="DR37" s="655"/>
      <c r="DS37" s="655"/>
      <c r="DT37" s="655"/>
      <c r="DU37" s="655"/>
      <c r="DV37" s="656"/>
      <c r="DW37" s="628">
        <v>6.8</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3771100</v>
      </c>
      <c r="S38" s="624"/>
      <c r="T38" s="624"/>
      <c r="U38" s="624"/>
      <c r="V38" s="624"/>
      <c r="W38" s="624"/>
      <c r="X38" s="624"/>
      <c r="Y38" s="625"/>
      <c r="Z38" s="626">
        <v>5.7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1332724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16657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6734283</v>
      </c>
      <c r="CS38" s="624"/>
      <c r="CT38" s="624"/>
      <c r="CU38" s="624"/>
      <c r="CV38" s="624"/>
      <c r="CW38" s="624"/>
      <c r="CX38" s="624"/>
      <c r="CY38" s="625"/>
      <c r="CZ38" s="628">
        <v>10.6</v>
      </c>
      <c r="DA38" s="653"/>
      <c r="DB38" s="653"/>
      <c r="DC38" s="657"/>
      <c r="DD38" s="632">
        <v>5892077</v>
      </c>
      <c r="DE38" s="624"/>
      <c r="DF38" s="624"/>
      <c r="DG38" s="624"/>
      <c r="DH38" s="624"/>
      <c r="DI38" s="624"/>
      <c r="DJ38" s="624"/>
      <c r="DK38" s="625"/>
      <c r="DL38" s="632">
        <v>3895012</v>
      </c>
      <c r="DM38" s="624"/>
      <c r="DN38" s="624"/>
      <c r="DO38" s="624"/>
      <c r="DP38" s="624"/>
      <c r="DQ38" s="624"/>
      <c r="DR38" s="624"/>
      <c r="DS38" s="624"/>
      <c r="DT38" s="624"/>
      <c r="DU38" s="624"/>
      <c r="DV38" s="625"/>
      <c r="DW38" s="628">
        <v>11.3</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40115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24295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550049</v>
      </c>
      <c r="CS39" s="655"/>
      <c r="CT39" s="655"/>
      <c r="CU39" s="655"/>
      <c r="CV39" s="655"/>
      <c r="CW39" s="655"/>
      <c r="CX39" s="655"/>
      <c r="CY39" s="656"/>
      <c r="CZ39" s="628">
        <v>0.9</v>
      </c>
      <c r="DA39" s="653"/>
      <c r="DB39" s="653"/>
      <c r="DC39" s="657"/>
      <c r="DD39" s="632">
        <v>195306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94700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19672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487220</v>
      </c>
      <c r="CS40" s="624"/>
      <c r="CT40" s="624"/>
      <c r="CU40" s="624"/>
      <c r="CV40" s="624"/>
      <c r="CW40" s="624"/>
      <c r="CX40" s="624"/>
      <c r="CY40" s="625"/>
      <c r="CZ40" s="628">
        <v>0.8</v>
      </c>
      <c r="DA40" s="653"/>
      <c r="DB40" s="653"/>
      <c r="DC40" s="657"/>
      <c r="DD40" s="632">
        <v>2854</v>
      </c>
      <c r="DE40" s="624"/>
      <c r="DF40" s="624"/>
      <c r="DG40" s="624"/>
      <c r="DH40" s="624"/>
      <c r="DI40" s="624"/>
      <c r="DJ40" s="624"/>
      <c r="DK40" s="625"/>
      <c r="DL40" s="632">
        <v>2454</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66485131</v>
      </c>
      <c r="S41" s="696"/>
      <c r="T41" s="696"/>
      <c r="U41" s="696"/>
      <c r="V41" s="696"/>
      <c r="W41" s="696"/>
      <c r="X41" s="696"/>
      <c r="Y41" s="700"/>
      <c r="Z41" s="701">
        <v>100</v>
      </c>
      <c r="AA41" s="701"/>
      <c r="AB41" s="701"/>
      <c r="AC41" s="701"/>
      <c r="AD41" s="702">
        <v>34294223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1456641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3925246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326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5861037</v>
      </c>
      <c r="CS42" s="655"/>
      <c r="CT42" s="655"/>
      <c r="CU42" s="655"/>
      <c r="CV42" s="655"/>
      <c r="CW42" s="655"/>
      <c r="CX42" s="655"/>
      <c r="CY42" s="656"/>
      <c r="CZ42" s="628">
        <v>9.1999999999999993</v>
      </c>
      <c r="DA42" s="653"/>
      <c r="DB42" s="653"/>
      <c r="DC42" s="657"/>
      <c r="DD42" s="632">
        <v>917835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413199</v>
      </c>
      <c r="CS43" s="655"/>
      <c r="CT43" s="655"/>
      <c r="CU43" s="655"/>
      <c r="CV43" s="655"/>
      <c r="CW43" s="655"/>
      <c r="CX43" s="655"/>
      <c r="CY43" s="656"/>
      <c r="CZ43" s="628">
        <v>0.7</v>
      </c>
      <c r="DA43" s="653"/>
      <c r="DB43" s="653"/>
      <c r="DC43" s="657"/>
      <c r="DD43" s="632">
        <v>413199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5861037</v>
      </c>
      <c r="CS44" s="624"/>
      <c r="CT44" s="624"/>
      <c r="CU44" s="624"/>
      <c r="CV44" s="624"/>
      <c r="CW44" s="624"/>
      <c r="CX44" s="624"/>
      <c r="CY44" s="625"/>
      <c r="CZ44" s="628">
        <v>9.1999999999999993</v>
      </c>
      <c r="DA44" s="629"/>
      <c r="DB44" s="629"/>
      <c r="DC44" s="635"/>
      <c r="DD44" s="632">
        <v>917835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2073244</v>
      </c>
      <c r="CS45" s="655"/>
      <c r="CT45" s="655"/>
      <c r="CU45" s="655"/>
      <c r="CV45" s="655"/>
      <c r="CW45" s="655"/>
      <c r="CX45" s="655"/>
      <c r="CY45" s="656"/>
      <c r="CZ45" s="628">
        <v>3.3</v>
      </c>
      <c r="DA45" s="653"/>
      <c r="DB45" s="653"/>
      <c r="DC45" s="657"/>
      <c r="DD45" s="632">
        <v>69857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3717068</v>
      </c>
      <c r="CS46" s="624"/>
      <c r="CT46" s="624"/>
      <c r="CU46" s="624"/>
      <c r="CV46" s="624"/>
      <c r="CW46" s="624"/>
      <c r="CX46" s="624"/>
      <c r="CY46" s="625"/>
      <c r="CZ46" s="628">
        <v>5.9</v>
      </c>
      <c r="DA46" s="629"/>
      <c r="DB46" s="629"/>
      <c r="DC46" s="635"/>
      <c r="DD46" s="632">
        <v>839216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63378387</v>
      </c>
      <c r="CS49" s="682"/>
      <c r="CT49" s="682"/>
      <c r="CU49" s="682"/>
      <c r="CV49" s="682"/>
      <c r="CW49" s="682"/>
      <c r="CX49" s="682"/>
      <c r="CY49" s="711"/>
      <c r="CZ49" s="703">
        <v>100</v>
      </c>
      <c r="DA49" s="712"/>
      <c r="DB49" s="712"/>
      <c r="DC49" s="713"/>
      <c r="DD49" s="714">
        <v>41614019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Vlo121dahwmNLlj6At/6hZFTZYn9HtKZyyqBuIjixibHIyqnSXWFoPz5jt/++jQCkqr70hDN60ZSACs9TohKw==" saltValue="QggOlTXIUjKgyeKq0ef5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19" zoomScale="55" zoomScaleNormal="55" zoomScaleSheetLayoutView="70" workbookViewId="0">
      <selection activeCell="AP40" sqref="AP40:AT40"/>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65723</v>
      </c>
      <c r="R7" s="753"/>
      <c r="S7" s="753"/>
      <c r="T7" s="753"/>
      <c r="U7" s="753"/>
      <c r="V7" s="753">
        <v>62638</v>
      </c>
      <c r="W7" s="753"/>
      <c r="X7" s="753"/>
      <c r="Y7" s="753"/>
      <c r="Z7" s="753"/>
      <c r="AA7" s="753">
        <v>3085</v>
      </c>
      <c r="AB7" s="753"/>
      <c r="AC7" s="753"/>
      <c r="AD7" s="753"/>
      <c r="AE7" s="754"/>
      <c r="AF7" s="755">
        <v>2894</v>
      </c>
      <c r="AG7" s="756"/>
      <c r="AH7" s="756"/>
      <c r="AI7" s="756"/>
      <c r="AJ7" s="757"/>
      <c r="AK7" s="758">
        <v>2739</v>
      </c>
      <c r="AL7" s="759"/>
      <c r="AM7" s="759"/>
      <c r="AN7" s="759"/>
      <c r="AO7" s="759"/>
      <c r="AP7" s="759">
        <v>59041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-2</v>
      </c>
      <c r="CI7" s="744"/>
      <c r="CJ7" s="744"/>
      <c r="CK7" s="744"/>
      <c r="CL7" s="745"/>
      <c r="CM7" s="743">
        <v>220</v>
      </c>
      <c r="CN7" s="744"/>
      <c r="CO7" s="744"/>
      <c r="CP7" s="744"/>
      <c r="CQ7" s="745"/>
      <c r="CR7" s="743">
        <v>110</v>
      </c>
      <c r="CS7" s="744"/>
      <c r="CT7" s="744"/>
      <c r="CU7" s="744"/>
      <c r="CV7" s="745"/>
      <c r="CW7" s="743">
        <v>67</v>
      </c>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13</v>
      </c>
      <c r="R8" s="784"/>
      <c r="S8" s="784"/>
      <c r="T8" s="784"/>
      <c r="U8" s="784"/>
      <c r="V8" s="784">
        <v>12</v>
      </c>
      <c r="W8" s="784"/>
      <c r="X8" s="784"/>
      <c r="Y8" s="784"/>
      <c r="Z8" s="784"/>
      <c r="AA8" s="784">
        <v>1</v>
      </c>
      <c r="AB8" s="784"/>
      <c r="AC8" s="784"/>
      <c r="AD8" s="784"/>
      <c r="AE8" s="785"/>
      <c r="AF8" s="786">
        <v>1</v>
      </c>
      <c r="AG8" s="787"/>
      <c r="AH8" s="787"/>
      <c r="AI8" s="787"/>
      <c r="AJ8" s="788"/>
      <c r="AK8" s="769">
        <v>1</v>
      </c>
      <c r="AL8" s="770"/>
      <c r="AM8" s="770"/>
      <c r="AN8" s="770"/>
      <c r="AO8" s="770"/>
      <c r="AP8" s="769" t="s">
        <v>567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-74</v>
      </c>
      <c r="CI8" s="777"/>
      <c r="CJ8" s="777"/>
      <c r="CK8" s="777"/>
      <c r="CL8" s="778"/>
      <c r="CM8" s="776">
        <v>619</v>
      </c>
      <c r="CN8" s="777"/>
      <c r="CO8" s="777"/>
      <c r="CP8" s="777"/>
      <c r="CQ8" s="778"/>
      <c r="CR8" s="776">
        <v>90</v>
      </c>
      <c r="CS8" s="777"/>
      <c r="CT8" s="777"/>
      <c r="CU8" s="777"/>
      <c r="CV8" s="778"/>
      <c r="CW8" s="776">
        <v>104</v>
      </c>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c r="A9" s="226">
        <v>3</v>
      </c>
      <c r="B9" s="780" t="s">
        <v>376</v>
      </c>
      <c r="C9" s="781"/>
      <c r="D9" s="781"/>
      <c r="E9" s="781"/>
      <c r="F9" s="781"/>
      <c r="G9" s="781"/>
      <c r="H9" s="781"/>
      <c r="I9" s="781"/>
      <c r="J9" s="781"/>
      <c r="K9" s="781"/>
      <c r="L9" s="781"/>
      <c r="M9" s="781"/>
      <c r="N9" s="781"/>
      <c r="O9" s="781"/>
      <c r="P9" s="782"/>
      <c r="Q9" s="783">
        <v>64</v>
      </c>
      <c r="R9" s="784"/>
      <c r="S9" s="784"/>
      <c r="T9" s="784"/>
      <c r="U9" s="784"/>
      <c r="V9" s="784">
        <v>60</v>
      </c>
      <c r="W9" s="784"/>
      <c r="X9" s="784"/>
      <c r="Y9" s="784"/>
      <c r="Z9" s="784"/>
      <c r="AA9" s="784">
        <v>5</v>
      </c>
      <c r="AB9" s="784"/>
      <c r="AC9" s="784"/>
      <c r="AD9" s="784"/>
      <c r="AE9" s="785"/>
      <c r="AF9" s="786">
        <v>5</v>
      </c>
      <c r="AG9" s="787"/>
      <c r="AH9" s="787"/>
      <c r="AI9" s="787"/>
      <c r="AJ9" s="788"/>
      <c r="AK9" s="769" t="s">
        <v>567</v>
      </c>
      <c r="AL9" s="770"/>
      <c r="AM9" s="770"/>
      <c r="AN9" s="770"/>
      <c r="AO9" s="770"/>
      <c r="AP9" s="770">
        <v>148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378</v>
      </c>
      <c r="B23" s="789" t="s">
        <v>379</v>
      </c>
      <c r="C23" s="790"/>
      <c r="D23" s="790"/>
      <c r="E23" s="790"/>
      <c r="F23" s="790"/>
      <c r="G23" s="790"/>
      <c r="H23" s="790"/>
      <c r="I23" s="790"/>
      <c r="J23" s="790"/>
      <c r="K23" s="790"/>
      <c r="L23" s="790"/>
      <c r="M23" s="790"/>
      <c r="N23" s="790"/>
      <c r="O23" s="790"/>
      <c r="P23" s="791"/>
      <c r="Q23" s="792">
        <v>65800</v>
      </c>
      <c r="R23" s="793"/>
      <c r="S23" s="793"/>
      <c r="T23" s="793"/>
      <c r="U23" s="793"/>
      <c r="V23" s="793">
        <v>62710</v>
      </c>
      <c r="W23" s="793"/>
      <c r="X23" s="793"/>
      <c r="Y23" s="793"/>
      <c r="Z23" s="793"/>
      <c r="AA23" s="793">
        <v>3090</v>
      </c>
      <c r="AB23" s="793"/>
      <c r="AC23" s="793"/>
      <c r="AD23" s="793"/>
      <c r="AE23" s="794"/>
      <c r="AF23" s="795">
        <v>2898</v>
      </c>
      <c r="AG23" s="793"/>
      <c r="AH23" s="793"/>
      <c r="AI23" s="793"/>
      <c r="AJ23" s="796"/>
      <c r="AK23" s="797"/>
      <c r="AL23" s="798"/>
      <c r="AM23" s="798"/>
      <c r="AN23" s="798"/>
      <c r="AO23" s="798"/>
      <c r="AP23" s="793">
        <v>59189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390</v>
      </c>
      <c r="C28" s="750"/>
      <c r="D28" s="750"/>
      <c r="E28" s="750"/>
      <c r="F28" s="750"/>
      <c r="G28" s="750"/>
      <c r="H28" s="750"/>
      <c r="I28" s="750"/>
      <c r="J28" s="750"/>
      <c r="K28" s="750"/>
      <c r="L28" s="750"/>
      <c r="M28" s="750"/>
      <c r="N28" s="750"/>
      <c r="O28" s="750"/>
      <c r="P28" s="751"/>
      <c r="Q28" s="822">
        <v>12549</v>
      </c>
      <c r="R28" s="823"/>
      <c r="S28" s="823"/>
      <c r="T28" s="823"/>
      <c r="U28" s="823"/>
      <c r="V28" s="823">
        <v>12310</v>
      </c>
      <c r="W28" s="823"/>
      <c r="X28" s="823"/>
      <c r="Y28" s="823"/>
      <c r="Z28" s="823"/>
      <c r="AA28" s="823">
        <v>239</v>
      </c>
      <c r="AB28" s="823"/>
      <c r="AC28" s="823"/>
      <c r="AD28" s="823"/>
      <c r="AE28" s="824"/>
      <c r="AF28" s="825">
        <v>239</v>
      </c>
      <c r="AG28" s="823"/>
      <c r="AH28" s="823"/>
      <c r="AI28" s="823"/>
      <c r="AJ28" s="826"/>
      <c r="AK28" s="827">
        <v>1815</v>
      </c>
      <c r="AL28" s="828"/>
      <c r="AM28" s="828"/>
      <c r="AN28" s="828"/>
      <c r="AO28" s="828"/>
      <c r="AP28" s="828" t="s">
        <v>567</v>
      </c>
      <c r="AQ28" s="828"/>
      <c r="AR28" s="828"/>
      <c r="AS28" s="828"/>
      <c r="AT28" s="828"/>
      <c r="AU28" s="828" t="s">
        <v>567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391</v>
      </c>
      <c r="C29" s="781"/>
      <c r="D29" s="781"/>
      <c r="E29" s="781"/>
      <c r="F29" s="781"/>
      <c r="G29" s="781"/>
      <c r="H29" s="781"/>
      <c r="I29" s="781"/>
      <c r="J29" s="781"/>
      <c r="K29" s="781"/>
      <c r="L29" s="781"/>
      <c r="M29" s="781"/>
      <c r="N29" s="781"/>
      <c r="O29" s="781"/>
      <c r="P29" s="782"/>
      <c r="Q29" s="783">
        <v>13785</v>
      </c>
      <c r="R29" s="784"/>
      <c r="S29" s="784"/>
      <c r="T29" s="784"/>
      <c r="U29" s="784"/>
      <c r="V29" s="784">
        <v>12926</v>
      </c>
      <c r="W29" s="784"/>
      <c r="X29" s="784"/>
      <c r="Y29" s="784"/>
      <c r="Z29" s="784"/>
      <c r="AA29" s="784">
        <v>859</v>
      </c>
      <c r="AB29" s="784"/>
      <c r="AC29" s="784"/>
      <c r="AD29" s="784"/>
      <c r="AE29" s="785"/>
      <c r="AF29" s="786">
        <v>859</v>
      </c>
      <c r="AG29" s="787"/>
      <c r="AH29" s="787"/>
      <c r="AI29" s="787"/>
      <c r="AJ29" s="788"/>
      <c r="AK29" s="832">
        <v>2020</v>
      </c>
      <c r="AL29" s="836"/>
      <c r="AM29" s="836"/>
      <c r="AN29" s="836"/>
      <c r="AO29" s="836"/>
      <c r="AP29" s="830" t="s">
        <v>567</v>
      </c>
      <c r="AQ29" s="831"/>
      <c r="AR29" s="831"/>
      <c r="AS29" s="831"/>
      <c r="AT29" s="832"/>
      <c r="AU29" s="830" t="s">
        <v>494</v>
      </c>
      <c r="AV29" s="831"/>
      <c r="AW29" s="831"/>
      <c r="AX29" s="831"/>
      <c r="AY29" s="832"/>
      <c r="AZ29" s="833"/>
      <c r="BA29" s="833"/>
      <c r="BB29" s="833"/>
      <c r="BC29" s="833"/>
      <c r="BD29" s="833"/>
      <c r="BE29" s="834"/>
      <c r="BF29" s="834"/>
      <c r="BG29" s="834"/>
      <c r="BH29" s="834"/>
      <c r="BI29" s="835"/>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392</v>
      </c>
      <c r="C30" s="781"/>
      <c r="D30" s="781"/>
      <c r="E30" s="781"/>
      <c r="F30" s="781"/>
      <c r="G30" s="781"/>
      <c r="H30" s="781"/>
      <c r="I30" s="781"/>
      <c r="J30" s="781"/>
      <c r="K30" s="781"/>
      <c r="L30" s="781"/>
      <c r="M30" s="781"/>
      <c r="N30" s="781"/>
      <c r="O30" s="781"/>
      <c r="P30" s="782"/>
      <c r="Q30" s="783">
        <v>2570</v>
      </c>
      <c r="R30" s="784"/>
      <c r="S30" s="784"/>
      <c r="T30" s="784"/>
      <c r="U30" s="784"/>
      <c r="V30" s="784">
        <v>2565</v>
      </c>
      <c r="W30" s="784"/>
      <c r="X30" s="784"/>
      <c r="Y30" s="784"/>
      <c r="Z30" s="784"/>
      <c r="AA30" s="784">
        <v>5</v>
      </c>
      <c r="AB30" s="784"/>
      <c r="AC30" s="784"/>
      <c r="AD30" s="784"/>
      <c r="AE30" s="785"/>
      <c r="AF30" s="786">
        <v>5</v>
      </c>
      <c r="AG30" s="787"/>
      <c r="AH30" s="787"/>
      <c r="AI30" s="787"/>
      <c r="AJ30" s="788"/>
      <c r="AK30" s="832">
        <v>367</v>
      </c>
      <c r="AL30" s="836"/>
      <c r="AM30" s="836"/>
      <c r="AN30" s="836"/>
      <c r="AO30" s="836"/>
      <c r="AP30" s="830" t="s">
        <v>567</v>
      </c>
      <c r="AQ30" s="831"/>
      <c r="AR30" s="831"/>
      <c r="AS30" s="831"/>
      <c r="AT30" s="832"/>
      <c r="AU30" s="830" t="s">
        <v>494</v>
      </c>
      <c r="AV30" s="831"/>
      <c r="AW30" s="831"/>
      <c r="AX30" s="831"/>
      <c r="AY30" s="832"/>
      <c r="AZ30" s="833"/>
      <c r="BA30" s="833"/>
      <c r="BB30" s="833"/>
      <c r="BC30" s="833"/>
      <c r="BD30" s="833"/>
      <c r="BE30" s="834"/>
      <c r="BF30" s="834"/>
      <c r="BG30" s="834"/>
      <c r="BH30" s="834"/>
      <c r="BI30" s="835"/>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393</v>
      </c>
      <c r="C31" s="781"/>
      <c r="D31" s="781"/>
      <c r="E31" s="781"/>
      <c r="F31" s="781"/>
      <c r="G31" s="781"/>
      <c r="H31" s="781"/>
      <c r="I31" s="781"/>
      <c r="J31" s="781"/>
      <c r="K31" s="781"/>
      <c r="L31" s="781"/>
      <c r="M31" s="781"/>
      <c r="N31" s="781"/>
      <c r="O31" s="781"/>
      <c r="P31" s="782"/>
      <c r="Q31" s="783">
        <v>3383</v>
      </c>
      <c r="R31" s="784"/>
      <c r="S31" s="784"/>
      <c r="T31" s="784"/>
      <c r="U31" s="784"/>
      <c r="V31" s="784">
        <v>2982</v>
      </c>
      <c r="W31" s="784"/>
      <c r="X31" s="784"/>
      <c r="Y31" s="784"/>
      <c r="Z31" s="784"/>
      <c r="AA31" s="784">
        <v>401</v>
      </c>
      <c r="AB31" s="784"/>
      <c r="AC31" s="784"/>
      <c r="AD31" s="784"/>
      <c r="AE31" s="785"/>
      <c r="AF31" s="786">
        <v>6702</v>
      </c>
      <c r="AG31" s="787"/>
      <c r="AH31" s="787"/>
      <c r="AI31" s="787"/>
      <c r="AJ31" s="788"/>
      <c r="AK31" s="832" t="s">
        <v>567</v>
      </c>
      <c r="AL31" s="836"/>
      <c r="AM31" s="836"/>
      <c r="AN31" s="836"/>
      <c r="AO31" s="836"/>
      <c r="AP31" s="836">
        <v>21514</v>
      </c>
      <c r="AQ31" s="836"/>
      <c r="AR31" s="836"/>
      <c r="AS31" s="836"/>
      <c r="AT31" s="836"/>
      <c r="AU31" s="836">
        <v>86</v>
      </c>
      <c r="AV31" s="836"/>
      <c r="AW31" s="836"/>
      <c r="AX31" s="836"/>
      <c r="AY31" s="836"/>
      <c r="AZ31" s="833"/>
      <c r="BA31" s="833"/>
      <c r="BB31" s="833"/>
      <c r="BC31" s="833"/>
      <c r="BD31" s="833"/>
      <c r="BE31" s="834" t="s">
        <v>394</v>
      </c>
      <c r="BF31" s="834"/>
      <c r="BG31" s="834"/>
      <c r="BH31" s="834"/>
      <c r="BI31" s="835"/>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395</v>
      </c>
      <c r="C32" s="781"/>
      <c r="D32" s="781"/>
      <c r="E32" s="781"/>
      <c r="F32" s="781"/>
      <c r="G32" s="781"/>
      <c r="H32" s="781"/>
      <c r="I32" s="781"/>
      <c r="J32" s="781"/>
      <c r="K32" s="781"/>
      <c r="L32" s="781"/>
      <c r="M32" s="781"/>
      <c r="N32" s="781"/>
      <c r="O32" s="781"/>
      <c r="P32" s="782"/>
      <c r="Q32" s="783">
        <v>4027</v>
      </c>
      <c r="R32" s="784"/>
      <c r="S32" s="784"/>
      <c r="T32" s="784"/>
      <c r="U32" s="784"/>
      <c r="V32" s="784">
        <v>3439</v>
      </c>
      <c r="W32" s="784"/>
      <c r="X32" s="784"/>
      <c r="Y32" s="784"/>
      <c r="Z32" s="784"/>
      <c r="AA32" s="784">
        <v>588</v>
      </c>
      <c r="AB32" s="784"/>
      <c r="AC32" s="784"/>
      <c r="AD32" s="784"/>
      <c r="AE32" s="785"/>
      <c r="AF32" s="786">
        <v>904</v>
      </c>
      <c r="AG32" s="787"/>
      <c r="AH32" s="787"/>
      <c r="AI32" s="787"/>
      <c r="AJ32" s="788"/>
      <c r="AK32" s="832" t="s">
        <v>567</v>
      </c>
      <c r="AL32" s="836"/>
      <c r="AM32" s="836"/>
      <c r="AN32" s="836"/>
      <c r="AO32" s="836"/>
      <c r="AP32" s="836">
        <v>26972</v>
      </c>
      <c r="AQ32" s="836"/>
      <c r="AR32" s="836"/>
      <c r="AS32" s="836"/>
      <c r="AT32" s="836"/>
      <c r="AU32" s="836">
        <v>17586</v>
      </c>
      <c r="AV32" s="836"/>
      <c r="AW32" s="836"/>
      <c r="AX32" s="836"/>
      <c r="AY32" s="836"/>
      <c r="AZ32" s="833"/>
      <c r="BA32" s="833"/>
      <c r="BB32" s="833"/>
      <c r="BC32" s="833"/>
      <c r="BD32" s="833"/>
      <c r="BE32" s="834" t="s">
        <v>394</v>
      </c>
      <c r="BF32" s="834"/>
      <c r="BG32" s="834"/>
      <c r="BH32" s="834"/>
      <c r="BI32" s="835"/>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396</v>
      </c>
      <c r="C33" s="781"/>
      <c r="D33" s="781"/>
      <c r="E33" s="781"/>
      <c r="F33" s="781"/>
      <c r="G33" s="781"/>
      <c r="H33" s="781"/>
      <c r="I33" s="781"/>
      <c r="J33" s="781"/>
      <c r="K33" s="781"/>
      <c r="L33" s="781"/>
      <c r="M33" s="781"/>
      <c r="N33" s="781"/>
      <c r="O33" s="781"/>
      <c r="P33" s="782"/>
      <c r="Q33" s="783">
        <v>35</v>
      </c>
      <c r="R33" s="784"/>
      <c r="S33" s="784"/>
      <c r="T33" s="784"/>
      <c r="U33" s="784"/>
      <c r="V33" s="784">
        <v>29</v>
      </c>
      <c r="W33" s="784"/>
      <c r="X33" s="784"/>
      <c r="Y33" s="784"/>
      <c r="Z33" s="784"/>
      <c r="AA33" s="784">
        <v>5</v>
      </c>
      <c r="AB33" s="784"/>
      <c r="AC33" s="784"/>
      <c r="AD33" s="784"/>
      <c r="AE33" s="785"/>
      <c r="AF33" s="786">
        <v>5</v>
      </c>
      <c r="AG33" s="787"/>
      <c r="AH33" s="787"/>
      <c r="AI33" s="787"/>
      <c r="AJ33" s="788"/>
      <c r="AK33" s="832">
        <v>20</v>
      </c>
      <c r="AL33" s="836"/>
      <c r="AM33" s="836"/>
      <c r="AN33" s="836"/>
      <c r="AO33" s="836"/>
      <c r="AP33" s="836" t="s">
        <v>567</v>
      </c>
      <c r="AQ33" s="836"/>
      <c r="AR33" s="836"/>
      <c r="AS33" s="836"/>
      <c r="AT33" s="836"/>
      <c r="AU33" s="836" t="s">
        <v>494</v>
      </c>
      <c r="AV33" s="836"/>
      <c r="AW33" s="836"/>
      <c r="AX33" s="836"/>
      <c r="AY33" s="836"/>
      <c r="AZ33" s="833"/>
      <c r="BA33" s="833"/>
      <c r="BB33" s="833"/>
      <c r="BC33" s="833"/>
      <c r="BD33" s="833"/>
      <c r="BE33" s="834" t="s">
        <v>397</v>
      </c>
      <c r="BF33" s="834"/>
      <c r="BG33" s="834"/>
      <c r="BH33" s="834"/>
      <c r="BI33" s="835"/>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t="s">
        <v>398</v>
      </c>
      <c r="C34" s="781"/>
      <c r="D34" s="781"/>
      <c r="E34" s="781"/>
      <c r="F34" s="781"/>
      <c r="G34" s="781"/>
      <c r="H34" s="781"/>
      <c r="I34" s="781"/>
      <c r="J34" s="781"/>
      <c r="K34" s="781"/>
      <c r="L34" s="781"/>
      <c r="M34" s="781"/>
      <c r="N34" s="781"/>
      <c r="O34" s="781"/>
      <c r="P34" s="782"/>
      <c r="Q34" s="783">
        <v>1088</v>
      </c>
      <c r="R34" s="784"/>
      <c r="S34" s="784"/>
      <c r="T34" s="784"/>
      <c r="U34" s="784"/>
      <c r="V34" s="784">
        <v>865</v>
      </c>
      <c r="W34" s="784"/>
      <c r="X34" s="784"/>
      <c r="Y34" s="784"/>
      <c r="Z34" s="784"/>
      <c r="AA34" s="784">
        <v>223</v>
      </c>
      <c r="AB34" s="784"/>
      <c r="AC34" s="784"/>
      <c r="AD34" s="784"/>
      <c r="AE34" s="785"/>
      <c r="AF34" s="786">
        <v>189</v>
      </c>
      <c r="AG34" s="787"/>
      <c r="AH34" s="787"/>
      <c r="AI34" s="787"/>
      <c r="AJ34" s="788"/>
      <c r="AK34" s="832">
        <v>145</v>
      </c>
      <c r="AL34" s="836"/>
      <c r="AM34" s="836"/>
      <c r="AN34" s="836"/>
      <c r="AO34" s="836"/>
      <c r="AP34" s="836" t="s">
        <v>567</v>
      </c>
      <c r="AQ34" s="836"/>
      <c r="AR34" s="836"/>
      <c r="AS34" s="836"/>
      <c r="AT34" s="836"/>
      <c r="AU34" s="836" t="s">
        <v>494</v>
      </c>
      <c r="AV34" s="836"/>
      <c r="AW34" s="836"/>
      <c r="AX34" s="836"/>
      <c r="AY34" s="836"/>
      <c r="AZ34" s="833"/>
      <c r="BA34" s="833"/>
      <c r="BB34" s="833"/>
      <c r="BC34" s="833"/>
      <c r="BD34" s="833"/>
      <c r="BE34" s="834" t="s">
        <v>397</v>
      </c>
      <c r="BF34" s="834"/>
      <c r="BG34" s="834"/>
      <c r="BH34" s="834"/>
      <c r="BI34" s="835"/>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t="s">
        <v>399</v>
      </c>
      <c r="C35" s="781"/>
      <c r="D35" s="781"/>
      <c r="E35" s="781"/>
      <c r="F35" s="781"/>
      <c r="G35" s="781"/>
      <c r="H35" s="781"/>
      <c r="I35" s="781"/>
      <c r="J35" s="781"/>
      <c r="K35" s="781"/>
      <c r="L35" s="781"/>
      <c r="M35" s="781"/>
      <c r="N35" s="781"/>
      <c r="O35" s="781"/>
      <c r="P35" s="782"/>
      <c r="Q35" s="783">
        <v>442</v>
      </c>
      <c r="R35" s="784"/>
      <c r="S35" s="784"/>
      <c r="T35" s="784"/>
      <c r="U35" s="784"/>
      <c r="V35" s="784">
        <v>290</v>
      </c>
      <c r="W35" s="784"/>
      <c r="X35" s="784"/>
      <c r="Y35" s="784"/>
      <c r="Z35" s="784"/>
      <c r="AA35" s="784">
        <v>152</v>
      </c>
      <c r="AB35" s="784"/>
      <c r="AC35" s="784"/>
      <c r="AD35" s="784"/>
      <c r="AE35" s="785"/>
      <c r="AF35" s="786">
        <v>95</v>
      </c>
      <c r="AG35" s="787"/>
      <c r="AH35" s="787"/>
      <c r="AI35" s="787"/>
      <c r="AJ35" s="788"/>
      <c r="AK35" s="832">
        <v>167</v>
      </c>
      <c r="AL35" s="836"/>
      <c r="AM35" s="836"/>
      <c r="AN35" s="836"/>
      <c r="AO35" s="836"/>
      <c r="AP35" s="836">
        <v>19</v>
      </c>
      <c r="AQ35" s="836"/>
      <c r="AR35" s="836"/>
      <c r="AS35" s="836"/>
      <c r="AT35" s="836"/>
      <c r="AU35" s="836" t="s">
        <v>494</v>
      </c>
      <c r="AV35" s="836"/>
      <c r="AW35" s="836"/>
      <c r="AX35" s="836"/>
      <c r="AY35" s="836"/>
      <c r="AZ35" s="833"/>
      <c r="BA35" s="833"/>
      <c r="BB35" s="833"/>
      <c r="BC35" s="833"/>
      <c r="BD35" s="833"/>
      <c r="BE35" s="834" t="s">
        <v>397</v>
      </c>
      <c r="BF35" s="834"/>
      <c r="BG35" s="834"/>
      <c r="BH35" s="834"/>
      <c r="BI35" s="835"/>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t="s">
        <v>400</v>
      </c>
      <c r="C36" s="781"/>
      <c r="D36" s="781"/>
      <c r="E36" s="781"/>
      <c r="F36" s="781"/>
      <c r="G36" s="781"/>
      <c r="H36" s="781"/>
      <c r="I36" s="781"/>
      <c r="J36" s="781"/>
      <c r="K36" s="781"/>
      <c r="L36" s="781"/>
      <c r="M36" s="781"/>
      <c r="N36" s="781"/>
      <c r="O36" s="781"/>
      <c r="P36" s="782"/>
      <c r="Q36" s="783">
        <v>581</v>
      </c>
      <c r="R36" s="784"/>
      <c r="S36" s="784"/>
      <c r="T36" s="784"/>
      <c r="U36" s="784"/>
      <c r="V36" s="784">
        <v>482</v>
      </c>
      <c r="W36" s="784"/>
      <c r="X36" s="784"/>
      <c r="Y36" s="784"/>
      <c r="Z36" s="784"/>
      <c r="AA36" s="784">
        <v>99</v>
      </c>
      <c r="AB36" s="784"/>
      <c r="AC36" s="784"/>
      <c r="AD36" s="784"/>
      <c r="AE36" s="785"/>
      <c r="AF36" s="786">
        <v>34</v>
      </c>
      <c r="AG36" s="787"/>
      <c r="AH36" s="787"/>
      <c r="AI36" s="787"/>
      <c r="AJ36" s="788"/>
      <c r="AK36" s="832">
        <v>304</v>
      </c>
      <c r="AL36" s="836"/>
      <c r="AM36" s="836"/>
      <c r="AN36" s="836"/>
      <c r="AO36" s="836"/>
      <c r="AP36" s="836">
        <v>600</v>
      </c>
      <c r="AQ36" s="836"/>
      <c r="AR36" s="836"/>
      <c r="AS36" s="836"/>
      <c r="AT36" s="836"/>
      <c r="AU36" s="836" t="s">
        <v>494</v>
      </c>
      <c r="AV36" s="836"/>
      <c r="AW36" s="836"/>
      <c r="AX36" s="836"/>
      <c r="AY36" s="836"/>
      <c r="AZ36" s="833"/>
      <c r="BA36" s="833"/>
      <c r="BB36" s="833"/>
      <c r="BC36" s="833"/>
      <c r="BD36" s="833"/>
      <c r="BE36" s="834" t="s">
        <v>397</v>
      </c>
      <c r="BF36" s="834"/>
      <c r="BG36" s="834"/>
      <c r="BH36" s="834"/>
      <c r="BI36" s="835"/>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t="s">
        <v>401</v>
      </c>
      <c r="C37" s="781"/>
      <c r="D37" s="781"/>
      <c r="E37" s="781"/>
      <c r="F37" s="781"/>
      <c r="G37" s="781"/>
      <c r="H37" s="781"/>
      <c r="I37" s="781"/>
      <c r="J37" s="781"/>
      <c r="K37" s="781"/>
      <c r="L37" s="781"/>
      <c r="M37" s="781"/>
      <c r="N37" s="781"/>
      <c r="O37" s="781"/>
      <c r="P37" s="782"/>
      <c r="Q37" s="783">
        <v>1531</v>
      </c>
      <c r="R37" s="784"/>
      <c r="S37" s="784"/>
      <c r="T37" s="784"/>
      <c r="U37" s="784"/>
      <c r="V37" s="784">
        <v>1300</v>
      </c>
      <c r="W37" s="784"/>
      <c r="X37" s="784"/>
      <c r="Y37" s="784"/>
      <c r="Z37" s="784"/>
      <c r="AA37" s="784">
        <v>231</v>
      </c>
      <c r="AB37" s="784"/>
      <c r="AC37" s="784"/>
      <c r="AD37" s="784"/>
      <c r="AE37" s="785"/>
      <c r="AF37" s="786">
        <v>107</v>
      </c>
      <c r="AG37" s="787"/>
      <c r="AH37" s="787"/>
      <c r="AI37" s="787"/>
      <c r="AJ37" s="788"/>
      <c r="AK37" s="832">
        <v>508</v>
      </c>
      <c r="AL37" s="836"/>
      <c r="AM37" s="836"/>
      <c r="AN37" s="836"/>
      <c r="AO37" s="836"/>
      <c r="AP37" s="836">
        <v>211</v>
      </c>
      <c r="AQ37" s="836"/>
      <c r="AR37" s="836"/>
      <c r="AS37" s="836"/>
      <c r="AT37" s="836"/>
      <c r="AU37" s="836" t="s">
        <v>494</v>
      </c>
      <c r="AV37" s="836"/>
      <c r="AW37" s="836"/>
      <c r="AX37" s="836"/>
      <c r="AY37" s="836"/>
      <c r="AZ37" s="833"/>
      <c r="BA37" s="833"/>
      <c r="BB37" s="833"/>
      <c r="BC37" s="833"/>
      <c r="BD37" s="833"/>
      <c r="BE37" s="834" t="s">
        <v>397</v>
      </c>
      <c r="BF37" s="834"/>
      <c r="BG37" s="834"/>
      <c r="BH37" s="834"/>
      <c r="BI37" s="835"/>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36"/>
      <c r="AM38" s="836"/>
      <c r="AN38" s="836"/>
      <c r="AO38" s="836"/>
      <c r="AP38" s="836"/>
      <c r="AQ38" s="836"/>
      <c r="AR38" s="836"/>
      <c r="AS38" s="836"/>
      <c r="AT38" s="836"/>
      <c r="AU38" s="836"/>
      <c r="AV38" s="836"/>
      <c r="AW38" s="836"/>
      <c r="AX38" s="836"/>
      <c r="AY38" s="836"/>
      <c r="AZ38" s="833"/>
      <c r="BA38" s="833"/>
      <c r="BB38" s="833"/>
      <c r="BC38" s="833"/>
      <c r="BD38" s="833"/>
      <c r="BE38" s="834"/>
      <c r="BF38" s="834"/>
      <c r="BG38" s="834"/>
      <c r="BH38" s="834"/>
      <c r="BI38" s="835"/>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36"/>
      <c r="AM39" s="836"/>
      <c r="AN39" s="836"/>
      <c r="AO39" s="836"/>
      <c r="AP39" s="836"/>
      <c r="AQ39" s="836"/>
      <c r="AR39" s="836"/>
      <c r="AS39" s="836"/>
      <c r="AT39" s="836"/>
      <c r="AU39" s="836"/>
      <c r="AV39" s="836"/>
      <c r="AW39" s="836"/>
      <c r="AX39" s="836"/>
      <c r="AY39" s="836"/>
      <c r="AZ39" s="833"/>
      <c r="BA39" s="833"/>
      <c r="BB39" s="833"/>
      <c r="BC39" s="833"/>
      <c r="BD39" s="833"/>
      <c r="BE39" s="834"/>
      <c r="BF39" s="834"/>
      <c r="BG39" s="834"/>
      <c r="BH39" s="834"/>
      <c r="BI39" s="835"/>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36"/>
      <c r="AM40" s="836"/>
      <c r="AN40" s="836"/>
      <c r="AO40" s="836"/>
      <c r="AP40" s="836"/>
      <c r="AQ40" s="836"/>
      <c r="AR40" s="836"/>
      <c r="AS40" s="836"/>
      <c r="AT40" s="836"/>
      <c r="AU40" s="836"/>
      <c r="AV40" s="836"/>
      <c r="AW40" s="836"/>
      <c r="AX40" s="836"/>
      <c r="AY40" s="836"/>
      <c r="AZ40" s="833"/>
      <c r="BA40" s="833"/>
      <c r="BB40" s="833"/>
      <c r="BC40" s="833"/>
      <c r="BD40" s="833"/>
      <c r="BE40" s="834"/>
      <c r="BF40" s="834"/>
      <c r="BG40" s="834"/>
      <c r="BH40" s="834"/>
      <c r="BI40" s="835"/>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36"/>
      <c r="AM41" s="836"/>
      <c r="AN41" s="836"/>
      <c r="AO41" s="836"/>
      <c r="AP41" s="836"/>
      <c r="AQ41" s="836"/>
      <c r="AR41" s="836"/>
      <c r="AS41" s="836"/>
      <c r="AT41" s="836"/>
      <c r="AU41" s="836"/>
      <c r="AV41" s="836"/>
      <c r="AW41" s="836"/>
      <c r="AX41" s="836"/>
      <c r="AY41" s="836"/>
      <c r="AZ41" s="833"/>
      <c r="BA41" s="833"/>
      <c r="BB41" s="833"/>
      <c r="BC41" s="833"/>
      <c r="BD41" s="833"/>
      <c r="BE41" s="834"/>
      <c r="BF41" s="834"/>
      <c r="BG41" s="834"/>
      <c r="BH41" s="834"/>
      <c r="BI41" s="835"/>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36"/>
      <c r="AM42" s="836"/>
      <c r="AN42" s="836"/>
      <c r="AO42" s="836"/>
      <c r="AP42" s="836"/>
      <c r="AQ42" s="836"/>
      <c r="AR42" s="836"/>
      <c r="AS42" s="836"/>
      <c r="AT42" s="836"/>
      <c r="AU42" s="836"/>
      <c r="AV42" s="836"/>
      <c r="AW42" s="836"/>
      <c r="AX42" s="836"/>
      <c r="AY42" s="836"/>
      <c r="AZ42" s="833"/>
      <c r="BA42" s="833"/>
      <c r="BB42" s="833"/>
      <c r="BC42" s="833"/>
      <c r="BD42" s="833"/>
      <c r="BE42" s="834"/>
      <c r="BF42" s="834"/>
      <c r="BG42" s="834"/>
      <c r="BH42" s="834"/>
      <c r="BI42" s="835"/>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36"/>
      <c r="AM43" s="836"/>
      <c r="AN43" s="836"/>
      <c r="AO43" s="836"/>
      <c r="AP43" s="836"/>
      <c r="AQ43" s="836"/>
      <c r="AR43" s="836"/>
      <c r="AS43" s="836"/>
      <c r="AT43" s="836"/>
      <c r="AU43" s="836"/>
      <c r="AV43" s="836"/>
      <c r="AW43" s="836"/>
      <c r="AX43" s="836"/>
      <c r="AY43" s="836"/>
      <c r="AZ43" s="833"/>
      <c r="BA43" s="833"/>
      <c r="BB43" s="833"/>
      <c r="BC43" s="833"/>
      <c r="BD43" s="833"/>
      <c r="BE43" s="834"/>
      <c r="BF43" s="834"/>
      <c r="BG43" s="834"/>
      <c r="BH43" s="834"/>
      <c r="BI43" s="835"/>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36"/>
      <c r="AM44" s="836"/>
      <c r="AN44" s="836"/>
      <c r="AO44" s="836"/>
      <c r="AP44" s="836"/>
      <c r="AQ44" s="836"/>
      <c r="AR44" s="836"/>
      <c r="AS44" s="836"/>
      <c r="AT44" s="836"/>
      <c r="AU44" s="836"/>
      <c r="AV44" s="836"/>
      <c r="AW44" s="836"/>
      <c r="AX44" s="836"/>
      <c r="AY44" s="836"/>
      <c r="AZ44" s="833"/>
      <c r="BA44" s="833"/>
      <c r="BB44" s="833"/>
      <c r="BC44" s="833"/>
      <c r="BD44" s="833"/>
      <c r="BE44" s="834"/>
      <c r="BF44" s="834"/>
      <c r="BG44" s="834"/>
      <c r="BH44" s="834"/>
      <c r="BI44" s="835"/>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36"/>
      <c r="AM45" s="836"/>
      <c r="AN45" s="836"/>
      <c r="AO45" s="836"/>
      <c r="AP45" s="836"/>
      <c r="AQ45" s="836"/>
      <c r="AR45" s="836"/>
      <c r="AS45" s="836"/>
      <c r="AT45" s="836"/>
      <c r="AU45" s="836"/>
      <c r="AV45" s="836"/>
      <c r="AW45" s="836"/>
      <c r="AX45" s="836"/>
      <c r="AY45" s="836"/>
      <c r="AZ45" s="833"/>
      <c r="BA45" s="833"/>
      <c r="BB45" s="833"/>
      <c r="BC45" s="833"/>
      <c r="BD45" s="833"/>
      <c r="BE45" s="834"/>
      <c r="BF45" s="834"/>
      <c r="BG45" s="834"/>
      <c r="BH45" s="834"/>
      <c r="BI45" s="835"/>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36"/>
      <c r="AM46" s="836"/>
      <c r="AN46" s="836"/>
      <c r="AO46" s="836"/>
      <c r="AP46" s="836"/>
      <c r="AQ46" s="836"/>
      <c r="AR46" s="836"/>
      <c r="AS46" s="836"/>
      <c r="AT46" s="836"/>
      <c r="AU46" s="836"/>
      <c r="AV46" s="836"/>
      <c r="AW46" s="836"/>
      <c r="AX46" s="836"/>
      <c r="AY46" s="836"/>
      <c r="AZ46" s="833"/>
      <c r="BA46" s="833"/>
      <c r="BB46" s="833"/>
      <c r="BC46" s="833"/>
      <c r="BD46" s="833"/>
      <c r="BE46" s="834"/>
      <c r="BF46" s="834"/>
      <c r="BG46" s="834"/>
      <c r="BH46" s="834"/>
      <c r="BI46" s="835"/>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36"/>
      <c r="AM47" s="836"/>
      <c r="AN47" s="836"/>
      <c r="AO47" s="836"/>
      <c r="AP47" s="836"/>
      <c r="AQ47" s="836"/>
      <c r="AR47" s="836"/>
      <c r="AS47" s="836"/>
      <c r="AT47" s="836"/>
      <c r="AU47" s="836"/>
      <c r="AV47" s="836"/>
      <c r="AW47" s="836"/>
      <c r="AX47" s="836"/>
      <c r="AY47" s="836"/>
      <c r="AZ47" s="833"/>
      <c r="BA47" s="833"/>
      <c r="BB47" s="833"/>
      <c r="BC47" s="833"/>
      <c r="BD47" s="833"/>
      <c r="BE47" s="834"/>
      <c r="BF47" s="834"/>
      <c r="BG47" s="834"/>
      <c r="BH47" s="834"/>
      <c r="BI47" s="835"/>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36"/>
      <c r="AM48" s="836"/>
      <c r="AN48" s="836"/>
      <c r="AO48" s="836"/>
      <c r="AP48" s="836"/>
      <c r="AQ48" s="836"/>
      <c r="AR48" s="836"/>
      <c r="AS48" s="836"/>
      <c r="AT48" s="836"/>
      <c r="AU48" s="836"/>
      <c r="AV48" s="836"/>
      <c r="AW48" s="836"/>
      <c r="AX48" s="836"/>
      <c r="AY48" s="836"/>
      <c r="AZ48" s="833"/>
      <c r="BA48" s="833"/>
      <c r="BB48" s="833"/>
      <c r="BC48" s="833"/>
      <c r="BD48" s="833"/>
      <c r="BE48" s="834"/>
      <c r="BF48" s="834"/>
      <c r="BG48" s="834"/>
      <c r="BH48" s="834"/>
      <c r="BI48" s="835"/>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36"/>
      <c r="AM49" s="836"/>
      <c r="AN49" s="836"/>
      <c r="AO49" s="836"/>
      <c r="AP49" s="836"/>
      <c r="AQ49" s="836"/>
      <c r="AR49" s="836"/>
      <c r="AS49" s="836"/>
      <c r="AT49" s="836"/>
      <c r="AU49" s="836"/>
      <c r="AV49" s="836"/>
      <c r="AW49" s="836"/>
      <c r="AX49" s="836"/>
      <c r="AY49" s="836"/>
      <c r="AZ49" s="833"/>
      <c r="BA49" s="833"/>
      <c r="BB49" s="833"/>
      <c r="BC49" s="833"/>
      <c r="BD49" s="833"/>
      <c r="BE49" s="834"/>
      <c r="BF49" s="834"/>
      <c r="BG49" s="834"/>
      <c r="BH49" s="834"/>
      <c r="BI49" s="835"/>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378</v>
      </c>
      <c r="B63" s="789" t="s">
        <v>403</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9139</v>
      </c>
      <c r="AG63" s="846"/>
      <c r="AH63" s="846"/>
      <c r="AI63" s="846"/>
      <c r="AJ63" s="847"/>
      <c r="AK63" s="848"/>
      <c r="AL63" s="843"/>
      <c r="AM63" s="843"/>
      <c r="AN63" s="843"/>
      <c r="AO63" s="843"/>
      <c r="AP63" s="846">
        <v>49316</v>
      </c>
      <c r="AQ63" s="846"/>
      <c r="AR63" s="846"/>
      <c r="AS63" s="846"/>
      <c r="AT63" s="846"/>
      <c r="AU63" s="846">
        <v>17672</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405</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6" t="s">
        <v>385</v>
      </c>
      <c r="AG66" s="815"/>
      <c r="AH66" s="815"/>
      <c r="AI66" s="815"/>
      <c r="AJ66" s="857"/>
      <c r="AK66" s="733" t="s">
        <v>386</v>
      </c>
      <c r="AL66" s="728"/>
      <c r="AM66" s="728"/>
      <c r="AN66" s="728"/>
      <c r="AO66" s="729"/>
      <c r="AP66" s="733" t="s">
        <v>387</v>
      </c>
      <c r="AQ66" s="734"/>
      <c r="AR66" s="734"/>
      <c r="AS66" s="734"/>
      <c r="AT66" s="735"/>
      <c r="AU66" s="733" t="s">
        <v>406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c r="A68" s="224">
        <v>1</v>
      </c>
      <c r="B68" s="874" t="s">
        <v>558</v>
      </c>
      <c r="C68" s="875"/>
      <c r="D68" s="875"/>
      <c r="E68" s="875"/>
      <c r="F68" s="875"/>
      <c r="G68" s="875"/>
      <c r="H68" s="875"/>
      <c r="I68" s="875"/>
      <c r="J68" s="875"/>
      <c r="K68" s="875"/>
      <c r="L68" s="875"/>
      <c r="M68" s="875"/>
      <c r="N68" s="875"/>
      <c r="O68" s="875"/>
      <c r="P68" s="876"/>
      <c r="Q68" s="877">
        <v>210</v>
      </c>
      <c r="R68" s="869"/>
      <c r="S68" s="869"/>
      <c r="T68" s="869"/>
      <c r="U68" s="870"/>
      <c r="V68" s="868">
        <v>203</v>
      </c>
      <c r="W68" s="869"/>
      <c r="X68" s="869"/>
      <c r="Y68" s="869"/>
      <c r="Z68" s="870"/>
      <c r="AA68" s="868">
        <v>7</v>
      </c>
      <c r="AB68" s="869"/>
      <c r="AC68" s="869"/>
      <c r="AD68" s="869"/>
      <c r="AE68" s="870"/>
      <c r="AF68" s="868">
        <v>7</v>
      </c>
      <c r="AG68" s="869"/>
      <c r="AH68" s="869"/>
      <c r="AI68" s="869"/>
      <c r="AJ68" s="870"/>
      <c r="AK68" s="868" t="s">
        <v>567</v>
      </c>
      <c r="AL68" s="869"/>
      <c r="AM68" s="869"/>
      <c r="AN68" s="869"/>
      <c r="AO68" s="870"/>
      <c r="AP68" s="868">
        <v>49</v>
      </c>
      <c r="AQ68" s="869"/>
      <c r="AR68" s="869"/>
      <c r="AS68" s="869"/>
      <c r="AT68" s="870"/>
      <c r="AU68" s="871">
        <v>37</v>
      </c>
      <c r="AV68" s="871"/>
      <c r="AW68" s="871"/>
      <c r="AX68" s="871"/>
      <c r="AY68" s="871"/>
      <c r="AZ68" s="872"/>
      <c r="BA68" s="872"/>
      <c r="BB68" s="872"/>
      <c r="BC68" s="872"/>
      <c r="BD68" s="873"/>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c r="A69" s="226">
        <v>2</v>
      </c>
      <c r="B69" s="878" t="s">
        <v>559</v>
      </c>
      <c r="C69" s="879"/>
      <c r="D69" s="879"/>
      <c r="E69" s="879"/>
      <c r="F69" s="879"/>
      <c r="G69" s="879"/>
      <c r="H69" s="879"/>
      <c r="I69" s="879"/>
      <c r="J69" s="879"/>
      <c r="K69" s="879"/>
      <c r="L69" s="879"/>
      <c r="M69" s="879"/>
      <c r="N69" s="879"/>
      <c r="O69" s="879"/>
      <c r="P69" s="880"/>
      <c r="Q69" s="881">
        <v>4491</v>
      </c>
      <c r="R69" s="831"/>
      <c r="S69" s="831"/>
      <c r="T69" s="831"/>
      <c r="U69" s="832"/>
      <c r="V69" s="830">
        <v>4412</v>
      </c>
      <c r="W69" s="831"/>
      <c r="X69" s="831"/>
      <c r="Y69" s="831"/>
      <c r="Z69" s="832"/>
      <c r="AA69" s="830">
        <v>79</v>
      </c>
      <c r="AB69" s="831"/>
      <c r="AC69" s="831"/>
      <c r="AD69" s="831"/>
      <c r="AE69" s="832"/>
      <c r="AF69" s="830">
        <v>68</v>
      </c>
      <c r="AG69" s="831"/>
      <c r="AH69" s="831"/>
      <c r="AI69" s="831"/>
      <c r="AJ69" s="832"/>
      <c r="AK69" s="830" t="s">
        <v>567</v>
      </c>
      <c r="AL69" s="831"/>
      <c r="AM69" s="831"/>
      <c r="AN69" s="831"/>
      <c r="AO69" s="832"/>
      <c r="AP69" s="830">
        <v>3479</v>
      </c>
      <c r="AQ69" s="831"/>
      <c r="AR69" s="831"/>
      <c r="AS69" s="831"/>
      <c r="AT69" s="832"/>
      <c r="AU69" s="836">
        <v>2925</v>
      </c>
      <c r="AV69" s="836"/>
      <c r="AW69" s="836"/>
      <c r="AX69" s="836"/>
      <c r="AY69" s="836"/>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c r="A70" s="226">
        <v>3</v>
      </c>
      <c r="B70" s="878" t="s">
        <v>560</v>
      </c>
      <c r="C70" s="879"/>
      <c r="D70" s="879"/>
      <c r="E70" s="879"/>
      <c r="F70" s="879"/>
      <c r="G70" s="879"/>
      <c r="H70" s="879"/>
      <c r="I70" s="879"/>
      <c r="J70" s="879"/>
      <c r="K70" s="879"/>
      <c r="L70" s="879"/>
      <c r="M70" s="879"/>
      <c r="N70" s="879"/>
      <c r="O70" s="879"/>
      <c r="P70" s="880"/>
      <c r="Q70" s="881">
        <v>593</v>
      </c>
      <c r="R70" s="831"/>
      <c r="S70" s="831"/>
      <c r="T70" s="831"/>
      <c r="U70" s="832"/>
      <c r="V70" s="830">
        <v>590</v>
      </c>
      <c r="W70" s="831"/>
      <c r="X70" s="831"/>
      <c r="Y70" s="831"/>
      <c r="Z70" s="832"/>
      <c r="AA70" s="830">
        <v>3</v>
      </c>
      <c r="AB70" s="831"/>
      <c r="AC70" s="831"/>
      <c r="AD70" s="831"/>
      <c r="AE70" s="832"/>
      <c r="AF70" s="830">
        <v>3</v>
      </c>
      <c r="AG70" s="831"/>
      <c r="AH70" s="831"/>
      <c r="AI70" s="831"/>
      <c r="AJ70" s="832"/>
      <c r="AK70" s="830" t="s">
        <v>567</v>
      </c>
      <c r="AL70" s="831"/>
      <c r="AM70" s="831"/>
      <c r="AN70" s="831"/>
      <c r="AO70" s="832"/>
      <c r="AP70" s="830" t="s">
        <v>567</v>
      </c>
      <c r="AQ70" s="831"/>
      <c r="AR70" s="831"/>
      <c r="AS70" s="831"/>
      <c r="AT70" s="832"/>
      <c r="AU70" s="830" t="s">
        <v>567</v>
      </c>
      <c r="AV70" s="831"/>
      <c r="AW70" s="831"/>
      <c r="AX70" s="831"/>
      <c r="AY70" s="832"/>
      <c r="AZ70" s="882"/>
      <c r="BA70" s="879"/>
      <c r="BB70" s="879"/>
      <c r="BC70" s="879"/>
      <c r="BD70" s="883"/>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c r="A71" s="226">
        <v>4</v>
      </c>
      <c r="B71" s="878" t="s">
        <v>561</v>
      </c>
      <c r="C71" s="879"/>
      <c r="D71" s="879"/>
      <c r="E71" s="879"/>
      <c r="F71" s="879"/>
      <c r="G71" s="879"/>
      <c r="H71" s="879"/>
      <c r="I71" s="879"/>
      <c r="J71" s="879"/>
      <c r="K71" s="879"/>
      <c r="L71" s="879"/>
      <c r="M71" s="879"/>
      <c r="N71" s="879"/>
      <c r="O71" s="879"/>
      <c r="P71" s="880"/>
      <c r="Q71" s="881">
        <v>585</v>
      </c>
      <c r="R71" s="831"/>
      <c r="S71" s="831"/>
      <c r="T71" s="831"/>
      <c r="U71" s="832"/>
      <c r="V71" s="830">
        <v>599</v>
      </c>
      <c r="W71" s="831"/>
      <c r="X71" s="831"/>
      <c r="Y71" s="831"/>
      <c r="Z71" s="832"/>
      <c r="AA71" s="830">
        <v>-14</v>
      </c>
      <c r="AB71" s="831"/>
      <c r="AC71" s="831"/>
      <c r="AD71" s="831"/>
      <c r="AE71" s="832"/>
      <c r="AF71" s="830">
        <v>530</v>
      </c>
      <c r="AG71" s="831"/>
      <c r="AH71" s="831"/>
      <c r="AI71" s="831"/>
      <c r="AJ71" s="832"/>
      <c r="AK71" s="830" t="s">
        <v>567</v>
      </c>
      <c r="AL71" s="831"/>
      <c r="AM71" s="831"/>
      <c r="AN71" s="831"/>
      <c r="AO71" s="832"/>
      <c r="AP71" s="830">
        <v>13</v>
      </c>
      <c r="AQ71" s="831"/>
      <c r="AR71" s="831"/>
      <c r="AS71" s="831"/>
      <c r="AT71" s="832"/>
      <c r="AU71" s="830" t="s">
        <v>567</v>
      </c>
      <c r="AV71" s="831"/>
      <c r="AW71" s="831"/>
      <c r="AX71" s="831"/>
      <c r="AY71" s="832"/>
      <c r="AZ71" s="882"/>
      <c r="BA71" s="879"/>
      <c r="BB71" s="879"/>
      <c r="BC71" s="879"/>
      <c r="BD71" s="883"/>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c r="A72" s="226">
        <v>5</v>
      </c>
      <c r="B72" s="878" t="s">
        <v>562</v>
      </c>
      <c r="C72" s="879"/>
      <c r="D72" s="879"/>
      <c r="E72" s="879"/>
      <c r="F72" s="879"/>
      <c r="G72" s="879"/>
      <c r="H72" s="879"/>
      <c r="I72" s="879"/>
      <c r="J72" s="879"/>
      <c r="K72" s="879"/>
      <c r="L72" s="879"/>
      <c r="M72" s="879"/>
      <c r="N72" s="879"/>
      <c r="O72" s="879"/>
      <c r="P72" s="880"/>
      <c r="Q72" s="881">
        <v>16725</v>
      </c>
      <c r="R72" s="831"/>
      <c r="S72" s="831"/>
      <c r="T72" s="831"/>
      <c r="U72" s="832"/>
      <c r="V72" s="830">
        <v>16704</v>
      </c>
      <c r="W72" s="831"/>
      <c r="X72" s="831"/>
      <c r="Y72" s="831"/>
      <c r="Z72" s="832"/>
      <c r="AA72" s="830">
        <v>21</v>
      </c>
      <c r="AB72" s="831"/>
      <c r="AC72" s="831"/>
      <c r="AD72" s="831"/>
      <c r="AE72" s="832"/>
      <c r="AF72" s="830">
        <v>21</v>
      </c>
      <c r="AG72" s="831"/>
      <c r="AH72" s="831"/>
      <c r="AI72" s="831"/>
      <c r="AJ72" s="832"/>
      <c r="AK72" s="830">
        <v>164</v>
      </c>
      <c r="AL72" s="831"/>
      <c r="AM72" s="831"/>
      <c r="AN72" s="831"/>
      <c r="AO72" s="832"/>
      <c r="AP72" s="830" t="s">
        <v>567</v>
      </c>
      <c r="AQ72" s="831"/>
      <c r="AR72" s="831"/>
      <c r="AS72" s="831"/>
      <c r="AT72" s="832"/>
      <c r="AU72" s="830" t="s">
        <v>494</v>
      </c>
      <c r="AV72" s="831"/>
      <c r="AW72" s="831"/>
      <c r="AX72" s="831"/>
      <c r="AY72" s="832"/>
      <c r="AZ72" s="882"/>
      <c r="BA72" s="879"/>
      <c r="BB72" s="879"/>
      <c r="BC72" s="879"/>
      <c r="BD72" s="883"/>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c r="A73" s="226">
        <v>6</v>
      </c>
      <c r="B73" s="878" t="s">
        <v>563</v>
      </c>
      <c r="C73" s="879"/>
      <c r="D73" s="879"/>
      <c r="E73" s="879"/>
      <c r="F73" s="879"/>
      <c r="G73" s="879"/>
      <c r="H73" s="879"/>
      <c r="I73" s="879"/>
      <c r="J73" s="879"/>
      <c r="K73" s="879"/>
      <c r="L73" s="879"/>
      <c r="M73" s="879"/>
      <c r="N73" s="879"/>
      <c r="O73" s="879"/>
      <c r="P73" s="880"/>
      <c r="Q73" s="881">
        <v>78</v>
      </c>
      <c r="R73" s="831"/>
      <c r="S73" s="831"/>
      <c r="T73" s="831"/>
      <c r="U73" s="832"/>
      <c r="V73" s="830">
        <v>77</v>
      </c>
      <c r="W73" s="831"/>
      <c r="X73" s="831"/>
      <c r="Y73" s="831"/>
      <c r="Z73" s="832"/>
      <c r="AA73" s="830">
        <v>1</v>
      </c>
      <c r="AB73" s="831"/>
      <c r="AC73" s="831"/>
      <c r="AD73" s="831"/>
      <c r="AE73" s="832"/>
      <c r="AF73" s="830">
        <v>1</v>
      </c>
      <c r="AG73" s="831"/>
      <c r="AH73" s="831"/>
      <c r="AI73" s="831"/>
      <c r="AJ73" s="832"/>
      <c r="AK73" s="830">
        <v>13</v>
      </c>
      <c r="AL73" s="831"/>
      <c r="AM73" s="831"/>
      <c r="AN73" s="831"/>
      <c r="AO73" s="832"/>
      <c r="AP73" s="830" t="s">
        <v>567</v>
      </c>
      <c r="AQ73" s="831"/>
      <c r="AR73" s="831"/>
      <c r="AS73" s="831"/>
      <c r="AT73" s="832"/>
      <c r="AU73" s="830" t="s">
        <v>494</v>
      </c>
      <c r="AV73" s="831"/>
      <c r="AW73" s="831"/>
      <c r="AX73" s="831"/>
      <c r="AY73" s="832"/>
      <c r="AZ73" s="882"/>
      <c r="BA73" s="879"/>
      <c r="BB73" s="879"/>
      <c r="BC73" s="879"/>
      <c r="BD73" s="883"/>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c r="A74" s="226">
        <v>7</v>
      </c>
      <c r="B74" s="878" t="s">
        <v>564</v>
      </c>
      <c r="C74" s="879"/>
      <c r="D74" s="879"/>
      <c r="E74" s="879"/>
      <c r="F74" s="879"/>
      <c r="G74" s="879"/>
      <c r="H74" s="879"/>
      <c r="I74" s="879"/>
      <c r="J74" s="879"/>
      <c r="K74" s="879"/>
      <c r="L74" s="879"/>
      <c r="M74" s="879"/>
      <c r="N74" s="879"/>
      <c r="O74" s="879"/>
      <c r="P74" s="880"/>
      <c r="Q74" s="881">
        <v>425</v>
      </c>
      <c r="R74" s="831"/>
      <c r="S74" s="831"/>
      <c r="T74" s="831"/>
      <c r="U74" s="832"/>
      <c r="V74" s="830">
        <v>237</v>
      </c>
      <c r="W74" s="831"/>
      <c r="X74" s="831"/>
      <c r="Y74" s="831"/>
      <c r="Z74" s="832"/>
      <c r="AA74" s="830">
        <v>188</v>
      </c>
      <c r="AB74" s="831"/>
      <c r="AC74" s="831"/>
      <c r="AD74" s="831"/>
      <c r="AE74" s="832"/>
      <c r="AF74" s="830">
        <v>188</v>
      </c>
      <c r="AG74" s="831"/>
      <c r="AH74" s="831"/>
      <c r="AI74" s="831"/>
      <c r="AJ74" s="832"/>
      <c r="AK74" s="830" t="s">
        <v>567</v>
      </c>
      <c r="AL74" s="831"/>
      <c r="AM74" s="831"/>
      <c r="AN74" s="831"/>
      <c r="AO74" s="832"/>
      <c r="AP74" s="830" t="s">
        <v>567</v>
      </c>
      <c r="AQ74" s="831"/>
      <c r="AR74" s="831"/>
      <c r="AS74" s="831"/>
      <c r="AT74" s="832"/>
      <c r="AU74" s="836" t="s">
        <v>494</v>
      </c>
      <c r="AV74" s="836"/>
      <c r="AW74" s="836"/>
      <c r="AX74" s="836"/>
      <c r="AY74" s="836"/>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c r="A75" s="226">
        <v>8</v>
      </c>
      <c r="B75" s="878" t="s">
        <v>565</v>
      </c>
      <c r="C75" s="879"/>
      <c r="D75" s="879"/>
      <c r="E75" s="879"/>
      <c r="F75" s="879"/>
      <c r="G75" s="879"/>
      <c r="H75" s="879"/>
      <c r="I75" s="879"/>
      <c r="J75" s="879"/>
      <c r="K75" s="879"/>
      <c r="L75" s="879"/>
      <c r="M75" s="879"/>
      <c r="N75" s="879"/>
      <c r="O75" s="879"/>
      <c r="P75" s="880"/>
      <c r="Q75" s="881">
        <v>1130</v>
      </c>
      <c r="R75" s="831"/>
      <c r="S75" s="831"/>
      <c r="T75" s="831"/>
      <c r="U75" s="832"/>
      <c r="V75" s="830">
        <v>1119</v>
      </c>
      <c r="W75" s="831"/>
      <c r="X75" s="831"/>
      <c r="Y75" s="831"/>
      <c r="Z75" s="832"/>
      <c r="AA75" s="830">
        <v>11</v>
      </c>
      <c r="AB75" s="831"/>
      <c r="AC75" s="831"/>
      <c r="AD75" s="831"/>
      <c r="AE75" s="832"/>
      <c r="AF75" s="830">
        <v>11</v>
      </c>
      <c r="AG75" s="831"/>
      <c r="AH75" s="831"/>
      <c r="AI75" s="831"/>
      <c r="AJ75" s="832"/>
      <c r="AK75" s="830" t="s">
        <v>567</v>
      </c>
      <c r="AL75" s="831"/>
      <c r="AM75" s="831"/>
      <c r="AN75" s="831"/>
      <c r="AO75" s="832"/>
      <c r="AP75" s="830" t="s">
        <v>567</v>
      </c>
      <c r="AQ75" s="831"/>
      <c r="AR75" s="831"/>
      <c r="AS75" s="831"/>
      <c r="AT75" s="832"/>
      <c r="AU75" s="830" t="s">
        <v>494</v>
      </c>
      <c r="AV75" s="831"/>
      <c r="AW75" s="831"/>
      <c r="AX75" s="831"/>
      <c r="AY75" s="832"/>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c r="A76" s="226">
        <v>9</v>
      </c>
      <c r="B76" s="878" t="s">
        <v>566</v>
      </c>
      <c r="C76" s="879"/>
      <c r="D76" s="879"/>
      <c r="E76" s="879"/>
      <c r="F76" s="879"/>
      <c r="G76" s="879"/>
      <c r="H76" s="879"/>
      <c r="I76" s="879"/>
      <c r="J76" s="879"/>
      <c r="K76" s="879"/>
      <c r="L76" s="879"/>
      <c r="M76" s="879"/>
      <c r="N76" s="879"/>
      <c r="O76" s="879"/>
      <c r="P76" s="880"/>
      <c r="Q76" s="881">
        <v>395416</v>
      </c>
      <c r="R76" s="831"/>
      <c r="S76" s="831"/>
      <c r="T76" s="831"/>
      <c r="U76" s="832"/>
      <c r="V76" s="830">
        <v>387020</v>
      </c>
      <c r="W76" s="831"/>
      <c r="X76" s="831"/>
      <c r="Y76" s="831"/>
      <c r="Z76" s="832"/>
      <c r="AA76" s="830">
        <v>8396</v>
      </c>
      <c r="AB76" s="831"/>
      <c r="AC76" s="831"/>
      <c r="AD76" s="831"/>
      <c r="AE76" s="832"/>
      <c r="AF76" s="830">
        <v>8396</v>
      </c>
      <c r="AG76" s="831"/>
      <c r="AH76" s="831"/>
      <c r="AI76" s="831"/>
      <c r="AJ76" s="832"/>
      <c r="AK76" s="830">
        <v>755</v>
      </c>
      <c r="AL76" s="831"/>
      <c r="AM76" s="831"/>
      <c r="AN76" s="831"/>
      <c r="AO76" s="832"/>
      <c r="AP76" s="830" t="s">
        <v>567</v>
      </c>
      <c r="AQ76" s="831"/>
      <c r="AR76" s="831"/>
      <c r="AS76" s="831"/>
      <c r="AT76" s="832"/>
      <c r="AU76" s="830" t="s">
        <v>494</v>
      </c>
      <c r="AV76" s="831"/>
      <c r="AW76" s="831"/>
      <c r="AX76" s="831"/>
      <c r="AY76" s="832"/>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c r="A77" s="226">
        <v>10</v>
      </c>
      <c r="B77" s="878"/>
      <c r="C77" s="879"/>
      <c r="D77" s="879"/>
      <c r="E77" s="879"/>
      <c r="F77" s="879"/>
      <c r="G77" s="879"/>
      <c r="H77" s="879"/>
      <c r="I77" s="879"/>
      <c r="J77" s="879"/>
      <c r="K77" s="879"/>
      <c r="L77" s="879"/>
      <c r="M77" s="879"/>
      <c r="N77" s="879"/>
      <c r="O77" s="879"/>
      <c r="P77" s="880"/>
      <c r="Q77" s="881"/>
      <c r="R77" s="831"/>
      <c r="S77" s="831"/>
      <c r="T77" s="831"/>
      <c r="U77" s="832"/>
      <c r="V77" s="830"/>
      <c r="W77" s="831"/>
      <c r="X77" s="831"/>
      <c r="Y77" s="831"/>
      <c r="Z77" s="832"/>
      <c r="AA77" s="830"/>
      <c r="AB77" s="831"/>
      <c r="AC77" s="831"/>
      <c r="AD77" s="831"/>
      <c r="AE77" s="832"/>
      <c r="AF77" s="830"/>
      <c r="AG77" s="831"/>
      <c r="AH77" s="831"/>
      <c r="AI77" s="831"/>
      <c r="AJ77" s="832"/>
      <c r="AK77" s="830"/>
      <c r="AL77" s="831"/>
      <c r="AM77" s="831"/>
      <c r="AN77" s="831"/>
      <c r="AO77" s="832"/>
      <c r="AP77" s="830"/>
      <c r="AQ77" s="831"/>
      <c r="AR77" s="831"/>
      <c r="AS77" s="831"/>
      <c r="AT77" s="832"/>
      <c r="AU77" s="830"/>
      <c r="AV77" s="831"/>
      <c r="AW77" s="831"/>
      <c r="AX77" s="831"/>
      <c r="AY77" s="832"/>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c r="A78" s="226">
        <v>11</v>
      </c>
      <c r="B78" s="878"/>
      <c r="C78" s="879"/>
      <c r="D78" s="879"/>
      <c r="E78" s="879"/>
      <c r="F78" s="879"/>
      <c r="G78" s="879"/>
      <c r="H78" s="879"/>
      <c r="I78" s="879"/>
      <c r="J78" s="879"/>
      <c r="K78" s="879"/>
      <c r="L78" s="879"/>
      <c r="M78" s="879"/>
      <c r="N78" s="879"/>
      <c r="O78" s="879"/>
      <c r="P78" s="880"/>
      <c r="Q78" s="881"/>
      <c r="R78" s="831"/>
      <c r="S78" s="831"/>
      <c r="T78" s="831"/>
      <c r="U78" s="832"/>
      <c r="V78" s="830"/>
      <c r="W78" s="831"/>
      <c r="X78" s="831"/>
      <c r="Y78" s="831"/>
      <c r="Z78" s="832"/>
      <c r="AA78" s="830"/>
      <c r="AB78" s="831"/>
      <c r="AC78" s="831"/>
      <c r="AD78" s="831"/>
      <c r="AE78" s="832"/>
      <c r="AF78" s="830"/>
      <c r="AG78" s="831"/>
      <c r="AH78" s="831"/>
      <c r="AI78" s="831"/>
      <c r="AJ78" s="832"/>
      <c r="AK78" s="830"/>
      <c r="AL78" s="831"/>
      <c r="AM78" s="831"/>
      <c r="AN78" s="831"/>
      <c r="AO78" s="832"/>
      <c r="AP78" s="830"/>
      <c r="AQ78" s="831"/>
      <c r="AR78" s="831"/>
      <c r="AS78" s="831"/>
      <c r="AT78" s="832"/>
      <c r="AU78" s="836"/>
      <c r="AV78" s="836"/>
      <c r="AW78" s="836"/>
      <c r="AX78" s="836"/>
      <c r="AY78" s="836"/>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c r="A79" s="226">
        <v>12</v>
      </c>
      <c r="B79" s="878"/>
      <c r="C79" s="879"/>
      <c r="D79" s="879"/>
      <c r="E79" s="879"/>
      <c r="F79" s="879"/>
      <c r="G79" s="879"/>
      <c r="H79" s="879"/>
      <c r="I79" s="879"/>
      <c r="J79" s="879"/>
      <c r="K79" s="879"/>
      <c r="L79" s="879"/>
      <c r="M79" s="879"/>
      <c r="N79" s="879"/>
      <c r="O79" s="879"/>
      <c r="P79" s="880"/>
      <c r="Q79" s="881"/>
      <c r="R79" s="831"/>
      <c r="S79" s="831"/>
      <c r="T79" s="831"/>
      <c r="U79" s="832"/>
      <c r="V79" s="830"/>
      <c r="W79" s="831"/>
      <c r="X79" s="831"/>
      <c r="Y79" s="831"/>
      <c r="Z79" s="832"/>
      <c r="AA79" s="830"/>
      <c r="AB79" s="831"/>
      <c r="AC79" s="831"/>
      <c r="AD79" s="831"/>
      <c r="AE79" s="832"/>
      <c r="AF79" s="830"/>
      <c r="AG79" s="831"/>
      <c r="AH79" s="831"/>
      <c r="AI79" s="831"/>
      <c r="AJ79" s="832"/>
      <c r="AK79" s="830"/>
      <c r="AL79" s="831"/>
      <c r="AM79" s="831"/>
      <c r="AN79" s="831"/>
      <c r="AO79" s="832"/>
      <c r="AP79" s="830"/>
      <c r="AQ79" s="831"/>
      <c r="AR79" s="831"/>
      <c r="AS79" s="831"/>
      <c r="AT79" s="832"/>
      <c r="AU79" s="836"/>
      <c r="AV79" s="836"/>
      <c r="AW79" s="836"/>
      <c r="AX79" s="836"/>
      <c r="AY79" s="836"/>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c r="A80" s="226">
        <v>13</v>
      </c>
      <c r="B80" s="878"/>
      <c r="C80" s="879"/>
      <c r="D80" s="879"/>
      <c r="E80" s="879"/>
      <c r="F80" s="879"/>
      <c r="G80" s="879"/>
      <c r="H80" s="879"/>
      <c r="I80" s="879"/>
      <c r="J80" s="879"/>
      <c r="K80" s="879"/>
      <c r="L80" s="879"/>
      <c r="M80" s="879"/>
      <c r="N80" s="879"/>
      <c r="O80" s="879"/>
      <c r="P80" s="880"/>
      <c r="Q80" s="881"/>
      <c r="R80" s="831"/>
      <c r="S80" s="831"/>
      <c r="T80" s="831"/>
      <c r="U80" s="832"/>
      <c r="V80" s="830"/>
      <c r="W80" s="831"/>
      <c r="X80" s="831"/>
      <c r="Y80" s="831"/>
      <c r="Z80" s="832"/>
      <c r="AA80" s="830"/>
      <c r="AB80" s="831"/>
      <c r="AC80" s="831"/>
      <c r="AD80" s="831"/>
      <c r="AE80" s="832"/>
      <c r="AF80" s="830"/>
      <c r="AG80" s="831"/>
      <c r="AH80" s="831"/>
      <c r="AI80" s="831"/>
      <c r="AJ80" s="832"/>
      <c r="AK80" s="830"/>
      <c r="AL80" s="831"/>
      <c r="AM80" s="831"/>
      <c r="AN80" s="831"/>
      <c r="AO80" s="832"/>
      <c r="AP80" s="830"/>
      <c r="AQ80" s="831"/>
      <c r="AR80" s="831"/>
      <c r="AS80" s="831"/>
      <c r="AT80" s="832"/>
      <c r="AU80" s="836"/>
      <c r="AV80" s="836"/>
      <c r="AW80" s="836"/>
      <c r="AX80" s="836"/>
      <c r="AY80" s="836"/>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c r="A81" s="226">
        <v>14</v>
      </c>
      <c r="B81" s="878"/>
      <c r="C81" s="879"/>
      <c r="D81" s="879"/>
      <c r="E81" s="879"/>
      <c r="F81" s="879"/>
      <c r="G81" s="879"/>
      <c r="H81" s="879"/>
      <c r="I81" s="879"/>
      <c r="J81" s="879"/>
      <c r="K81" s="879"/>
      <c r="L81" s="879"/>
      <c r="M81" s="879"/>
      <c r="N81" s="879"/>
      <c r="O81" s="879"/>
      <c r="P81" s="880"/>
      <c r="Q81" s="881"/>
      <c r="R81" s="831"/>
      <c r="S81" s="831"/>
      <c r="T81" s="831"/>
      <c r="U81" s="832"/>
      <c r="V81" s="830"/>
      <c r="W81" s="831"/>
      <c r="X81" s="831"/>
      <c r="Y81" s="831"/>
      <c r="Z81" s="832"/>
      <c r="AA81" s="830"/>
      <c r="AB81" s="831"/>
      <c r="AC81" s="831"/>
      <c r="AD81" s="831"/>
      <c r="AE81" s="832"/>
      <c r="AF81" s="830"/>
      <c r="AG81" s="831"/>
      <c r="AH81" s="831"/>
      <c r="AI81" s="831"/>
      <c r="AJ81" s="832"/>
      <c r="AK81" s="830"/>
      <c r="AL81" s="831"/>
      <c r="AM81" s="831"/>
      <c r="AN81" s="831"/>
      <c r="AO81" s="832"/>
      <c r="AP81" s="830"/>
      <c r="AQ81" s="831"/>
      <c r="AR81" s="831"/>
      <c r="AS81" s="831"/>
      <c r="AT81" s="832"/>
      <c r="AU81" s="836"/>
      <c r="AV81" s="836"/>
      <c r="AW81" s="836"/>
      <c r="AX81" s="836"/>
      <c r="AY81" s="836"/>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c r="A82" s="226">
        <v>15</v>
      </c>
      <c r="B82" s="878"/>
      <c r="C82" s="879"/>
      <c r="D82" s="879"/>
      <c r="E82" s="879"/>
      <c r="F82" s="879"/>
      <c r="G82" s="879"/>
      <c r="H82" s="879"/>
      <c r="I82" s="879"/>
      <c r="J82" s="879"/>
      <c r="K82" s="879"/>
      <c r="L82" s="879"/>
      <c r="M82" s="879"/>
      <c r="N82" s="879"/>
      <c r="O82" s="879"/>
      <c r="P82" s="880"/>
      <c r="Q82" s="884"/>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c r="A83" s="226">
        <v>16</v>
      </c>
      <c r="B83" s="878"/>
      <c r="C83" s="879"/>
      <c r="D83" s="879"/>
      <c r="E83" s="879"/>
      <c r="F83" s="879"/>
      <c r="G83" s="879"/>
      <c r="H83" s="879"/>
      <c r="I83" s="879"/>
      <c r="J83" s="879"/>
      <c r="K83" s="879"/>
      <c r="L83" s="879"/>
      <c r="M83" s="879"/>
      <c r="N83" s="879"/>
      <c r="O83" s="879"/>
      <c r="P83" s="880"/>
      <c r="Q83" s="884"/>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c r="A84" s="226">
        <v>17</v>
      </c>
      <c r="B84" s="878"/>
      <c r="C84" s="879"/>
      <c r="D84" s="879"/>
      <c r="E84" s="879"/>
      <c r="F84" s="879"/>
      <c r="G84" s="879"/>
      <c r="H84" s="879"/>
      <c r="I84" s="879"/>
      <c r="J84" s="879"/>
      <c r="K84" s="879"/>
      <c r="L84" s="879"/>
      <c r="M84" s="879"/>
      <c r="N84" s="879"/>
      <c r="O84" s="879"/>
      <c r="P84" s="880"/>
      <c r="Q84" s="884"/>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c r="A85" s="226">
        <v>18</v>
      </c>
      <c r="B85" s="878"/>
      <c r="C85" s="879"/>
      <c r="D85" s="879"/>
      <c r="E85" s="879"/>
      <c r="F85" s="879"/>
      <c r="G85" s="879"/>
      <c r="H85" s="879"/>
      <c r="I85" s="879"/>
      <c r="J85" s="879"/>
      <c r="K85" s="879"/>
      <c r="L85" s="879"/>
      <c r="M85" s="879"/>
      <c r="N85" s="879"/>
      <c r="O85" s="879"/>
      <c r="P85" s="880"/>
      <c r="Q85" s="884"/>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c r="A86" s="226">
        <v>19</v>
      </c>
      <c r="B86" s="878"/>
      <c r="C86" s="879"/>
      <c r="D86" s="879"/>
      <c r="E86" s="879"/>
      <c r="F86" s="879"/>
      <c r="G86" s="879"/>
      <c r="H86" s="879"/>
      <c r="I86" s="879"/>
      <c r="J86" s="879"/>
      <c r="K86" s="879"/>
      <c r="L86" s="879"/>
      <c r="M86" s="879"/>
      <c r="N86" s="879"/>
      <c r="O86" s="879"/>
      <c r="P86" s="880"/>
      <c r="Q86" s="884"/>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c r="A87" s="232">
        <v>20</v>
      </c>
      <c r="B87" s="885"/>
      <c r="C87" s="886"/>
      <c r="D87" s="886"/>
      <c r="E87" s="886"/>
      <c r="F87" s="886"/>
      <c r="G87" s="886"/>
      <c r="H87" s="886"/>
      <c r="I87" s="886"/>
      <c r="J87" s="886"/>
      <c r="K87" s="886"/>
      <c r="L87" s="886"/>
      <c r="M87" s="886"/>
      <c r="N87" s="886"/>
      <c r="O87" s="886"/>
      <c r="P87" s="887"/>
      <c r="Q87" s="888"/>
      <c r="R87" s="889"/>
      <c r="S87" s="889"/>
      <c r="T87" s="889"/>
      <c r="U87" s="889"/>
      <c r="V87" s="889"/>
      <c r="W87" s="889"/>
      <c r="X87" s="889"/>
      <c r="Y87" s="889"/>
      <c r="Z87" s="889"/>
      <c r="AA87" s="889"/>
      <c r="AB87" s="889"/>
      <c r="AC87" s="889"/>
      <c r="AD87" s="889"/>
      <c r="AE87" s="889"/>
      <c r="AF87" s="889"/>
      <c r="AG87" s="889"/>
      <c r="AH87" s="889"/>
      <c r="AI87" s="889"/>
      <c r="AJ87" s="889"/>
      <c r="AK87" s="889"/>
      <c r="AL87" s="889"/>
      <c r="AM87" s="889"/>
      <c r="AN87" s="889"/>
      <c r="AO87" s="889"/>
      <c r="AP87" s="889"/>
      <c r="AQ87" s="889"/>
      <c r="AR87" s="889"/>
      <c r="AS87" s="889"/>
      <c r="AT87" s="889"/>
      <c r="AU87" s="889"/>
      <c r="AV87" s="889"/>
      <c r="AW87" s="889"/>
      <c r="AX87" s="889"/>
      <c r="AY87" s="889"/>
      <c r="AZ87" s="890"/>
      <c r="BA87" s="890"/>
      <c r="BB87" s="890"/>
      <c r="BC87" s="890"/>
      <c r="BD87" s="891"/>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c r="A88" s="228" t="s">
        <v>378</v>
      </c>
      <c r="B88" s="789" t="s">
        <v>407</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9225</v>
      </c>
      <c r="AG88" s="846"/>
      <c r="AH88" s="846"/>
      <c r="AI88" s="846"/>
      <c r="AJ88" s="846"/>
      <c r="AK88" s="843"/>
      <c r="AL88" s="843"/>
      <c r="AM88" s="843"/>
      <c r="AN88" s="843"/>
      <c r="AO88" s="843"/>
      <c r="AP88" s="846">
        <v>3541</v>
      </c>
      <c r="AQ88" s="846"/>
      <c r="AR88" s="846"/>
      <c r="AS88" s="846"/>
      <c r="AT88" s="846"/>
      <c r="AU88" s="846">
        <v>2962</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408</v>
      </c>
      <c r="BS102" s="790"/>
      <c r="BT102" s="790"/>
      <c r="BU102" s="790"/>
      <c r="BV102" s="790"/>
      <c r="BW102" s="790"/>
      <c r="BX102" s="790"/>
      <c r="BY102" s="790"/>
      <c r="BZ102" s="790"/>
      <c r="CA102" s="790"/>
      <c r="CB102" s="790"/>
      <c r="CC102" s="790"/>
      <c r="CD102" s="790"/>
      <c r="CE102" s="790"/>
      <c r="CF102" s="790"/>
      <c r="CG102" s="791"/>
      <c r="CH102" s="892"/>
      <c r="CI102" s="893"/>
      <c r="CJ102" s="893"/>
      <c r="CK102" s="893"/>
      <c r="CL102" s="894"/>
      <c r="CM102" s="892"/>
      <c r="CN102" s="893"/>
      <c r="CO102" s="893"/>
      <c r="CP102" s="893"/>
      <c r="CQ102" s="894"/>
      <c r="CR102" s="895">
        <v>200</v>
      </c>
      <c r="CS102" s="854"/>
      <c r="CT102" s="854"/>
      <c r="CU102" s="854"/>
      <c r="CV102" s="896"/>
      <c r="CW102" s="895">
        <v>171</v>
      </c>
      <c r="CX102" s="854"/>
      <c r="CY102" s="854"/>
      <c r="CZ102" s="854"/>
      <c r="DA102" s="896"/>
      <c r="DB102" s="895"/>
      <c r="DC102" s="854"/>
      <c r="DD102" s="854"/>
      <c r="DE102" s="854"/>
      <c r="DF102" s="896"/>
      <c r="DG102" s="895"/>
      <c r="DH102" s="854"/>
      <c r="DI102" s="854"/>
      <c r="DJ102" s="854"/>
      <c r="DK102" s="896"/>
      <c r="DL102" s="895"/>
      <c r="DM102" s="854"/>
      <c r="DN102" s="854"/>
      <c r="DO102" s="854"/>
      <c r="DP102" s="896"/>
      <c r="DQ102" s="895"/>
      <c r="DR102" s="854"/>
      <c r="DS102" s="854"/>
      <c r="DT102" s="854"/>
      <c r="DU102" s="896"/>
      <c r="DV102" s="789"/>
      <c r="DW102" s="790"/>
      <c r="DX102" s="790"/>
      <c r="DY102" s="790"/>
      <c r="DZ102" s="91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20" t="s">
        <v>409</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1" t="s">
        <v>410</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22" t="s">
        <v>413</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414</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218" customFormat="1" ht="26.25" customHeight="1">
      <c r="A109" s="917" t="s">
        <v>415</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897" t="s">
        <v>416</v>
      </c>
      <c r="AB109" s="898"/>
      <c r="AC109" s="898"/>
      <c r="AD109" s="898"/>
      <c r="AE109" s="899"/>
      <c r="AF109" s="897" t="s">
        <v>417</v>
      </c>
      <c r="AG109" s="898"/>
      <c r="AH109" s="898"/>
      <c r="AI109" s="898"/>
      <c r="AJ109" s="899"/>
      <c r="AK109" s="897" t="s">
        <v>294</v>
      </c>
      <c r="AL109" s="898"/>
      <c r="AM109" s="898"/>
      <c r="AN109" s="898"/>
      <c r="AO109" s="899"/>
      <c r="AP109" s="897" t="s">
        <v>418</v>
      </c>
      <c r="AQ109" s="898"/>
      <c r="AR109" s="898"/>
      <c r="AS109" s="898"/>
      <c r="AT109" s="900"/>
      <c r="AU109" s="917" t="s">
        <v>415</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897" t="s">
        <v>416</v>
      </c>
      <c r="BR109" s="898"/>
      <c r="BS109" s="898"/>
      <c r="BT109" s="898"/>
      <c r="BU109" s="899"/>
      <c r="BV109" s="897" t="s">
        <v>417</v>
      </c>
      <c r="BW109" s="898"/>
      <c r="BX109" s="898"/>
      <c r="BY109" s="898"/>
      <c r="BZ109" s="899"/>
      <c r="CA109" s="897" t="s">
        <v>294</v>
      </c>
      <c r="CB109" s="898"/>
      <c r="CC109" s="898"/>
      <c r="CD109" s="898"/>
      <c r="CE109" s="899"/>
      <c r="CF109" s="918" t="s">
        <v>418</v>
      </c>
      <c r="CG109" s="918"/>
      <c r="CH109" s="918"/>
      <c r="CI109" s="918"/>
      <c r="CJ109" s="918"/>
      <c r="CK109" s="897" t="s">
        <v>419</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897" t="s">
        <v>416</v>
      </c>
      <c r="DH109" s="898"/>
      <c r="DI109" s="898"/>
      <c r="DJ109" s="898"/>
      <c r="DK109" s="899"/>
      <c r="DL109" s="897" t="s">
        <v>417</v>
      </c>
      <c r="DM109" s="898"/>
      <c r="DN109" s="898"/>
      <c r="DO109" s="898"/>
      <c r="DP109" s="899"/>
      <c r="DQ109" s="897" t="s">
        <v>294</v>
      </c>
      <c r="DR109" s="898"/>
      <c r="DS109" s="898"/>
      <c r="DT109" s="898"/>
      <c r="DU109" s="899"/>
      <c r="DV109" s="897" t="s">
        <v>418</v>
      </c>
      <c r="DW109" s="898"/>
      <c r="DX109" s="898"/>
      <c r="DY109" s="898"/>
      <c r="DZ109" s="900"/>
    </row>
    <row r="110" spans="1:131" s="218" customFormat="1" ht="26.25" customHeight="1">
      <c r="A110" s="901" t="s">
        <v>420</v>
      </c>
      <c r="B110" s="902"/>
      <c r="C110" s="902"/>
      <c r="D110" s="902"/>
      <c r="E110" s="902"/>
      <c r="F110" s="902"/>
      <c r="G110" s="902"/>
      <c r="H110" s="902"/>
      <c r="I110" s="902"/>
      <c r="J110" s="902"/>
      <c r="K110" s="902"/>
      <c r="L110" s="902"/>
      <c r="M110" s="902"/>
      <c r="N110" s="902"/>
      <c r="O110" s="902"/>
      <c r="P110" s="902"/>
      <c r="Q110" s="902"/>
      <c r="R110" s="902"/>
      <c r="S110" s="902"/>
      <c r="T110" s="902"/>
      <c r="U110" s="902"/>
      <c r="V110" s="902"/>
      <c r="W110" s="902"/>
      <c r="X110" s="902"/>
      <c r="Y110" s="902"/>
      <c r="Z110" s="903"/>
      <c r="AA110" s="904">
        <v>6082869</v>
      </c>
      <c r="AB110" s="905"/>
      <c r="AC110" s="905"/>
      <c r="AD110" s="905"/>
      <c r="AE110" s="906"/>
      <c r="AF110" s="907">
        <v>6307879</v>
      </c>
      <c r="AG110" s="905"/>
      <c r="AH110" s="905"/>
      <c r="AI110" s="905"/>
      <c r="AJ110" s="906"/>
      <c r="AK110" s="907">
        <v>6577655</v>
      </c>
      <c r="AL110" s="905"/>
      <c r="AM110" s="905"/>
      <c r="AN110" s="905"/>
      <c r="AO110" s="906"/>
      <c r="AP110" s="908">
        <v>22.5</v>
      </c>
      <c r="AQ110" s="909"/>
      <c r="AR110" s="909"/>
      <c r="AS110" s="909"/>
      <c r="AT110" s="910"/>
      <c r="AU110" s="911" t="s">
        <v>69</v>
      </c>
      <c r="AV110" s="912"/>
      <c r="AW110" s="912"/>
      <c r="AX110" s="912"/>
      <c r="AY110" s="912"/>
      <c r="AZ110" s="934" t="s">
        <v>421</v>
      </c>
      <c r="BA110" s="902"/>
      <c r="BB110" s="902"/>
      <c r="BC110" s="902"/>
      <c r="BD110" s="902"/>
      <c r="BE110" s="902"/>
      <c r="BF110" s="902"/>
      <c r="BG110" s="902"/>
      <c r="BH110" s="902"/>
      <c r="BI110" s="902"/>
      <c r="BJ110" s="902"/>
      <c r="BK110" s="902"/>
      <c r="BL110" s="902"/>
      <c r="BM110" s="902"/>
      <c r="BN110" s="902"/>
      <c r="BO110" s="902"/>
      <c r="BP110" s="903"/>
      <c r="BQ110" s="935">
        <v>62433423</v>
      </c>
      <c r="BR110" s="936"/>
      <c r="BS110" s="936"/>
      <c r="BT110" s="936"/>
      <c r="BU110" s="936"/>
      <c r="BV110" s="936">
        <v>61703644</v>
      </c>
      <c r="BW110" s="936"/>
      <c r="BX110" s="936"/>
      <c r="BY110" s="936"/>
      <c r="BZ110" s="936"/>
      <c r="CA110" s="936">
        <v>59189088</v>
      </c>
      <c r="CB110" s="936"/>
      <c r="CC110" s="936"/>
      <c r="CD110" s="936"/>
      <c r="CE110" s="936"/>
      <c r="CF110" s="949">
        <v>202.1</v>
      </c>
      <c r="CG110" s="950"/>
      <c r="CH110" s="950"/>
      <c r="CI110" s="950"/>
      <c r="CJ110" s="950"/>
      <c r="CK110" s="951" t="s">
        <v>422</v>
      </c>
      <c r="CL110" s="952"/>
      <c r="CM110" s="934" t="s">
        <v>423</v>
      </c>
      <c r="CN110" s="902"/>
      <c r="CO110" s="902"/>
      <c r="CP110" s="902"/>
      <c r="CQ110" s="902"/>
      <c r="CR110" s="902"/>
      <c r="CS110" s="902"/>
      <c r="CT110" s="902"/>
      <c r="CU110" s="902"/>
      <c r="CV110" s="902"/>
      <c r="CW110" s="902"/>
      <c r="CX110" s="902"/>
      <c r="CY110" s="902"/>
      <c r="CZ110" s="902"/>
      <c r="DA110" s="902"/>
      <c r="DB110" s="902"/>
      <c r="DC110" s="902"/>
      <c r="DD110" s="902"/>
      <c r="DE110" s="902"/>
      <c r="DF110" s="903"/>
      <c r="DG110" s="935" t="s">
        <v>122</v>
      </c>
      <c r="DH110" s="936"/>
      <c r="DI110" s="936"/>
      <c r="DJ110" s="936"/>
      <c r="DK110" s="936"/>
      <c r="DL110" s="936" t="s">
        <v>122</v>
      </c>
      <c r="DM110" s="936"/>
      <c r="DN110" s="936"/>
      <c r="DO110" s="936"/>
      <c r="DP110" s="936"/>
      <c r="DQ110" s="936" t="s">
        <v>122</v>
      </c>
      <c r="DR110" s="936"/>
      <c r="DS110" s="936"/>
      <c r="DT110" s="936"/>
      <c r="DU110" s="936"/>
      <c r="DV110" s="937" t="s">
        <v>122</v>
      </c>
      <c r="DW110" s="937"/>
      <c r="DX110" s="937"/>
      <c r="DY110" s="937"/>
      <c r="DZ110" s="938"/>
    </row>
    <row r="111" spans="1:131" s="218" customFormat="1" ht="26.25" customHeight="1">
      <c r="A111" s="939" t="s">
        <v>424</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13"/>
      <c r="AV111" s="914"/>
      <c r="AW111" s="914"/>
      <c r="AX111" s="914"/>
      <c r="AY111" s="914"/>
      <c r="AZ111" s="927" t="s">
        <v>425</v>
      </c>
      <c r="BA111" s="928"/>
      <c r="BB111" s="928"/>
      <c r="BC111" s="928"/>
      <c r="BD111" s="928"/>
      <c r="BE111" s="928"/>
      <c r="BF111" s="928"/>
      <c r="BG111" s="928"/>
      <c r="BH111" s="928"/>
      <c r="BI111" s="928"/>
      <c r="BJ111" s="928"/>
      <c r="BK111" s="928"/>
      <c r="BL111" s="928"/>
      <c r="BM111" s="928"/>
      <c r="BN111" s="928"/>
      <c r="BO111" s="928"/>
      <c r="BP111" s="929"/>
      <c r="BQ111" s="930">
        <v>871040</v>
      </c>
      <c r="BR111" s="931"/>
      <c r="BS111" s="931"/>
      <c r="BT111" s="931"/>
      <c r="BU111" s="931"/>
      <c r="BV111" s="931">
        <v>581010</v>
      </c>
      <c r="BW111" s="931"/>
      <c r="BX111" s="931"/>
      <c r="BY111" s="931"/>
      <c r="BZ111" s="931"/>
      <c r="CA111" s="931">
        <v>433807</v>
      </c>
      <c r="CB111" s="931"/>
      <c r="CC111" s="931"/>
      <c r="CD111" s="931"/>
      <c r="CE111" s="931"/>
      <c r="CF111" s="925">
        <v>1.5</v>
      </c>
      <c r="CG111" s="926"/>
      <c r="CH111" s="926"/>
      <c r="CI111" s="926"/>
      <c r="CJ111" s="926"/>
      <c r="CK111" s="953"/>
      <c r="CL111" s="954"/>
      <c r="CM111" s="927" t="s">
        <v>426</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930" t="s">
        <v>122</v>
      </c>
      <c r="DH111" s="931"/>
      <c r="DI111" s="931"/>
      <c r="DJ111" s="931"/>
      <c r="DK111" s="931"/>
      <c r="DL111" s="931" t="s">
        <v>122</v>
      </c>
      <c r="DM111" s="931"/>
      <c r="DN111" s="931"/>
      <c r="DO111" s="931"/>
      <c r="DP111" s="931"/>
      <c r="DQ111" s="931" t="s">
        <v>122</v>
      </c>
      <c r="DR111" s="931"/>
      <c r="DS111" s="931"/>
      <c r="DT111" s="931"/>
      <c r="DU111" s="931"/>
      <c r="DV111" s="932" t="s">
        <v>122</v>
      </c>
      <c r="DW111" s="932"/>
      <c r="DX111" s="932"/>
      <c r="DY111" s="932"/>
      <c r="DZ111" s="933"/>
    </row>
    <row r="112" spans="1:131" s="218" customFormat="1" ht="26.25" customHeight="1">
      <c r="A112" s="957" t="s">
        <v>427</v>
      </c>
      <c r="B112" s="958"/>
      <c r="C112" s="928" t="s">
        <v>428</v>
      </c>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9"/>
      <c r="AA112" s="963">
        <v>40000</v>
      </c>
      <c r="AB112" s="964"/>
      <c r="AC112" s="964"/>
      <c r="AD112" s="964"/>
      <c r="AE112" s="965"/>
      <c r="AF112" s="966">
        <v>30000</v>
      </c>
      <c r="AG112" s="964"/>
      <c r="AH112" s="964"/>
      <c r="AI112" s="964"/>
      <c r="AJ112" s="965"/>
      <c r="AK112" s="966">
        <v>20000</v>
      </c>
      <c r="AL112" s="964"/>
      <c r="AM112" s="964"/>
      <c r="AN112" s="964"/>
      <c r="AO112" s="965"/>
      <c r="AP112" s="967">
        <v>0.1</v>
      </c>
      <c r="AQ112" s="968"/>
      <c r="AR112" s="968"/>
      <c r="AS112" s="968"/>
      <c r="AT112" s="969"/>
      <c r="AU112" s="913"/>
      <c r="AV112" s="914"/>
      <c r="AW112" s="914"/>
      <c r="AX112" s="914"/>
      <c r="AY112" s="914"/>
      <c r="AZ112" s="927" t="s">
        <v>429</v>
      </c>
      <c r="BA112" s="928"/>
      <c r="BB112" s="928"/>
      <c r="BC112" s="928"/>
      <c r="BD112" s="928"/>
      <c r="BE112" s="928"/>
      <c r="BF112" s="928"/>
      <c r="BG112" s="928"/>
      <c r="BH112" s="928"/>
      <c r="BI112" s="928"/>
      <c r="BJ112" s="928"/>
      <c r="BK112" s="928"/>
      <c r="BL112" s="928"/>
      <c r="BM112" s="928"/>
      <c r="BN112" s="928"/>
      <c r="BO112" s="928"/>
      <c r="BP112" s="929"/>
      <c r="BQ112" s="930">
        <v>17399218</v>
      </c>
      <c r="BR112" s="931"/>
      <c r="BS112" s="931"/>
      <c r="BT112" s="931"/>
      <c r="BU112" s="931"/>
      <c r="BV112" s="931">
        <v>16634025</v>
      </c>
      <c r="BW112" s="931"/>
      <c r="BX112" s="931"/>
      <c r="BY112" s="931"/>
      <c r="BZ112" s="931"/>
      <c r="CA112" s="931">
        <v>17671989</v>
      </c>
      <c r="CB112" s="931"/>
      <c r="CC112" s="931"/>
      <c r="CD112" s="931"/>
      <c r="CE112" s="931"/>
      <c r="CF112" s="925">
        <v>60.3</v>
      </c>
      <c r="CG112" s="926"/>
      <c r="CH112" s="926"/>
      <c r="CI112" s="926"/>
      <c r="CJ112" s="926"/>
      <c r="CK112" s="953"/>
      <c r="CL112" s="954"/>
      <c r="CM112" s="927" t="s">
        <v>430</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930" t="s">
        <v>122</v>
      </c>
      <c r="DH112" s="931"/>
      <c r="DI112" s="931"/>
      <c r="DJ112" s="931"/>
      <c r="DK112" s="931"/>
      <c r="DL112" s="931" t="s">
        <v>122</v>
      </c>
      <c r="DM112" s="931"/>
      <c r="DN112" s="931"/>
      <c r="DO112" s="931"/>
      <c r="DP112" s="931"/>
      <c r="DQ112" s="931" t="s">
        <v>122</v>
      </c>
      <c r="DR112" s="931"/>
      <c r="DS112" s="931"/>
      <c r="DT112" s="931"/>
      <c r="DU112" s="931"/>
      <c r="DV112" s="932" t="s">
        <v>122</v>
      </c>
      <c r="DW112" s="932"/>
      <c r="DX112" s="932"/>
      <c r="DY112" s="932"/>
      <c r="DZ112" s="933"/>
    </row>
    <row r="113" spans="1:130" s="218" customFormat="1" ht="26.25" customHeight="1">
      <c r="A113" s="959"/>
      <c r="B113" s="960"/>
      <c r="C113" s="928" t="s">
        <v>431</v>
      </c>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9"/>
      <c r="AA113" s="942">
        <v>1787815</v>
      </c>
      <c r="AB113" s="943"/>
      <c r="AC113" s="943"/>
      <c r="AD113" s="943"/>
      <c r="AE113" s="944"/>
      <c r="AF113" s="945">
        <v>1750172</v>
      </c>
      <c r="AG113" s="943"/>
      <c r="AH113" s="943"/>
      <c r="AI113" s="943"/>
      <c r="AJ113" s="944"/>
      <c r="AK113" s="945">
        <v>1499201</v>
      </c>
      <c r="AL113" s="943"/>
      <c r="AM113" s="943"/>
      <c r="AN113" s="943"/>
      <c r="AO113" s="944"/>
      <c r="AP113" s="946">
        <v>5.0999999999999996</v>
      </c>
      <c r="AQ113" s="947"/>
      <c r="AR113" s="947"/>
      <c r="AS113" s="947"/>
      <c r="AT113" s="948"/>
      <c r="AU113" s="913"/>
      <c r="AV113" s="914"/>
      <c r="AW113" s="914"/>
      <c r="AX113" s="914"/>
      <c r="AY113" s="914"/>
      <c r="AZ113" s="927" t="s">
        <v>432</v>
      </c>
      <c r="BA113" s="928"/>
      <c r="BB113" s="928"/>
      <c r="BC113" s="928"/>
      <c r="BD113" s="928"/>
      <c r="BE113" s="928"/>
      <c r="BF113" s="928"/>
      <c r="BG113" s="928"/>
      <c r="BH113" s="928"/>
      <c r="BI113" s="928"/>
      <c r="BJ113" s="928"/>
      <c r="BK113" s="928"/>
      <c r="BL113" s="928"/>
      <c r="BM113" s="928"/>
      <c r="BN113" s="928"/>
      <c r="BO113" s="928"/>
      <c r="BP113" s="929"/>
      <c r="BQ113" s="930">
        <v>829996</v>
      </c>
      <c r="BR113" s="931"/>
      <c r="BS113" s="931"/>
      <c r="BT113" s="931"/>
      <c r="BU113" s="931"/>
      <c r="BV113" s="931">
        <v>1563301</v>
      </c>
      <c r="BW113" s="931"/>
      <c r="BX113" s="931"/>
      <c r="BY113" s="931"/>
      <c r="BZ113" s="931"/>
      <c r="CA113" s="931">
        <v>2961651</v>
      </c>
      <c r="CB113" s="931"/>
      <c r="CC113" s="931"/>
      <c r="CD113" s="931"/>
      <c r="CE113" s="931"/>
      <c r="CF113" s="925">
        <v>10.1</v>
      </c>
      <c r="CG113" s="926"/>
      <c r="CH113" s="926"/>
      <c r="CI113" s="926"/>
      <c r="CJ113" s="926"/>
      <c r="CK113" s="953"/>
      <c r="CL113" s="954"/>
      <c r="CM113" s="927" t="s">
        <v>433</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963" t="s">
        <v>122</v>
      </c>
      <c r="DH113" s="964"/>
      <c r="DI113" s="964"/>
      <c r="DJ113" s="964"/>
      <c r="DK113" s="965"/>
      <c r="DL113" s="966" t="s">
        <v>122</v>
      </c>
      <c r="DM113" s="964"/>
      <c r="DN113" s="964"/>
      <c r="DO113" s="964"/>
      <c r="DP113" s="965"/>
      <c r="DQ113" s="966" t="s">
        <v>122</v>
      </c>
      <c r="DR113" s="964"/>
      <c r="DS113" s="964"/>
      <c r="DT113" s="964"/>
      <c r="DU113" s="965"/>
      <c r="DV113" s="967" t="s">
        <v>122</v>
      </c>
      <c r="DW113" s="968"/>
      <c r="DX113" s="968"/>
      <c r="DY113" s="968"/>
      <c r="DZ113" s="969"/>
    </row>
    <row r="114" spans="1:130" s="218" customFormat="1" ht="26.25" customHeight="1">
      <c r="A114" s="959"/>
      <c r="B114" s="960"/>
      <c r="C114" s="928" t="s">
        <v>434</v>
      </c>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9"/>
      <c r="AA114" s="963">
        <v>132115</v>
      </c>
      <c r="AB114" s="964"/>
      <c r="AC114" s="964"/>
      <c r="AD114" s="964"/>
      <c r="AE114" s="965"/>
      <c r="AF114" s="966">
        <v>109001</v>
      </c>
      <c r="AG114" s="964"/>
      <c r="AH114" s="964"/>
      <c r="AI114" s="964"/>
      <c r="AJ114" s="965"/>
      <c r="AK114" s="966">
        <v>74882</v>
      </c>
      <c r="AL114" s="964"/>
      <c r="AM114" s="964"/>
      <c r="AN114" s="964"/>
      <c r="AO114" s="965"/>
      <c r="AP114" s="967">
        <v>0.3</v>
      </c>
      <c r="AQ114" s="968"/>
      <c r="AR114" s="968"/>
      <c r="AS114" s="968"/>
      <c r="AT114" s="969"/>
      <c r="AU114" s="913"/>
      <c r="AV114" s="914"/>
      <c r="AW114" s="914"/>
      <c r="AX114" s="914"/>
      <c r="AY114" s="914"/>
      <c r="AZ114" s="927" t="s">
        <v>435</v>
      </c>
      <c r="BA114" s="928"/>
      <c r="BB114" s="928"/>
      <c r="BC114" s="928"/>
      <c r="BD114" s="928"/>
      <c r="BE114" s="928"/>
      <c r="BF114" s="928"/>
      <c r="BG114" s="928"/>
      <c r="BH114" s="928"/>
      <c r="BI114" s="928"/>
      <c r="BJ114" s="928"/>
      <c r="BK114" s="928"/>
      <c r="BL114" s="928"/>
      <c r="BM114" s="928"/>
      <c r="BN114" s="928"/>
      <c r="BO114" s="928"/>
      <c r="BP114" s="929"/>
      <c r="BQ114" s="930">
        <v>7433814</v>
      </c>
      <c r="BR114" s="931"/>
      <c r="BS114" s="931"/>
      <c r="BT114" s="931"/>
      <c r="BU114" s="931"/>
      <c r="BV114" s="931">
        <v>7388936</v>
      </c>
      <c r="BW114" s="931"/>
      <c r="BX114" s="931"/>
      <c r="BY114" s="931"/>
      <c r="BZ114" s="931"/>
      <c r="CA114" s="931">
        <v>7388654</v>
      </c>
      <c r="CB114" s="931"/>
      <c r="CC114" s="931"/>
      <c r="CD114" s="931"/>
      <c r="CE114" s="931"/>
      <c r="CF114" s="925">
        <v>25.2</v>
      </c>
      <c r="CG114" s="926"/>
      <c r="CH114" s="926"/>
      <c r="CI114" s="926"/>
      <c r="CJ114" s="926"/>
      <c r="CK114" s="953"/>
      <c r="CL114" s="954"/>
      <c r="CM114" s="927" t="s">
        <v>436</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963" t="s">
        <v>122</v>
      </c>
      <c r="DH114" s="964"/>
      <c r="DI114" s="964"/>
      <c r="DJ114" s="964"/>
      <c r="DK114" s="965"/>
      <c r="DL114" s="966" t="s">
        <v>122</v>
      </c>
      <c r="DM114" s="964"/>
      <c r="DN114" s="964"/>
      <c r="DO114" s="964"/>
      <c r="DP114" s="965"/>
      <c r="DQ114" s="966" t="s">
        <v>122</v>
      </c>
      <c r="DR114" s="964"/>
      <c r="DS114" s="964"/>
      <c r="DT114" s="964"/>
      <c r="DU114" s="965"/>
      <c r="DV114" s="967" t="s">
        <v>122</v>
      </c>
      <c r="DW114" s="968"/>
      <c r="DX114" s="968"/>
      <c r="DY114" s="968"/>
      <c r="DZ114" s="969"/>
    </row>
    <row r="115" spans="1:130" s="218" customFormat="1" ht="26.25" customHeight="1">
      <c r="A115" s="959"/>
      <c r="B115" s="960"/>
      <c r="C115" s="928" t="s">
        <v>437</v>
      </c>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9"/>
      <c r="AA115" s="942">
        <v>421862</v>
      </c>
      <c r="AB115" s="943"/>
      <c r="AC115" s="943"/>
      <c r="AD115" s="943"/>
      <c r="AE115" s="944"/>
      <c r="AF115" s="945">
        <v>381949</v>
      </c>
      <c r="AG115" s="943"/>
      <c r="AH115" s="943"/>
      <c r="AI115" s="943"/>
      <c r="AJ115" s="944"/>
      <c r="AK115" s="945">
        <v>239788</v>
      </c>
      <c r="AL115" s="943"/>
      <c r="AM115" s="943"/>
      <c r="AN115" s="943"/>
      <c r="AO115" s="944"/>
      <c r="AP115" s="946">
        <v>0.8</v>
      </c>
      <c r="AQ115" s="947"/>
      <c r="AR115" s="947"/>
      <c r="AS115" s="947"/>
      <c r="AT115" s="948"/>
      <c r="AU115" s="913"/>
      <c r="AV115" s="914"/>
      <c r="AW115" s="914"/>
      <c r="AX115" s="914"/>
      <c r="AY115" s="914"/>
      <c r="AZ115" s="927" t="s">
        <v>438</v>
      </c>
      <c r="BA115" s="928"/>
      <c r="BB115" s="928"/>
      <c r="BC115" s="928"/>
      <c r="BD115" s="928"/>
      <c r="BE115" s="928"/>
      <c r="BF115" s="928"/>
      <c r="BG115" s="928"/>
      <c r="BH115" s="928"/>
      <c r="BI115" s="928"/>
      <c r="BJ115" s="928"/>
      <c r="BK115" s="928"/>
      <c r="BL115" s="928"/>
      <c r="BM115" s="928"/>
      <c r="BN115" s="928"/>
      <c r="BO115" s="928"/>
      <c r="BP115" s="929"/>
      <c r="BQ115" s="930" t="s">
        <v>122</v>
      </c>
      <c r="BR115" s="931"/>
      <c r="BS115" s="931"/>
      <c r="BT115" s="931"/>
      <c r="BU115" s="931"/>
      <c r="BV115" s="931" t="s">
        <v>122</v>
      </c>
      <c r="BW115" s="931"/>
      <c r="BX115" s="931"/>
      <c r="BY115" s="931"/>
      <c r="BZ115" s="931"/>
      <c r="CA115" s="931">
        <v>5391</v>
      </c>
      <c r="CB115" s="931"/>
      <c r="CC115" s="931"/>
      <c r="CD115" s="931"/>
      <c r="CE115" s="931"/>
      <c r="CF115" s="925">
        <v>0</v>
      </c>
      <c r="CG115" s="926"/>
      <c r="CH115" s="926"/>
      <c r="CI115" s="926"/>
      <c r="CJ115" s="926"/>
      <c r="CK115" s="953"/>
      <c r="CL115" s="954"/>
      <c r="CM115" s="927" t="s">
        <v>439</v>
      </c>
      <c r="CN115" s="928"/>
      <c r="CO115" s="928"/>
      <c r="CP115" s="928"/>
      <c r="CQ115" s="928"/>
      <c r="CR115" s="928"/>
      <c r="CS115" s="928"/>
      <c r="CT115" s="928"/>
      <c r="CU115" s="928"/>
      <c r="CV115" s="928"/>
      <c r="CW115" s="928"/>
      <c r="CX115" s="928"/>
      <c r="CY115" s="928"/>
      <c r="CZ115" s="928"/>
      <c r="DA115" s="928"/>
      <c r="DB115" s="928"/>
      <c r="DC115" s="928"/>
      <c r="DD115" s="928"/>
      <c r="DE115" s="928"/>
      <c r="DF115" s="929"/>
      <c r="DG115" s="963" t="s">
        <v>122</v>
      </c>
      <c r="DH115" s="964"/>
      <c r="DI115" s="964"/>
      <c r="DJ115" s="964"/>
      <c r="DK115" s="965"/>
      <c r="DL115" s="966" t="s">
        <v>122</v>
      </c>
      <c r="DM115" s="964"/>
      <c r="DN115" s="964"/>
      <c r="DO115" s="964"/>
      <c r="DP115" s="965"/>
      <c r="DQ115" s="966" t="s">
        <v>122</v>
      </c>
      <c r="DR115" s="964"/>
      <c r="DS115" s="964"/>
      <c r="DT115" s="964"/>
      <c r="DU115" s="965"/>
      <c r="DV115" s="967" t="s">
        <v>122</v>
      </c>
      <c r="DW115" s="968"/>
      <c r="DX115" s="968"/>
      <c r="DY115" s="968"/>
      <c r="DZ115" s="969"/>
    </row>
    <row r="116" spans="1:130" s="218" customFormat="1" ht="26.25" customHeight="1">
      <c r="A116" s="961"/>
      <c r="B116" s="962"/>
      <c r="C116" s="970" t="s">
        <v>440</v>
      </c>
      <c r="D116" s="970"/>
      <c r="E116" s="970"/>
      <c r="F116" s="970"/>
      <c r="G116" s="970"/>
      <c r="H116" s="970"/>
      <c r="I116" s="970"/>
      <c r="J116" s="970"/>
      <c r="K116" s="970"/>
      <c r="L116" s="970"/>
      <c r="M116" s="970"/>
      <c r="N116" s="970"/>
      <c r="O116" s="970"/>
      <c r="P116" s="970"/>
      <c r="Q116" s="970"/>
      <c r="R116" s="970"/>
      <c r="S116" s="970"/>
      <c r="T116" s="970"/>
      <c r="U116" s="970"/>
      <c r="V116" s="970"/>
      <c r="W116" s="970"/>
      <c r="X116" s="970"/>
      <c r="Y116" s="970"/>
      <c r="Z116" s="971"/>
      <c r="AA116" s="963">
        <v>802</v>
      </c>
      <c r="AB116" s="964"/>
      <c r="AC116" s="964"/>
      <c r="AD116" s="964"/>
      <c r="AE116" s="965"/>
      <c r="AF116" s="966">
        <v>1269</v>
      </c>
      <c r="AG116" s="964"/>
      <c r="AH116" s="964"/>
      <c r="AI116" s="964"/>
      <c r="AJ116" s="965"/>
      <c r="AK116" s="966" t="s">
        <v>122</v>
      </c>
      <c r="AL116" s="964"/>
      <c r="AM116" s="964"/>
      <c r="AN116" s="964"/>
      <c r="AO116" s="965"/>
      <c r="AP116" s="967" t="s">
        <v>122</v>
      </c>
      <c r="AQ116" s="968"/>
      <c r="AR116" s="968"/>
      <c r="AS116" s="968"/>
      <c r="AT116" s="969"/>
      <c r="AU116" s="913"/>
      <c r="AV116" s="914"/>
      <c r="AW116" s="914"/>
      <c r="AX116" s="914"/>
      <c r="AY116" s="914"/>
      <c r="AZ116" s="972" t="s">
        <v>441</v>
      </c>
      <c r="BA116" s="973"/>
      <c r="BB116" s="973"/>
      <c r="BC116" s="973"/>
      <c r="BD116" s="973"/>
      <c r="BE116" s="973"/>
      <c r="BF116" s="973"/>
      <c r="BG116" s="973"/>
      <c r="BH116" s="973"/>
      <c r="BI116" s="973"/>
      <c r="BJ116" s="973"/>
      <c r="BK116" s="973"/>
      <c r="BL116" s="973"/>
      <c r="BM116" s="973"/>
      <c r="BN116" s="973"/>
      <c r="BO116" s="973"/>
      <c r="BP116" s="974"/>
      <c r="BQ116" s="930" t="s">
        <v>122</v>
      </c>
      <c r="BR116" s="931"/>
      <c r="BS116" s="931"/>
      <c r="BT116" s="931"/>
      <c r="BU116" s="931"/>
      <c r="BV116" s="931" t="s">
        <v>122</v>
      </c>
      <c r="BW116" s="931"/>
      <c r="BX116" s="931"/>
      <c r="BY116" s="931"/>
      <c r="BZ116" s="931"/>
      <c r="CA116" s="931" t="s">
        <v>122</v>
      </c>
      <c r="CB116" s="931"/>
      <c r="CC116" s="931"/>
      <c r="CD116" s="931"/>
      <c r="CE116" s="931"/>
      <c r="CF116" s="925" t="s">
        <v>122</v>
      </c>
      <c r="CG116" s="926"/>
      <c r="CH116" s="926"/>
      <c r="CI116" s="926"/>
      <c r="CJ116" s="926"/>
      <c r="CK116" s="953"/>
      <c r="CL116" s="954"/>
      <c r="CM116" s="927" t="s">
        <v>442</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963" t="s">
        <v>122</v>
      </c>
      <c r="DH116" s="964"/>
      <c r="DI116" s="964"/>
      <c r="DJ116" s="964"/>
      <c r="DK116" s="965"/>
      <c r="DL116" s="966" t="s">
        <v>122</v>
      </c>
      <c r="DM116" s="964"/>
      <c r="DN116" s="964"/>
      <c r="DO116" s="964"/>
      <c r="DP116" s="965"/>
      <c r="DQ116" s="966" t="s">
        <v>122</v>
      </c>
      <c r="DR116" s="964"/>
      <c r="DS116" s="964"/>
      <c r="DT116" s="964"/>
      <c r="DU116" s="965"/>
      <c r="DV116" s="967" t="s">
        <v>122</v>
      </c>
      <c r="DW116" s="968"/>
      <c r="DX116" s="968"/>
      <c r="DY116" s="968"/>
      <c r="DZ116" s="969"/>
    </row>
    <row r="117" spans="1:130" s="218" customFormat="1" ht="26.25" customHeight="1">
      <c r="A117" s="91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982" t="s">
        <v>443</v>
      </c>
      <c r="Z117" s="899"/>
      <c r="AA117" s="983">
        <v>8465463</v>
      </c>
      <c r="AB117" s="984"/>
      <c r="AC117" s="984"/>
      <c r="AD117" s="984"/>
      <c r="AE117" s="985"/>
      <c r="AF117" s="986">
        <v>8580270</v>
      </c>
      <c r="AG117" s="984"/>
      <c r="AH117" s="984"/>
      <c r="AI117" s="984"/>
      <c r="AJ117" s="985"/>
      <c r="AK117" s="986">
        <v>8411526</v>
      </c>
      <c r="AL117" s="984"/>
      <c r="AM117" s="984"/>
      <c r="AN117" s="984"/>
      <c r="AO117" s="985"/>
      <c r="AP117" s="987"/>
      <c r="AQ117" s="988"/>
      <c r="AR117" s="988"/>
      <c r="AS117" s="988"/>
      <c r="AT117" s="989"/>
      <c r="AU117" s="913"/>
      <c r="AV117" s="914"/>
      <c r="AW117" s="914"/>
      <c r="AX117" s="914"/>
      <c r="AY117" s="914"/>
      <c r="AZ117" s="979" t="s">
        <v>444</v>
      </c>
      <c r="BA117" s="980"/>
      <c r="BB117" s="980"/>
      <c r="BC117" s="980"/>
      <c r="BD117" s="980"/>
      <c r="BE117" s="980"/>
      <c r="BF117" s="980"/>
      <c r="BG117" s="980"/>
      <c r="BH117" s="980"/>
      <c r="BI117" s="980"/>
      <c r="BJ117" s="980"/>
      <c r="BK117" s="980"/>
      <c r="BL117" s="980"/>
      <c r="BM117" s="980"/>
      <c r="BN117" s="980"/>
      <c r="BO117" s="980"/>
      <c r="BP117" s="981"/>
      <c r="BQ117" s="930" t="s">
        <v>122</v>
      </c>
      <c r="BR117" s="931"/>
      <c r="BS117" s="931"/>
      <c r="BT117" s="931"/>
      <c r="BU117" s="931"/>
      <c r="BV117" s="931" t="s">
        <v>122</v>
      </c>
      <c r="BW117" s="931"/>
      <c r="BX117" s="931"/>
      <c r="BY117" s="931"/>
      <c r="BZ117" s="931"/>
      <c r="CA117" s="931" t="s">
        <v>122</v>
      </c>
      <c r="CB117" s="931"/>
      <c r="CC117" s="931"/>
      <c r="CD117" s="931"/>
      <c r="CE117" s="931"/>
      <c r="CF117" s="925" t="s">
        <v>122</v>
      </c>
      <c r="CG117" s="926"/>
      <c r="CH117" s="926"/>
      <c r="CI117" s="926"/>
      <c r="CJ117" s="926"/>
      <c r="CK117" s="953"/>
      <c r="CL117" s="954"/>
      <c r="CM117" s="927" t="s">
        <v>445</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963" t="s">
        <v>122</v>
      </c>
      <c r="DH117" s="964"/>
      <c r="DI117" s="964"/>
      <c r="DJ117" s="964"/>
      <c r="DK117" s="965"/>
      <c r="DL117" s="966" t="s">
        <v>122</v>
      </c>
      <c r="DM117" s="964"/>
      <c r="DN117" s="964"/>
      <c r="DO117" s="964"/>
      <c r="DP117" s="965"/>
      <c r="DQ117" s="966" t="s">
        <v>122</v>
      </c>
      <c r="DR117" s="964"/>
      <c r="DS117" s="964"/>
      <c r="DT117" s="964"/>
      <c r="DU117" s="965"/>
      <c r="DV117" s="967" t="s">
        <v>122</v>
      </c>
      <c r="DW117" s="968"/>
      <c r="DX117" s="968"/>
      <c r="DY117" s="968"/>
      <c r="DZ117" s="969"/>
    </row>
    <row r="118" spans="1:130" s="218" customFormat="1" ht="26.25" customHeight="1">
      <c r="A118" s="917" t="s">
        <v>419</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897" t="s">
        <v>416</v>
      </c>
      <c r="AB118" s="898"/>
      <c r="AC118" s="898"/>
      <c r="AD118" s="898"/>
      <c r="AE118" s="899"/>
      <c r="AF118" s="897" t="s">
        <v>417</v>
      </c>
      <c r="AG118" s="898"/>
      <c r="AH118" s="898"/>
      <c r="AI118" s="898"/>
      <c r="AJ118" s="899"/>
      <c r="AK118" s="897" t="s">
        <v>294</v>
      </c>
      <c r="AL118" s="898"/>
      <c r="AM118" s="898"/>
      <c r="AN118" s="898"/>
      <c r="AO118" s="899"/>
      <c r="AP118" s="975" t="s">
        <v>418</v>
      </c>
      <c r="AQ118" s="976"/>
      <c r="AR118" s="976"/>
      <c r="AS118" s="976"/>
      <c r="AT118" s="977"/>
      <c r="AU118" s="913"/>
      <c r="AV118" s="914"/>
      <c r="AW118" s="914"/>
      <c r="AX118" s="914"/>
      <c r="AY118" s="914"/>
      <c r="AZ118" s="978" t="s">
        <v>446</v>
      </c>
      <c r="BA118" s="970"/>
      <c r="BB118" s="970"/>
      <c r="BC118" s="970"/>
      <c r="BD118" s="970"/>
      <c r="BE118" s="970"/>
      <c r="BF118" s="970"/>
      <c r="BG118" s="970"/>
      <c r="BH118" s="970"/>
      <c r="BI118" s="970"/>
      <c r="BJ118" s="970"/>
      <c r="BK118" s="970"/>
      <c r="BL118" s="970"/>
      <c r="BM118" s="970"/>
      <c r="BN118" s="970"/>
      <c r="BO118" s="970"/>
      <c r="BP118" s="971"/>
      <c r="BQ118" s="1004" t="s">
        <v>122</v>
      </c>
      <c r="BR118" s="1005"/>
      <c r="BS118" s="1005"/>
      <c r="BT118" s="1005"/>
      <c r="BU118" s="1005"/>
      <c r="BV118" s="1005" t="s">
        <v>122</v>
      </c>
      <c r="BW118" s="1005"/>
      <c r="BX118" s="1005"/>
      <c r="BY118" s="1005"/>
      <c r="BZ118" s="1005"/>
      <c r="CA118" s="1005" t="s">
        <v>122</v>
      </c>
      <c r="CB118" s="1005"/>
      <c r="CC118" s="1005"/>
      <c r="CD118" s="1005"/>
      <c r="CE118" s="1005"/>
      <c r="CF118" s="925" t="s">
        <v>122</v>
      </c>
      <c r="CG118" s="926"/>
      <c r="CH118" s="926"/>
      <c r="CI118" s="926"/>
      <c r="CJ118" s="926"/>
      <c r="CK118" s="953"/>
      <c r="CL118" s="954"/>
      <c r="CM118" s="927" t="s">
        <v>447</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963">
        <v>871040</v>
      </c>
      <c r="DH118" s="964"/>
      <c r="DI118" s="964"/>
      <c r="DJ118" s="964"/>
      <c r="DK118" s="965"/>
      <c r="DL118" s="966">
        <v>581010</v>
      </c>
      <c r="DM118" s="964"/>
      <c r="DN118" s="964"/>
      <c r="DO118" s="964"/>
      <c r="DP118" s="965"/>
      <c r="DQ118" s="966">
        <v>433807</v>
      </c>
      <c r="DR118" s="964"/>
      <c r="DS118" s="964"/>
      <c r="DT118" s="964"/>
      <c r="DU118" s="965"/>
      <c r="DV118" s="967">
        <v>1.5</v>
      </c>
      <c r="DW118" s="968"/>
      <c r="DX118" s="968"/>
      <c r="DY118" s="968"/>
      <c r="DZ118" s="969"/>
    </row>
    <row r="119" spans="1:130" s="218" customFormat="1" ht="26.25" customHeight="1">
      <c r="A119" s="1061" t="s">
        <v>422</v>
      </c>
      <c r="B119" s="952"/>
      <c r="C119" s="934" t="s">
        <v>423</v>
      </c>
      <c r="D119" s="902"/>
      <c r="E119" s="902"/>
      <c r="F119" s="902"/>
      <c r="G119" s="902"/>
      <c r="H119" s="902"/>
      <c r="I119" s="902"/>
      <c r="J119" s="902"/>
      <c r="K119" s="902"/>
      <c r="L119" s="902"/>
      <c r="M119" s="902"/>
      <c r="N119" s="902"/>
      <c r="O119" s="902"/>
      <c r="P119" s="902"/>
      <c r="Q119" s="902"/>
      <c r="R119" s="902"/>
      <c r="S119" s="902"/>
      <c r="T119" s="902"/>
      <c r="U119" s="902"/>
      <c r="V119" s="902"/>
      <c r="W119" s="902"/>
      <c r="X119" s="902"/>
      <c r="Y119" s="902"/>
      <c r="Z119" s="903"/>
      <c r="AA119" s="904" t="s">
        <v>122</v>
      </c>
      <c r="AB119" s="905"/>
      <c r="AC119" s="905"/>
      <c r="AD119" s="905"/>
      <c r="AE119" s="906"/>
      <c r="AF119" s="907" t="s">
        <v>122</v>
      </c>
      <c r="AG119" s="905"/>
      <c r="AH119" s="905"/>
      <c r="AI119" s="905"/>
      <c r="AJ119" s="906"/>
      <c r="AK119" s="907" t="s">
        <v>122</v>
      </c>
      <c r="AL119" s="905"/>
      <c r="AM119" s="905"/>
      <c r="AN119" s="905"/>
      <c r="AO119" s="906"/>
      <c r="AP119" s="908" t="s">
        <v>122</v>
      </c>
      <c r="AQ119" s="909"/>
      <c r="AR119" s="909"/>
      <c r="AS119" s="909"/>
      <c r="AT119" s="910"/>
      <c r="AU119" s="915"/>
      <c r="AV119" s="916"/>
      <c r="AW119" s="916"/>
      <c r="AX119" s="916"/>
      <c r="AY119" s="916"/>
      <c r="AZ119" s="239" t="s">
        <v>177</v>
      </c>
      <c r="BA119" s="239"/>
      <c r="BB119" s="239"/>
      <c r="BC119" s="239"/>
      <c r="BD119" s="239"/>
      <c r="BE119" s="239"/>
      <c r="BF119" s="239"/>
      <c r="BG119" s="239"/>
      <c r="BH119" s="239"/>
      <c r="BI119" s="239"/>
      <c r="BJ119" s="239"/>
      <c r="BK119" s="239"/>
      <c r="BL119" s="239"/>
      <c r="BM119" s="239"/>
      <c r="BN119" s="239"/>
      <c r="BO119" s="982" t="s">
        <v>448</v>
      </c>
      <c r="BP119" s="1010"/>
      <c r="BQ119" s="1004">
        <v>88967491</v>
      </c>
      <c r="BR119" s="1005"/>
      <c r="BS119" s="1005"/>
      <c r="BT119" s="1005"/>
      <c r="BU119" s="1005"/>
      <c r="BV119" s="1005">
        <v>87870916</v>
      </c>
      <c r="BW119" s="1005"/>
      <c r="BX119" s="1005"/>
      <c r="BY119" s="1005"/>
      <c r="BZ119" s="1005"/>
      <c r="CA119" s="1005">
        <v>87650580</v>
      </c>
      <c r="CB119" s="1005"/>
      <c r="CC119" s="1005"/>
      <c r="CD119" s="1005"/>
      <c r="CE119" s="1005"/>
      <c r="CF119" s="1006"/>
      <c r="CG119" s="1007"/>
      <c r="CH119" s="1007"/>
      <c r="CI119" s="1007"/>
      <c r="CJ119" s="1008"/>
      <c r="CK119" s="955"/>
      <c r="CL119" s="956"/>
      <c r="CM119" s="978" t="s">
        <v>449</v>
      </c>
      <c r="CN119" s="970"/>
      <c r="CO119" s="970"/>
      <c r="CP119" s="970"/>
      <c r="CQ119" s="970"/>
      <c r="CR119" s="970"/>
      <c r="CS119" s="970"/>
      <c r="CT119" s="970"/>
      <c r="CU119" s="970"/>
      <c r="CV119" s="970"/>
      <c r="CW119" s="970"/>
      <c r="CX119" s="970"/>
      <c r="CY119" s="970"/>
      <c r="CZ119" s="970"/>
      <c r="DA119" s="970"/>
      <c r="DB119" s="970"/>
      <c r="DC119" s="970"/>
      <c r="DD119" s="970"/>
      <c r="DE119" s="970"/>
      <c r="DF119" s="971"/>
      <c r="DG119" s="1009" t="s">
        <v>122</v>
      </c>
      <c r="DH119" s="991"/>
      <c r="DI119" s="991"/>
      <c r="DJ119" s="991"/>
      <c r="DK119" s="992"/>
      <c r="DL119" s="990" t="s">
        <v>122</v>
      </c>
      <c r="DM119" s="991"/>
      <c r="DN119" s="991"/>
      <c r="DO119" s="991"/>
      <c r="DP119" s="992"/>
      <c r="DQ119" s="990" t="s">
        <v>122</v>
      </c>
      <c r="DR119" s="991"/>
      <c r="DS119" s="991"/>
      <c r="DT119" s="991"/>
      <c r="DU119" s="992"/>
      <c r="DV119" s="993" t="s">
        <v>122</v>
      </c>
      <c r="DW119" s="994"/>
      <c r="DX119" s="994"/>
      <c r="DY119" s="994"/>
      <c r="DZ119" s="995"/>
    </row>
    <row r="120" spans="1:130" s="218" customFormat="1" ht="26.25" customHeight="1">
      <c r="A120" s="1062"/>
      <c r="B120" s="954"/>
      <c r="C120" s="927" t="s">
        <v>426</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963" t="s">
        <v>122</v>
      </c>
      <c r="AB120" s="964"/>
      <c r="AC120" s="964"/>
      <c r="AD120" s="964"/>
      <c r="AE120" s="965"/>
      <c r="AF120" s="966" t="s">
        <v>122</v>
      </c>
      <c r="AG120" s="964"/>
      <c r="AH120" s="964"/>
      <c r="AI120" s="964"/>
      <c r="AJ120" s="965"/>
      <c r="AK120" s="966" t="s">
        <v>122</v>
      </c>
      <c r="AL120" s="964"/>
      <c r="AM120" s="964"/>
      <c r="AN120" s="964"/>
      <c r="AO120" s="965"/>
      <c r="AP120" s="967" t="s">
        <v>122</v>
      </c>
      <c r="AQ120" s="968"/>
      <c r="AR120" s="968"/>
      <c r="AS120" s="968"/>
      <c r="AT120" s="969"/>
      <c r="AU120" s="996" t="s">
        <v>450</v>
      </c>
      <c r="AV120" s="997"/>
      <c r="AW120" s="997"/>
      <c r="AX120" s="997"/>
      <c r="AY120" s="998"/>
      <c r="AZ120" s="934" t="s">
        <v>451</v>
      </c>
      <c r="BA120" s="902"/>
      <c r="BB120" s="902"/>
      <c r="BC120" s="902"/>
      <c r="BD120" s="902"/>
      <c r="BE120" s="902"/>
      <c r="BF120" s="902"/>
      <c r="BG120" s="902"/>
      <c r="BH120" s="902"/>
      <c r="BI120" s="902"/>
      <c r="BJ120" s="902"/>
      <c r="BK120" s="902"/>
      <c r="BL120" s="902"/>
      <c r="BM120" s="902"/>
      <c r="BN120" s="902"/>
      <c r="BO120" s="902"/>
      <c r="BP120" s="903"/>
      <c r="BQ120" s="935">
        <v>13699723</v>
      </c>
      <c r="BR120" s="936"/>
      <c r="BS120" s="936"/>
      <c r="BT120" s="936"/>
      <c r="BU120" s="936"/>
      <c r="BV120" s="936">
        <v>13314335</v>
      </c>
      <c r="BW120" s="936"/>
      <c r="BX120" s="936"/>
      <c r="BY120" s="936"/>
      <c r="BZ120" s="936"/>
      <c r="CA120" s="936">
        <v>11542283</v>
      </c>
      <c r="CB120" s="936"/>
      <c r="CC120" s="936"/>
      <c r="CD120" s="936"/>
      <c r="CE120" s="936"/>
      <c r="CF120" s="949">
        <v>39.4</v>
      </c>
      <c r="CG120" s="950"/>
      <c r="CH120" s="950"/>
      <c r="CI120" s="950"/>
      <c r="CJ120" s="950"/>
      <c r="CK120" s="1011" t="s">
        <v>452</v>
      </c>
      <c r="CL120" s="1012"/>
      <c r="CM120" s="1012"/>
      <c r="CN120" s="1012"/>
      <c r="CO120" s="1013"/>
      <c r="CP120" s="1019" t="s">
        <v>395</v>
      </c>
      <c r="CQ120" s="1020"/>
      <c r="CR120" s="1020"/>
      <c r="CS120" s="1020"/>
      <c r="CT120" s="1020"/>
      <c r="CU120" s="1020"/>
      <c r="CV120" s="1020"/>
      <c r="CW120" s="1020"/>
      <c r="CX120" s="1020"/>
      <c r="CY120" s="1020"/>
      <c r="CZ120" s="1020"/>
      <c r="DA120" s="1020"/>
      <c r="DB120" s="1020"/>
      <c r="DC120" s="1020"/>
      <c r="DD120" s="1020"/>
      <c r="DE120" s="1020"/>
      <c r="DF120" s="1021"/>
      <c r="DG120" s="935">
        <v>17048789</v>
      </c>
      <c r="DH120" s="936"/>
      <c r="DI120" s="936"/>
      <c r="DJ120" s="936"/>
      <c r="DK120" s="936"/>
      <c r="DL120" s="936">
        <v>16295031</v>
      </c>
      <c r="DM120" s="936"/>
      <c r="DN120" s="936"/>
      <c r="DO120" s="936"/>
      <c r="DP120" s="936"/>
      <c r="DQ120" s="936">
        <v>17585932</v>
      </c>
      <c r="DR120" s="936"/>
      <c r="DS120" s="936"/>
      <c r="DT120" s="936"/>
      <c r="DU120" s="936"/>
      <c r="DV120" s="937">
        <v>60</v>
      </c>
      <c r="DW120" s="937"/>
      <c r="DX120" s="937"/>
      <c r="DY120" s="937"/>
      <c r="DZ120" s="938"/>
    </row>
    <row r="121" spans="1:130" s="218" customFormat="1" ht="26.25" customHeight="1">
      <c r="A121" s="1062"/>
      <c r="B121" s="954"/>
      <c r="C121" s="979" t="s">
        <v>453</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3" t="s">
        <v>122</v>
      </c>
      <c r="AB121" s="964"/>
      <c r="AC121" s="964"/>
      <c r="AD121" s="964"/>
      <c r="AE121" s="965"/>
      <c r="AF121" s="966" t="s">
        <v>122</v>
      </c>
      <c r="AG121" s="964"/>
      <c r="AH121" s="964"/>
      <c r="AI121" s="964"/>
      <c r="AJ121" s="965"/>
      <c r="AK121" s="966" t="s">
        <v>122</v>
      </c>
      <c r="AL121" s="964"/>
      <c r="AM121" s="964"/>
      <c r="AN121" s="964"/>
      <c r="AO121" s="965"/>
      <c r="AP121" s="967" t="s">
        <v>122</v>
      </c>
      <c r="AQ121" s="968"/>
      <c r="AR121" s="968"/>
      <c r="AS121" s="968"/>
      <c r="AT121" s="969"/>
      <c r="AU121" s="999"/>
      <c r="AV121" s="1000"/>
      <c r="AW121" s="1000"/>
      <c r="AX121" s="1000"/>
      <c r="AY121" s="1001"/>
      <c r="AZ121" s="927" t="s">
        <v>454</v>
      </c>
      <c r="BA121" s="928"/>
      <c r="BB121" s="928"/>
      <c r="BC121" s="928"/>
      <c r="BD121" s="928"/>
      <c r="BE121" s="928"/>
      <c r="BF121" s="928"/>
      <c r="BG121" s="928"/>
      <c r="BH121" s="928"/>
      <c r="BI121" s="928"/>
      <c r="BJ121" s="928"/>
      <c r="BK121" s="928"/>
      <c r="BL121" s="928"/>
      <c r="BM121" s="928"/>
      <c r="BN121" s="928"/>
      <c r="BO121" s="928"/>
      <c r="BP121" s="929"/>
      <c r="BQ121" s="930">
        <v>11123006</v>
      </c>
      <c r="BR121" s="931"/>
      <c r="BS121" s="931"/>
      <c r="BT121" s="931"/>
      <c r="BU121" s="931"/>
      <c r="BV121" s="931">
        <v>11355700</v>
      </c>
      <c r="BW121" s="931"/>
      <c r="BX121" s="931"/>
      <c r="BY121" s="931"/>
      <c r="BZ121" s="931"/>
      <c r="CA121" s="931">
        <v>12043051</v>
      </c>
      <c r="CB121" s="931"/>
      <c r="CC121" s="931"/>
      <c r="CD121" s="931"/>
      <c r="CE121" s="931"/>
      <c r="CF121" s="925">
        <v>41.1</v>
      </c>
      <c r="CG121" s="926"/>
      <c r="CH121" s="926"/>
      <c r="CI121" s="926"/>
      <c r="CJ121" s="926"/>
      <c r="CK121" s="1014"/>
      <c r="CL121" s="1015"/>
      <c r="CM121" s="1015"/>
      <c r="CN121" s="1015"/>
      <c r="CO121" s="1016"/>
      <c r="CP121" s="1024" t="s">
        <v>393</v>
      </c>
      <c r="CQ121" s="1025"/>
      <c r="CR121" s="1025"/>
      <c r="CS121" s="1025"/>
      <c r="CT121" s="1025"/>
      <c r="CU121" s="1025"/>
      <c r="CV121" s="1025"/>
      <c r="CW121" s="1025"/>
      <c r="CX121" s="1025"/>
      <c r="CY121" s="1025"/>
      <c r="CZ121" s="1025"/>
      <c r="DA121" s="1025"/>
      <c r="DB121" s="1025"/>
      <c r="DC121" s="1025"/>
      <c r="DD121" s="1025"/>
      <c r="DE121" s="1025"/>
      <c r="DF121" s="1026"/>
      <c r="DG121" s="930">
        <v>85614</v>
      </c>
      <c r="DH121" s="931"/>
      <c r="DI121" s="931"/>
      <c r="DJ121" s="931"/>
      <c r="DK121" s="931"/>
      <c r="DL121" s="931">
        <v>86094</v>
      </c>
      <c r="DM121" s="931"/>
      <c r="DN121" s="931"/>
      <c r="DO121" s="931"/>
      <c r="DP121" s="931"/>
      <c r="DQ121" s="931">
        <v>86057</v>
      </c>
      <c r="DR121" s="931"/>
      <c r="DS121" s="931"/>
      <c r="DT121" s="931"/>
      <c r="DU121" s="931"/>
      <c r="DV121" s="932">
        <v>0.3</v>
      </c>
      <c r="DW121" s="932"/>
      <c r="DX121" s="932"/>
      <c r="DY121" s="932"/>
      <c r="DZ121" s="933"/>
    </row>
    <row r="122" spans="1:130" s="218" customFormat="1" ht="26.25" customHeight="1">
      <c r="A122" s="1062"/>
      <c r="B122" s="954"/>
      <c r="C122" s="927" t="s">
        <v>436</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963" t="s">
        <v>122</v>
      </c>
      <c r="AB122" s="964"/>
      <c r="AC122" s="964"/>
      <c r="AD122" s="964"/>
      <c r="AE122" s="965"/>
      <c r="AF122" s="966" t="s">
        <v>122</v>
      </c>
      <c r="AG122" s="964"/>
      <c r="AH122" s="964"/>
      <c r="AI122" s="964"/>
      <c r="AJ122" s="965"/>
      <c r="AK122" s="966" t="s">
        <v>122</v>
      </c>
      <c r="AL122" s="964"/>
      <c r="AM122" s="964"/>
      <c r="AN122" s="964"/>
      <c r="AO122" s="965"/>
      <c r="AP122" s="967" t="s">
        <v>122</v>
      </c>
      <c r="AQ122" s="968"/>
      <c r="AR122" s="968"/>
      <c r="AS122" s="968"/>
      <c r="AT122" s="969"/>
      <c r="AU122" s="999"/>
      <c r="AV122" s="1000"/>
      <c r="AW122" s="1000"/>
      <c r="AX122" s="1000"/>
      <c r="AY122" s="1001"/>
      <c r="AZ122" s="978" t="s">
        <v>455</v>
      </c>
      <c r="BA122" s="970"/>
      <c r="BB122" s="970"/>
      <c r="BC122" s="970"/>
      <c r="BD122" s="970"/>
      <c r="BE122" s="970"/>
      <c r="BF122" s="970"/>
      <c r="BG122" s="970"/>
      <c r="BH122" s="970"/>
      <c r="BI122" s="970"/>
      <c r="BJ122" s="970"/>
      <c r="BK122" s="970"/>
      <c r="BL122" s="970"/>
      <c r="BM122" s="970"/>
      <c r="BN122" s="970"/>
      <c r="BO122" s="970"/>
      <c r="BP122" s="971"/>
      <c r="BQ122" s="1004">
        <v>43898500</v>
      </c>
      <c r="BR122" s="1005"/>
      <c r="BS122" s="1005"/>
      <c r="BT122" s="1005"/>
      <c r="BU122" s="1005"/>
      <c r="BV122" s="1005">
        <v>42235172</v>
      </c>
      <c r="BW122" s="1005"/>
      <c r="BX122" s="1005"/>
      <c r="BY122" s="1005"/>
      <c r="BZ122" s="1005"/>
      <c r="CA122" s="1005">
        <v>40715705</v>
      </c>
      <c r="CB122" s="1005"/>
      <c r="CC122" s="1005"/>
      <c r="CD122" s="1005"/>
      <c r="CE122" s="1005"/>
      <c r="CF122" s="1022">
        <v>139</v>
      </c>
      <c r="CG122" s="1023"/>
      <c r="CH122" s="1023"/>
      <c r="CI122" s="1023"/>
      <c r="CJ122" s="1023"/>
      <c r="CK122" s="1014"/>
      <c r="CL122" s="1015"/>
      <c r="CM122" s="1015"/>
      <c r="CN122" s="1015"/>
      <c r="CO122" s="1016"/>
      <c r="CP122" s="1024" t="s">
        <v>399</v>
      </c>
      <c r="CQ122" s="1025"/>
      <c r="CR122" s="1025"/>
      <c r="CS122" s="1025"/>
      <c r="CT122" s="1025"/>
      <c r="CU122" s="1025"/>
      <c r="CV122" s="1025"/>
      <c r="CW122" s="1025"/>
      <c r="CX122" s="1025"/>
      <c r="CY122" s="1025"/>
      <c r="CZ122" s="1025"/>
      <c r="DA122" s="1025"/>
      <c r="DB122" s="1025"/>
      <c r="DC122" s="1025"/>
      <c r="DD122" s="1025"/>
      <c r="DE122" s="1025"/>
      <c r="DF122" s="1026"/>
      <c r="DG122" s="930" t="s">
        <v>122</v>
      </c>
      <c r="DH122" s="931"/>
      <c r="DI122" s="931"/>
      <c r="DJ122" s="931"/>
      <c r="DK122" s="931"/>
      <c r="DL122" s="931" t="s">
        <v>122</v>
      </c>
      <c r="DM122" s="931"/>
      <c r="DN122" s="931"/>
      <c r="DO122" s="931"/>
      <c r="DP122" s="931"/>
      <c r="DQ122" s="931" t="s">
        <v>122</v>
      </c>
      <c r="DR122" s="931"/>
      <c r="DS122" s="931"/>
      <c r="DT122" s="931"/>
      <c r="DU122" s="931"/>
      <c r="DV122" s="932" t="s">
        <v>122</v>
      </c>
      <c r="DW122" s="932"/>
      <c r="DX122" s="932"/>
      <c r="DY122" s="932"/>
      <c r="DZ122" s="933"/>
    </row>
    <row r="123" spans="1:130" s="218" customFormat="1" ht="26.25" customHeight="1">
      <c r="A123" s="1062"/>
      <c r="B123" s="954"/>
      <c r="C123" s="927" t="s">
        <v>442</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963" t="s">
        <v>122</v>
      </c>
      <c r="AB123" s="964"/>
      <c r="AC123" s="964"/>
      <c r="AD123" s="964"/>
      <c r="AE123" s="965"/>
      <c r="AF123" s="966" t="s">
        <v>122</v>
      </c>
      <c r="AG123" s="964"/>
      <c r="AH123" s="964"/>
      <c r="AI123" s="964"/>
      <c r="AJ123" s="965"/>
      <c r="AK123" s="966" t="s">
        <v>122</v>
      </c>
      <c r="AL123" s="964"/>
      <c r="AM123" s="964"/>
      <c r="AN123" s="964"/>
      <c r="AO123" s="965"/>
      <c r="AP123" s="967" t="s">
        <v>122</v>
      </c>
      <c r="AQ123" s="968"/>
      <c r="AR123" s="968"/>
      <c r="AS123" s="968"/>
      <c r="AT123" s="969"/>
      <c r="AU123" s="1002"/>
      <c r="AV123" s="1003"/>
      <c r="AW123" s="1003"/>
      <c r="AX123" s="1003"/>
      <c r="AY123" s="1003"/>
      <c r="AZ123" s="239" t="s">
        <v>177</v>
      </c>
      <c r="BA123" s="239"/>
      <c r="BB123" s="239"/>
      <c r="BC123" s="239"/>
      <c r="BD123" s="239"/>
      <c r="BE123" s="239"/>
      <c r="BF123" s="239"/>
      <c r="BG123" s="239"/>
      <c r="BH123" s="239"/>
      <c r="BI123" s="239"/>
      <c r="BJ123" s="239"/>
      <c r="BK123" s="239"/>
      <c r="BL123" s="239"/>
      <c r="BM123" s="239"/>
      <c r="BN123" s="239"/>
      <c r="BO123" s="982" t="s">
        <v>456</v>
      </c>
      <c r="BP123" s="1010"/>
      <c r="BQ123" s="1068">
        <v>68721229</v>
      </c>
      <c r="BR123" s="1069"/>
      <c r="BS123" s="1069"/>
      <c r="BT123" s="1069"/>
      <c r="BU123" s="1069"/>
      <c r="BV123" s="1069">
        <v>66905207</v>
      </c>
      <c r="BW123" s="1069"/>
      <c r="BX123" s="1069"/>
      <c r="BY123" s="1069"/>
      <c r="BZ123" s="1069"/>
      <c r="CA123" s="1069">
        <v>64301039</v>
      </c>
      <c r="CB123" s="1069"/>
      <c r="CC123" s="1069"/>
      <c r="CD123" s="1069"/>
      <c r="CE123" s="1069"/>
      <c r="CF123" s="1006"/>
      <c r="CG123" s="1007"/>
      <c r="CH123" s="1007"/>
      <c r="CI123" s="1007"/>
      <c r="CJ123" s="1008"/>
      <c r="CK123" s="1014"/>
      <c r="CL123" s="1015"/>
      <c r="CM123" s="1015"/>
      <c r="CN123" s="1015"/>
      <c r="CO123" s="1016"/>
      <c r="CP123" s="1024" t="s">
        <v>391</v>
      </c>
      <c r="CQ123" s="1025"/>
      <c r="CR123" s="1025"/>
      <c r="CS123" s="1025"/>
      <c r="CT123" s="1025"/>
      <c r="CU123" s="1025"/>
      <c r="CV123" s="1025"/>
      <c r="CW123" s="1025"/>
      <c r="CX123" s="1025"/>
      <c r="CY123" s="1025"/>
      <c r="CZ123" s="1025"/>
      <c r="DA123" s="1025"/>
      <c r="DB123" s="1025"/>
      <c r="DC123" s="1025"/>
      <c r="DD123" s="1025"/>
      <c r="DE123" s="1025"/>
      <c r="DF123" s="1026"/>
      <c r="DG123" s="963" t="s">
        <v>122</v>
      </c>
      <c r="DH123" s="964"/>
      <c r="DI123" s="964"/>
      <c r="DJ123" s="964"/>
      <c r="DK123" s="965"/>
      <c r="DL123" s="966" t="s">
        <v>122</v>
      </c>
      <c r="DM123" s="964"/>
      <c r="DN123" s="964"/>
      <c r="DO123" s="964"/>
      <c r="DP123" s="965"/>
      <c r="DQ123" s="966" t="s">
        <v>122</v>
      </c>
      <c r="DR123" s="964"/>
      <c r="DS123" s="964"/>
      <c r="DT123" s="964"/>
      <c r="DU123" s="965"/>
      <c r="DV123" s="967" t="s">
        <v>122</v>
      </c>
      <c r="DW123" s="968"/>
      <c r="DX123" s="968"/>
      <c r="DY123" s="968"/>
      <c r="DZ123" s="969"/>
    </row>
    <row r="124" spans="1:130" s="218" customFormat="1" ht="26.25" customHeight="1" thickBot="1">
      <c r="A124" s="1062"/>
      <c r="B124" s="954"/>
      <c r="C124" s="927" t="s">
        <v>445</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963" t="s">
        <v>122</v>
      </c>
      <c r="AB124" s="964"/>
      <c r="AC124" s="964"/>
      <c r="AD124" s="964"/>
      <c r="AE124" s="965"/>
      <c r="AF124" s="966" t="s">
        <v>122</v>
      </c>
      <c r="AG124" s="964"/>
      <c r="AH124" s="964"/>
      <c r="AI124" s="964"/>
      <c r="AJ124" s="965"/>
      <c r="AK124" s="966" t="s">
        <v>122</v>
      </c>
      <c r="AL124" s="964"/>
      <c r="AM124" s="964"/>
      <c r="AN124" s="964"/>
      <c r="AO124" s="965"/>
      <c r="AP124" s="967" t="s">
        <v>122</v>
      </c>
      <c r="AQ124" s="968"/>
      <c r="AR124" s="968"/>
      <c r="AS124" s="968"/>
      <c r="AT124" s="969"/>
      <c r="AU124" s="1064" t="s">
        <v>457</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73.7</v>
      </c>
      <c r="BR124" s="1032"/>
      <c r="BS124" s="1032"/>
      <c r="BT124" s="1032"/>
      <c r="BU124" s="1032"/>
      <c r="BV124" s="1032">
        <v>74</v>
      </c>
      <c r="BW124" s="1032"/>
      <c r="BX124" s="1032"/>
      <c r="BY124" s="1032"/>
      <c r="BZ124" s="1032"/>
      <c r="CA124" s="1032">
        <v>79.7</v>
      </c>
      <c r="CB124" s="1032"/>
      <c r="CC124" s="1032"/>
      <c r="CD124" s="1032"/>
      <c r="CE124" s="1032"/>
      <c r="CF124" s="1033"/>
      <c r="CG124" s="1034"/>
      <c r="CH124" s="1034"/>
      <c r="CI124" s="1034"/>
      <c r="CJ124" s="1035"/>
      <c r="CK124" s="1017"/>
      <c r="CL124" s="1017"/>
      <c r="CM124" s="1017"/>
      <c r="CN124" s="1017"/>
      <c r="CO124" s="1018"/>
      <c r="CP124" s="1024" t="s">
        <v>458</v>
      </c>
      <c r="CQ124" s="1025"/>
      <c r="CR124" s="1025"/>
      <c r="CS124" s="1025"/>
      <c r="CT124" s="1025"/>
      <c r="CU124" s="1025"/>
      <c r="CV124" s="1025"/>
      <c r="CW124" s="1025"/>
      <c r="CX124" s="1025"/>
      <c r="CY124" s="1025"/>
      <c r="CZ124" s="1025"/>
      <c r="DA124" s="1025"/>
      <c r="DB124" s="1025"/>
      <c r="DC124" s="1025"/>
      <c r="DD124" s="1025"/>
      <c r="DE124" s="1025"/>
      <c r="DF124" s="1026"/>
      <c r="DG124" s="1009">
        <v>264815</v>
      </c>
      <c r="DH124" s="991"/>
      <c r="DI124" s="991"/>
      <c r="DJ124" s="991"/>
      <c r="DK124" s="992"/>
      <c r="DL124" s="990">
        <v>252900</v>
      </c>
      <c r="DM124" s="991"/>
      <c r="DN124" s="991"/>
      <c r="DO124" s="991"/>
      <c r="DP124" s="992"/>
      <c r="DQ124" s="990" t="s">
        <v>122</v>
      </c>
      <c r="DR124" s="991"/>
      <c r="DS124" s="991"/>
      <c r="DT124" s="991"/>
      <c r="DU124" s="992"/>
      <c r="DV124" s="993" t="s">
        <v>122</v>
      </c>
      <c r="DW124" s="994"/>
      <c r="DX124" s="994"/>
      <c r="DY124" s="994"/>
      <c r="DZ124" s="995"/>
    </row>
    <row r="125" spans="1:130" s="218" customFormat="1" ht="26.25" customHeight="1">
      <c r="A125" s="1062"/>
      <c r="B125" s="954"/>
      <c r="C125" s="927" t="s">
        <v>447</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963">
        <v>298601</v>
      </c>
      <c r="AB125" s="964"/>
      <c r="AC125" s="964"/>
      <c r="AD125" s="964"/>
      <c r="AE125" s="965"/>
      <c r="AF125" s="966">
        <v>300991</v>
      </c>
      <c r="AG125" s="964"/>
      <c r="AH125" s="964"/>
      <c r="AI125" s="964"/>
      <c r="AJ125" s="965"/>
      <c r="AK125" s="966">
        <v>155513</v>
      </c>
      <c r="AL125" s="964"/>
      <c r="AM125" s="964"/>
      <c r="AN125" s="964"/>
      <c r="AO125" s="965"/>
      <c r="AP125" s="967">
        <v>0.5</v>
      </c>
      <c r="AQ125" s="968"/>
      <c r="AR125" s="968"/>
      <c r="AS125" s="968"/>
      <c r="AT125" s="969"/>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7" t="s">
        <v>459</v>
      </c>
      <c r="CL125" s="1012"/>
      <c r="CM125" s="1012"/>
      <c r="CN125" s="1012"/>
      <c r="CO125" s="1013"/>
      <c r="CP125" s="934" t="s">
        <v>460</v>
      </c>
      <c r="CQ125" s="902"/>
      <c r="CR125" s="902"/>
      <c r="CS125" s="902"/>
      <c r="CT125" s="902"/>
      <c r="CU125" s="902"/>
      <c r="CV125" s="902"/>
      <c r="CW125" s="902"/>
      <c r="CX125" s="902"/>
      <c r="CY125" s="902"/>
      <c r="CZ125" s="902"/>
      <c r="DA125" s="902"/>
      <c r="DB125" s="902"/>
      <c r="DC125" s="902"/>
      <c r="DD125" s="902"/>
      <c r="DE125" s="902"/>
      <c r="DF125" s="903"/>
      <c r="DG125" s="935" t="s">
        <v>122</v>
      </c>
      <c r="DH125" s="936"/>
      <c r="DI125" s="936"/>
      <c r="DJ125" s="936"/>
      <c r="DK125" s="936"/>
      <c r="DL125" s="936" t="s">
        <v>122</v>
      </c>
      <c r="DM125" s="936"/>
      <c r="DN125" s="936"/>
      <c r="DO125" s="936"/>
      <c r="DP125" s="936"/>
      <c r="DQ125" s="936" t="s">
        <v>122</v>
      </c>
      <c r="DR125" s="936"/>
      <c r="DS125" s="936"/>
      <c r="DT125" s="936"/>
      <c r="DU125" s="936"/>
      <c r="DV125" s="937" t="s">
        <v>122</v>
      </c>
      <c r="DW125" s="937"/>
      <c r="DX125" s="937"/>
      <c r="DY125" s="937"/>
      <c r="DZ125" s="938"/>
    </row>
    <row r="126" spans="1:130" s="218" customFormat="1" ht="26.25" customHeight="1" thickBot="1">
      <c r="A126" s="1062"/>
      <c r="B126" s="954"/>
      <c r="C126" s="927" t="s">
        <v>449</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963">
        <v>123261</v>
      </c>
      <c r="AB126" s="964"/>
      <c r="AC126" s="964"/>
      <c r="AD126" s="964"/>
      <c r="AE126" s="965"/>
      <c r="AF126" s="966">
        <v>80958</v>
      </c>
      <c r="AG126" s="964"/>
      <c r="AH126" s="964"/>
      <c r="AI126" s="964"/>
      <c r="AJ126" s="965"/>
      <c r="AK126" s="966">
        <v>84275</v>
      </c>
      <c r="AL126" s="964"/>
      <c r="AM126" s="964"/>
      <c r="AN126" s="964"/>
      <c r="AO126" s="965"/>
      <c r="AP126" s="967">
        <v>0.3</v>
      </c>
      <c r="AQ126" s="968"/>
      <c r="AR126" s="968"/>
      <c r="AS126" s="968"/>
      <c r="AT126" s="96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8"/>
      <c r="CL126" s="1015"/>
      <c r="CM126" s="1015"/>
      <c r="CN126" s="1015"/>
      <c r="CO126" s="1016"/>
      <c r="CP126" s="927" t="s">
        <v>461</v>
      </c>
      <c r="CQ126" s="928"/>
      <c r="CR126" s="928"/>
      <c r="CS126" s="928"/>
      <c r="CT126" s="928"/>
      <c r="CU126" s="928"/>
      <c r="CV126" s="928"/>
      <c r="CW126" s="928"/>
      <c r="CX126" s="928"/>
      <c r="CY126" s="928"/>
      <c r="CZ126" s="928"/>
      <c r="DA126" s="928"/>
      <c r="DB126" s="928"/>
      <c r="DC126" s="928"/>
      <c r="DD126" s="928"/>
      <c r="DE126" s="928"/>
      <c r="DF126" s="929"/>
      <c r="DG126" s="930" t="s">
        <v>122</v>
      </c>
      <c r="DH126" s="931"/>
      <c r="DI126" s="931"/>
      <c r="DJ126" s="931"/>
      <c r="DK126" s="931"/>
      <c r="DL126" s="931" t="s">
        <v>122</v>
      </c>
      <c r="DM126" s="931"/>
      <c r="DN126" s="931"/>
      <c r="DO126" s="931"/>
      <c r="DP126" s="931"/>
      <c r="DQ126" s="931" t="s">
        <v>122</v>
      </c>
      <c r="DR126" s="931"/>
      <c r="DS126" s="931"/>
      <c r="DT126" s="931"/>
      <c r="DU126" s="931"/>
      <c r="DV126" s="932" t="s">
        <v>122</v>
      </c>
      <c r="DW126" s="932"/>
      <c r="DX126" s="932"/>
      <c r="DY126" s="932"/>
      <c r="DZ126" s="933"/>
    </row>
    <row r="127" spans="1:130" s="218" customFormat="1" ht="26.25" customHeight="1">
      <c r="A127" s="1063"/>
      <c r="B127" s="956"/>
      <c r="C127" s="978" t="s">
        <v>462</v>
      </c>
      <c r="D127" s="970"/>
      <c r="E127" s="970"/>
      <c r="F127" s="970"/>
      <c r="G127" s="970"/>
      <c r="H127" s="970"/>
      <c r="I127" s="970"/>
      <c r="J127" s="970"/>
      <c r="K127" s="970"/>
      <c r="L127" s="970"/>
      <c r="M127" s="970"/>
      <c r="N127" s="970"/>
      <c r="O127" s="970"/>
      <c r="P127" s="970"/>
      <c r="Q127" s="970"/>
      <c r="R127" s="970"/>
      <c r="S127" s="970"/>
      <c r="T127" s="970"/>
      <c r="U127" s="970"/>
      <c r="V127" s="970"/>
      <c r="W127" s="970"/>
      <c r="X127" s="970"/>
      <c r="Y127" s="970"/>
      <c r="Z127" s="971"/>
      <c r="AA127" s="963" t="s">
        <v>122</v>
      </c>
      <c r="AB127" s="964"/>
      <c r="AC127" s="964"/>
      <c r="AD127" s="964"/>
      <c r="AE127" s="965"/>
      <c r="AF127" s="966" t="s">
        <v>122</v>
      </c>
      <c r="AG127" s="964"/>
      <c r="AH127" s="964"/>
      <c r="AI127" s="964"/>
      <c r="AJ127" s="965"/>
      <c r="AK127" s="966" t="s">
        <v>122</v>
      </c>
      <c r="AL127" s="964"/>
      <c r="AM127" s="964"/>
      <c r="AN127" s="964"/>
      <c r="AO127" s="965"/>
      <c r="AP127" s="967" t="s">
        <v>122</v>
      </c>
      <c r="AQ127" s="968"/>
      <c r="AR127" s="968"/>
      <c r="AS127" s="968"/>
      <c r="AT127" s="969"/>
      <c r="AU127" s="220"/>
      <c r="AV127" s="220"/>
      <c r="AW127" s="220"/>
      <c r="AX127" s="1036" t="s">
        <v>463</v>
      </c>
      <c r="AY127" s="1037"/>
      <c r="AZ127" s="1037"/>
      <c r="BA127" s="1037"/>
      <c r="BB127" s="1037"/>
      <c r="BC127" s="1037"/>
      <c r="BD127" s="1037"/>
      <c r="BE127" s="1038"/>
      <c r="BF127" s="1039" t="s">
        <v>464</v>
      </c>
      <c r="BG127" s="1037"/>
      <c r="BH127" s="1037"/>
      <c r="BI127" s="1037"/>
      <c r="BJ127" s="1037"/>
      <c r="BK127" s="1037"/>
      <c r="BL127" s="1038"/>
      <c r="BM127" s="1039" t="s">
        <v>465</v>
      </c>
      <c r="BN127" s="1037"/>
      <c r="BO127" s="1037"/>
      <c r="BP127" s="1037"/>
      <c r="BQ127" s="1037"/>
      <c r="BR127" s="1037"/>
      <c r="BS127" s="1038"/>
      <c r="BT127" s="1039" t="s">
        <v>466</v>
      </c>
      <c r="BU127" s="1037"/>
      <c r="BV127" s="1037"/>
      <c r="BW127" s="1037"/>
      <c r="BX127" s="1037"/>
      <c r="BY127" s="1037"/>
      <c r="BZ127" s="1060"/>
      <c r="CA127" s="220"/>
      <c r="CB127" s="220"/>
      <c r="CC127" s="220"/>
      <c r="CD127" s="243"/>
      <c r="CE127" s="243"/>
      <c r="CF127" s="243"/>
      <c r="CG127" s="220"/>
      <c r="CH127" s="220"/>
      <c r="CI127" s="220"/>
      <c r="CJ127" s="242"/>
      <c r="CK127" s="1028"/>
      <c r="CL127" s="1015"/>
      <c r="CM127" s="1015"/>
      <c r="CN127" s="1015"/>
      <c r="CO127" s="1016"/>
      <c r="CP127" s="927" t="s">
        <v>467</v>
      </c>
      <c r="CQ127" s="928"/>
      <c r="CR127" s="928"/>
      <c r="CS127" s="928"/>
      <c r="CT127" s="928"/>
      <c r="CU127" s="928"/>
      <c r="CV127" s="928"/>
      <c r="CW127" s="928"/>
      <c r="CX127" s="928"/>
      <c r="CY127" s="928"/>
      <c r="CZ127" s="928"/>
      <c r="DA127" s="928"/>
      <c r="DB127" s="928"/>
      <c r="DC127" s="928"/>
      <c r="DD127" s="928"/>
      <c r="DE127" s="928"/>
      <c r="DF127" s="929"/>
      <c r="DG127" s="930" t="s">
        <v>122</v>
      </c>
      <c r="DH127" s="931"/>
      <c r="DI127" s="931"/>
      <c r="DJ127" s="931"/>
      <c r="DK127" s="931"/>
      <c r="DL127" s="931" t="s">
        <v>122</v>
      </c>
      <c r="DM127" s="931"/>
      <c r="DN127" s="931"/>
      <c r="DO127" s="931"/>
      <c r="DP127" s="931"/>
      <c r="DQ127" s="931" t="s">
        <v>122</v>
      </c>
      <c r="DR127" s="931"/>
      <c r="DS127" s="931"/>
      <c r="DT127" s="931"/>
      <c r="DU127" s="931"/>
      <c r="DV127" s="932" t="s">
        <v>122</v>
      </c>
      <c r="DW127" s="932"/>
      <c r="DX127" s="932"/>
      <c r="DY127" s="932"/>
      <c r="DZ127" s="933"/>
    </row>
    <row r="128" spans="1:130" s="218" customFormat="1" ht="26.25" customHeight="1" thickBot="1">
      <c r="A128" s="1046" t="s">
        <v>468</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469</v>
      </c>
      <c r="X128" s="1048"/>
      <c r="Y128" s="1048"/>
      <c r="Z128" s="1049"/>
      <c r="AA128" s="1050">
        <v>1292232</v>
      </c>
      <c r="AB128" s="1051"/>
      <c r="AC128" s="1051"/>
      <c r="AD128" s="1051"/>
      <c r="AE128" s="1052"/>
      <c r="AF128" s="1053">
        <v>1245347</v>
      </c>
      <c r="AG128" s="1051"/>
      <c r="AH128" s="1051"/>
      <c r="AI128" s="1051"/>
      <c r="AJ128" s="1052"/>
      <c r="AK128" s="1053">
        <v>1287539</v>
      </c>
      <c r="AL128" s="1051"/>
      <c r="AM128" s="1051"/>
      <c r="AN128" s="1051"/>
      <c r="AO128" s="1052"/>
      <c r="AP128" s="1054"/>
      <c r="AQ128" s="1055"/>
      <c r="AR128" s="1055"/>
      <c r="AS128" s="1055"/>
      <c r="AT128" s="1056"/>
      <c r="AU128" s="220"/>
      <c r="AV128" s="220"/>
      <c r="AW128" s="220"/>
      <c r="AX128" s="901" t="s">
        <v>470</v>
      </c>
      <c r="AY128" s="902"/>
      <c r="AZ128" s="902"/>
      <c r="BA128" s="902"/>
      <c r="BB128" s="902"/>
      <c r="BC128" s="902"/>
      <c r="BD128" s="902"/>
      <c r="BE128" s="903"/>
      <c r="BF128" s="1057" t="s">
        <v>122</v>
      </c>
      <c r="BG128" s="1058"/>
      <c r="BH128" s="1058"/>
      <c r="BI128" s="1058"/>
      <c r="BJ128" s="1058"/>
      <c r="BK128" s="1058"/>
      <c r="BL128" s="1059"/>
      <c r="BM128" s="1057">
        <v>11.68</v>
      </c>
      <c r="BN128" s="1058"/>
      <c r="BO128" s="1058"/>
      <c r="BP128" s="1058"/>
      <c r="BQ128" s="1058"/>
      <c r="BR128" s="1058"/>
      <c r="BS128" s="1059"/>
      <c r="BT128" s="1057">
        <v>20</v>
      </c>
      <c r="BU128" s="1058"/>
      <c r="BV128" s="1058"/>
      <c r="BW128" s="1058"/>
      <c r="BX128" s="1058"/>
      <c r="BY128" s="1058"/>
      <c r="BZ128" s="1081"/>
      <c r="CA128" s="243"/>
      <c r="CB128" s="243"/>
      <c r="CC128" s="243"/>
      <c r="CD128" s="243"/>
      <c r="CE128" s="243"/>
      <c r="CF128" s="243"/>
      <c r="CG128" s="220"/>
      <c r="CH128" s="220"/>
      <c r="CI128" s="220"/>
      <c r="CJ128" s="242"/>
      <c r="CK128" s="1029"/>
      <c r="CL128" s="1030"/>
      <c r="CM128" s="1030"/>
      <c r="CN128" s="1030"/>
      <c r="CO128" s="1031"/>
      <c r="CP128" s="1040" t="s">
        <v>471</v>
      </c>
      <c r="CQ128" s="726"/>
      <c r="CR128" s="726"/>
      <c r="CS128" s="726"/>
      <c r="CT128" s="726"/>
      <c r="CU128" s="726"/>
      <c r="CV128" s="726"/>
      <c r="CW128" s="726"/>
      <c r="CX128" s="726"/>
      <c r="CY128" s="726"/>
      <c r="CZ128" s="726"/>
      <c r="DA128" s="726"/>
      <c r="DB128" s="726"/>
      <c r="DC128" s="726"/>
      <c r="DD128" s="726"/>
      <c r="DE128" s="726"/>
      <c r="DF128" s="1041"/>
      <c r="DG128" s="1042" t="s">
        <v>122</v>
      </c>
      <c r="DH128" s="1043"/>
      <c r="DI128" s="1043"/>
      <c r="DJ128" s="1043"/>
      <c r="DK128" s="1043"/>
      <c r="DL128" s="1043" t="s">
        <v>122</v>
      </c>
      <c r="DM128" s="1043"/>
      <c r="DN128" s="1043"/>
      <c r="DO128" s="1043"/>
      <c r="DP128" s="1043"/>
      <c r="DQ128" s="1043">
        <v>5391</v>
      </c>
      <c r="DR128" s="1043"/>
      <c r="DS128" s="1043"/>
      <c r="DT128" s="1043"/>
      <c r="DU128" s="1043"/>
      <c r="DV128" s="1044">
        <v>0</v>
      </c>
      <c r="DW128" s="1044"/>
      <c r="DX128" s="1044"/>
      <c r="DY128" s="1044"/>
      <c r="DZ128" s="1045"/>
    </row>
    <row r="129" spans="1:131" s="218" customFormat="1" ht="26.25" customHeight="1">
      <c r="A129" s="939" t="s">
        <v>103</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75" t="s">
        <v>472</v>
      </c>
      <c r="X129" s="1076"/>
      <c r="Y129" s="1076"/>
      <c r="Z129" s="1077"/>
      <c r="AA129" s="963">
        <v>31380204</v>
      </c>
      <c r="AB129" s="964"/>
      <c r="AC129" s="964"/>
      <c r="AD129" s="964"/>
      <c r="AE129" s="965"/>
      <c r="AF129" s="966">
        <v>32258782</v>
      </c>
      <c r="AG129" s="964"/>
      <c r="AH129" s="964"/>
      <c r="AI129" s="964"/>
      <c r="AJ129" s="965"/>
      <c r="AK129" s="966">
        <v>32917881</v>
      </c>
      <c r="AL129" s="964"/>
      <c r="AM129" s="964"/>
      <c r="AN129" s="964"/>
      <c r="AO129" s="965"/>
      <c r="AP129" s="1078"/>
      <c r="AQ129" s="1079"/>
      <c r="AR129" s="1079"/>
      <c r="AS129" s="1079"/>
      <c r="AT129" s="1080"/>
      <c r="AU129" s="221"/>
      <c r="AV129" s="221"/>
      <c r="AW129" s="221"/>
      <c r="AX129" s="1070" t="s">
        <v>473</v>
      </c>
      <c r="AY129" s="928"/>
      <c r="AZ129" s="928"/>
      <c r="BA129" s="928"/>
      <c r="BB129" s="928"/>
      <c r="BC129" s="928"/>
      <c r="BD129" s="928"/>
      <c r="BE129" s="929"/>
      <c r="BF129" s="1071" t="s">
        <v>122</v>
      </c>
      <c r="BG129" s="1072"/>
      <c r="BH129" s="1072"/>
      <c r="BI129" s="1072"/>
      <c r="BJ129" s="1072"/>
      <c r="BK129" s="1072"/>
      <c r="BL129" s="1073"/>
      <c r="BM129" s="1071">
        <v>16.68</v>
      </c>
      <c r="BN129" s="1072"/>
      <c r="BO129" s="1072"/>
      <c r="BP129" s="1072"/>
      <c r="BQ129" s="1072"/>
      <c r="BR129" s="1072"/>
      <c r="BS129" s="1073"/>
      <c r="BT129" s="1071">
        <v>30</v>
      </c>
      <c r="BU129" s="1072"/>
      <c r="BV129" s="1072"/>
      <c r="BW129" s="1072"/>
      <c r="BX129" s="1072"/>
      <c r="BY129" s="1072"/>
      <c r="BZ129" s="10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9" t="s">
        <v>474</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75" t="s">
        <v>475</v>
      </c>
      <c r="X130" s="1076"/>
      <c r="Y130" s="1076"/>
      <c r="Z130" s="1077"/>
      <c r="AA130" s="963">
        <v>3935332</v>
      </c>
      <c r="AB130" s="964"/>
      <c r="AC130" s="964"/>
      <c r="AD130" s="964"/>
      <c r="AE130" s="965"/>
      <c r="AF130" s="966">
        <v>3945455</v>
      </c>
      <c r="AG130" s="964"/>
      <c r="AH130" s="964"/>
      <c r="AI130" s="964"/>
      <c r="AJ130" s="965"/>
      <c r="AK130" s="966">
        <v>3629616</v>
      </c>
      <c r="AL130" s="964"/>
      <c r="AM130" s="964"/>
      <c r="AN130" s="964"/>
      <c r="AO130" s="965"/>
      <c r="AP130" s="1078"/>
      <c r="AQ130" s="1079"/>
      <c r="AR130" s="1079"/>
      <c r="AS130" s="1079"/>
      <c r="AT130" s="1080"/>
      <c r="AU130" s="221"/>
      <c r="AV130" s="221"/>
      <c r="AW130" s="221"/>
      <c r="AX130" s="1070" t="s">
        <v>476</v>
      </c>
      <c r="AY130" s="928"/>
      <c r="AZ130" s="928"/>
      <c r="BA130" s="928"/>
      <c r="BB130" s="928"/>
      <c r="BC130" s="928"/>
      <c r="BD130" s="928"/>
      <c r="BE130" s="929"/>
      <c r="BF130" s="1106">
        <v>11.9</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477</v>
      </c>
      <c r="X131" s="1113"/>
      <c r="Y131" s="1113"/>
      <c r="Z131" s="1114"/>
      <c r="AA131" s="1009">
        <v>27444872</v>
      </c>
      <c r="AB131" s="991"/>
      <c r="AC131" s="991"/>
      <c r="AD131" s="991"/>
      <c r="AE131" s="992"/>
      <c r="AF131" s="990">
        <v>28313327</v>
      </c>
      <c r="AG131" s="991"/>
      <c r="AH131" s="991"/>
      <c r="AI131" s="991"/>
      <c r="AJ131" s="992"/>
      <c r="AK131" s="990">
        <v>29288265</v>
      </c>
      <c r="AL131" s="991"/>
      <c r="AM131" s="991"/>
      <c r="AN131" s="991"/>
      <c r="AO131" s="992"/>
      <c r="AP131" s="1115"/>
      <c r="AQ131" s="1116"/>
      <c r="AR131" s="1116"/>
      <c r="AS131" s="1116"/>
      <c r="AT131" s="1117"/>
      <c r="AU131" s="221"/>
      <c r="AV131" s="221"/>
      <c r="AW131" s="221"/>
      <c r="AX131" s="1088" t="s">
        <v>478</v>
      </c>
      <c r="AY131" s="726"/>
      <c r="AZ131" s="726"/>
      <c r="BA131" s="726"/>
      <c r="BB131" s="726"/>
      <c r="BC131" s="726"/>
      <c r="BD131" s="726"/>
      <c r="BE131" s="1041"/>
      <c r="BF131" s="1089">
        <v>79.7</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5" t="s">
        <v>479</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480</v>
      </c>
      <c r="W132" s="1099"/>
      <c r="X132" s="1099"/>
      <c r="Y132" s="1099"/>
      <c r="Z132" s="1100"/>
      <c r="AA132" s="1101">
        <v>11.797828750000001</v>
      </c>
      <c r="AB132" s="1102"/>
      <c r="AC132" s="1102"/>
      <c r="AD132" s="1102"/>
      <c r="AE132" s="1103"/>
      <c r="AF132" s="1104">
        <v>11.971281230000001</v>
      </c>
      <c r="AG132" s="1102"/>
      <c r="AH132" s="1102"/>
      <c r="AI132" s="1102"/>
      <c r="AJ132" s="1103"/>
      <c r="AK132" s="1104">
        <v>11.930959379999999</v>
      </c>
      <c r="AL132" s="1102"/>
      <c r="AM132" s="1102"/>
      <c r="AN132" s="1102"/>
      <c r="AO132" s="1103"/>
      <c r="AP132" s="1006"/>
      <c r="AQ132" s="1007"/>
      <c r="AR132" s="1007"/>
      <c r="AS132" s="1007"/>
      <c r="AT132" s="1105"/>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481</v>
      </c>
      <c r="W133" s="1082"/>
      <c r="X133" s="1082"/>
      <c r="Y133" s="1082"/>
      <c r="Z133" s="1083"/>
      <c r="AA133" s="1084">
        <v>10.4</v>
      </c>
      <c r="AB133" s="1085"/>
      <c r="AC133" s="1085"/>
      <c r="AD133" s="1085"/>
      <c r="AE133" s="1086"/>
      <c r="AF133" s="1084">
        <v>11.2</v>
      </c>
      <c r="AG133" s="1085"/>
      <c r="AH133" s="1085"/>
      <c r="AI133" s="1085"/>
      <c r="AJ133" s="1086"/>
      <c r="AK133" s="1084">
        <v>11.9</v>
      </c>
      <c r="AL133" s="1085"/>
      <c r="AM133" s="1085"/>
      <c r="AN133" s="1085"/>
      <c r="AO133" s="1086"/>
      <c r="AP133" s="1033"/>
      <c r="AQ133" s="1034"/>
      <c r="AR133" s="1034"/>
      <c r="AS133" s="1034"/>
      <c r="AT133" s="1087"/>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j17UiJhWBj1msaXQ+82c58O+3CdnjX4N5UsqRCiAFs+Y30TnBflDI3gleGKA7qQry7SeuoGzQF2AIl6MVNglw==" saltValue="OjbhUG+lrnncccstvjj6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fitToHeight="2"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7" zoomScale="70" zoomScaleNormal="85" zoomScaleSheetLayoutView="70" workbookViewId="0">
      <selection activeCell="DO75" sqref="DO75"/>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482</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iRMBomHsalRyZ88K7nzyw0d28q2BPB8zVE+vjjAZuvCdUjagB+v8gzTuuKLP0JSO1NdHrleGIAFR8kMNdaLR/w==" saltValue="7Nr2+vnIBmCSuGgkLhp/s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2" zoomScale="85" zoomScaleNormal="85"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0TGYOeRq4qUdL0GE0roJqAOkwcfhnvKASFWrKkoHvnIatOQAyWn3MWBtHp/e6hj5D00SlC8b1R509CU5Oxr/w==" saltValue="So9/GgT4IMvRY0hG61TbV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40" zoomScaleSheetLayoutView="40" workbookViewId="0">
      <selection activeCell="AK38" sqref="AK38:AN38"/>
    </sheetView>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485</v>
      </c>
      <c r="AP7" s="260"/>
      <c r="AQ7" s="261" t="s">
        <v>486</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487</v>
      </c>
      <c r="AQ8" s="267" t="s">
        <v>488</v>
      </c>
      <c r="AR8" s="268" t="s">
        <v>489</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1" t="s">
        <v>490</v>
      </c>
      <c r="AL9" s="1122"/>
      <c r="AM9" s="1122"/>
      <c r="AN9" s="1123"/>
      <c r="AO9" s="269">
        <v>8887240</v>
      </c>
      <c r="AP9" s="269">
        <v>57468</v>
      </c>
      <c r="AQ9" s="270">
        <v>66742</v>
      </c>
      <c r="AR9" s="271">
        <v>-13.9</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1" t="s">
        <v>491</v>
      </c>
      <c r="AL10" s="1122"/>
      <c r="AM10" s="1122"/>
      <c r="AN10" s="1123"/>
      <c r="AO10" s="272">
        <v>1096557</v>
      </c>
      <c r="AP10" s="272">
        <v>7091</v>
      </c>
      <c r="AQ10" s="273">
        <v>1287</v>
      </c>
      <c r="AR10" s="274">
        <v>451</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1" t="s">
        <v>492</v>
      </c>
      <c r="AL11" s="1122"/>
      <c r="AM11" s="1122"/>
      <c r="AN11" s="1123"/>
      <c r="AO11" s="272">
        <v>60695</v>
      </c>
      <c r="AP11" s="272">
        <v>392</v>
      </c>
      <c r="AQ11" s="273">
        <v>1074</v>
      </c>
      <c r="AR11" s="274">
        <v>-63.5</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1" t="s">
        <v>493</v>
      </c>
      <c r="AL12" s="1122"/>
      <c r="AM12" s="1122"/>
      <c r="AN12" s="1123"/>
      <c r="AO12" s="272" t="s">
        <v>494</v>
      </c>
      <c r="AP12" s="272" t="s">
        <v>494</v>
      </c>
      <c r="AQ12" s="273">
        <v>41</v>
      </c>
      <c r="AR12" s="274" t="s">
        <v>494</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1" t="s">
        <v>495</v>
      </c>
      <c r="AL13" s="1122"/>
      <c r="AM13" s="1122"/>
      <c r="AN13" s="1123"/>
      <c r="AO13" s="272">
        <v>619466</v>
      </c>
      <c r="AP13" s="272">
        <v>4006</v>
      </c>
      <c r="AQ13" s="273">
        <v>2303</v>
      </c>
      <c r="AR13" s="274">
        <v>73.900000000000006</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1" t="s">
        <v>496</v>
      </c>
      <c r="AL14" s="1122"/>
      <c r="AM14" s="1122"/>
      <c r="AN14" s="1123"/>
      <c r="AO14" s="272">
        <v>413199</v>
      </c>
      <c r="AP14" s="272">
        <v>2672</v>
      </c>
      <c r="AQ14" s="273">
        <v>1496</v>
      </c>
      <c r="AR14" s="274">
        <v>78.599999999999994</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4" t="s">
        <v>497</v>
      </c>
      <c r="AL15" s="1125"/>
      <c r="AM15" s="1125"/>
      <c r="AN15" s="1126"/>
      <c r="AO15" s="272">
        <v>-421257</v>
      </c>
      <c r="AP15" s="272">
        <v>-2724</v>
      </c>
      <c r="AQ15" s="273">
        <v>-3858</v>
      </c>
      <c r="AR15" s="274">
        <v>-29.4</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4" t="s">
        <v>177</v>
      </c>
      <c r="AL16" s="1125"/>
      <c r="AM16" s="1125"/>
      <c r="AN16" s="1126"/>
      <c r="AO16" s="272">
        <v>10655900</v>
      </c>
      <c r="AP16" s="272">
        <v>68905</v>
      </c>
      <c r="AQ16" s="273">
        <v>69084</v>
      </c>
      <c r="AR16" s="274">
        <v>-0.3</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7" t="s">
        <v>502</v>
      </c>
      <c r="AL21" s="1128"/>
      <c r="AM21" s="1128"/>
      <c r="AN21" s="1129"/>
      <c r="AO21" s="285">
        <v>5.1100000000000003</v>
      </c>
      <c r="AP21" s="286">
        <v>6.14</v>
      </c>
      <c r="AQ21" s="287">
        <v>-1.03</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7" t="s">
        <v>503</v>
      </c>
      <c r="AL22" s="1128"/>
      <c r="AM22" s="1128"/>
      <c r="AN22" s="1129"/>
      <c r="AO22" s="290">
        <v>97.6</v>
      </c>
      <c r="AP22" s="291">
        <v>99.7</v>
      </c>
      <c r="AQ22" s="292">
        <v>-2.1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8" t="s">
        <v>504</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55"/>
    </row>
    <row r="27" spans="1:46">
      <c r="A27" s="297"/>
      <c r="AO27" s="250"/>
      <c r="AP27" s="250"/>
      <c r="AQ27" s="250"/>
      <c r="AR27" s="250"/>
      <c r="AS27" s="250"/>
      <c r="AT27" s="250"/>
    </row>
    <row r="28" spans="1:46" ht="17.2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485</v>
      </c>
      <c r="AP30" s="260"/>
      <c r="AQ30" s="261" t="s">
        <v>486</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487</v>
      </c>
      <c r="AQ31" s="267" t="s">
        <v>488</v>
      </c>
      <c r="AR31" s="268" t="s">
        <v>489</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5" t="s">
        <v>507</v>
      </c>
      <c r="AL32" s="1136"/>
      <c r="AM32" s="1136"/>
      <c r="AN32" s="1137"/>
      <c r="AO32" s="300">
        <v>6577655</v>
      </c>
      <c r="AP32" s="300">
        <v>42533</v>
      </c>
      <c r="AQ32" s="301">
        <v>26372</v>
      </c>
      <c r="AR32" s="302">
        <v>61.3</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5" t="s">
        <v>508</v>
      </c>
      <c r="AL33" s="1136"/>
      <c r="AM33" s="1136"/>
      <c r="AN33" s="1137"/>
      <c r="AO33" s="300" t="s">
        <v>494</v>
      </c>
      <c r="AP33" s="300" t="s">
        <v>494</v>
      </c>
      <c r="AQ33" s="301">
        <v>3</v>
      </c>
      <c r="AR33" s="302" t="s">
        <v>494</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5" t="s">
        <v>509</v>
      </c>
      <c r="AL34" s="1136"/>
      <c r="AM34" s="1136"/>
      <c r="AN34" s="1137"/>
      <c r="AO34" s="300">
        <v>20000</v>
      </c>
      <c r="AP34" s="300">
        <v>129</v>
      </c>
      <c r="AQ34" s="301">
        <v>27</v>
      </c>
      <c r="AR34" s="302">
        <v>377.8</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5" t="s">
        <v>510</v>
      </c>
      <c r="AL35" s="1136"/>
      <c r="AM35" s="1136"/>
      <c r="AN35" s="1137"/>
      <c r="AO35" s="300">
        <v>1499201</v>
      </c>
      <c r="AP35" s="300">
        <v>9694</v>
      </c>
      <c r="AQ35" s="301">
        <v>5235</v>
      </c>
      <c r="AR35" s="302">
        <v>85.2</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5" t="s">
        <v>511</v>
      </c>
      <c r="AL36" s="1136"/>
      <c r="AM36" s="1136"/>
      <c r="AN36" s="1137"/>
      <c r="AO36" s="300">
        <v>74882</v>
      </c>
      <c r="AP36" s="300">
        <v>484</v>
      </c>
      <c r="AQ36" s="301">
        <v>476</v>
      </c>
      <c r="AR36" s="302">
        <v>1.7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5" t="s">
        <v>512</v>
      </c>
      <c r="AL37" s="1136"/>
      <c r="AM37" s="1136"/>
      <c r="AN37" s="1137"/>
      <c r="AO37" s="300">
        <v>239788</v>
      </c>
      <c r="AP37" s="300">
        <v>1551</v>
      </c>
      <c r="AQ37" s="301">
        <v>969</v>
      </c>
      <c r="AR37" s="302">
        <v>60.1</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8" t="s">
        <v>513</v>
      </c>
      <c r="AL38" s="1139"/>
      <c r="AM38" s="1139"/>
      <c r="AN38" s="1140"/>
      <c r="AO38" s="303" t="s">
        <v>494</v>
      </c>
      <c r="AP38" s="303" t="s">
        <v>494</v>
      </c>
      <c r="AQ38" s="304" t="s">
        <v>494</v>
      </c>
      <c r="AR38" s="292" t="s">
        <v>494</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8" t="s">
        <v>514</v>
      </c>
      <c r="AL39" s="1139"/>
      <c r="AM39" s="1139"/>
      <c r="AN39" s="1140"/>
      <c r="AO39" s="300">
        <v>-1287539</v>
      </c>
      <c r="AP39" s="300">
        <v>-8326</v>
      </c>
      <c r="AQ39" s="301">
        <v>-7307</v>
      </c>
      <c r="AR39" s="302">
        <v>13.9</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5" t="s">
        <v>515</v>
      </c>
      <c r="AL40" s="1136"/>
      <c r="AM40" s="1136"/>
      <c r="AN40" s="1137"/>
      <c r="AO40" s="300">
        <v>-3629616</v>
      </c>
      <c r="AP40" s="300">
        <v>-23470</v>
      </c>
      <c r="AQ40" s="301">
        <v>-17667</v>
      </c>
      <c r="AR40" s="302">
        <v>32.799999999999997</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1" t="s">
        <v>287</v>
      </c>
      <c r="AL41" s="1142"/>
      <c r="AM41" s="1142"/>
      <c r="AN41" s="1143"/>
      <c r="AO41" s="300">
        <v>3494371</v>
      </c>
      <c r="AP41" s="300">
        <v>22596</v>
      </c>
      <c r="AQ41" s="301">
        <v>8108</v>
      </c>
      <c r="AR41" s="302">
        <v>178.7</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30" t="s">
        <v>485</v>
      </c>
      <c r="AN49" s="1132" t="s">
        <v>518</v>
      </c>
      <c r="AO49" s="1133"/>
      <c r="AP49" s="1133"/>
      <c r="AQ49" s="1133"/>
      <c r="AR49" s="1134"/>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1"/>
      <c r="AN50" s="316" t="s">
        <v>519</v>
      </c>
      <c r="AO50" s="317" t="s">
        <v>520</v>
      </c>
      <c r="AP50" s="318" t="s">
        <v>521</v>
      </c>
      <c r="AQ50" s="319" t="s">
        <v>522</v>
      </c>
      <c r="AR50" s="320" t="s">
        <v>523</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11754248</v>
      </c>
      <c r="AN51" s="322">
        <v>74387</v>
      </c>
      <c r="AO51" s="323">
        <v>16.100000000000001</v>
      </c>
      <c r="AP51" s="324">
        <v>60285</v>
      </c>
      <c r="AQ51" s="325">
        <v>6.4</v>
      </c>
      <c r="AR51" s="326">
        <v>9.6999999999999993</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6228458</v>
      </c>
      <c r="AN52" s="330">
        <v>39417</v>
      </c>
      <c r="AO52" s="331">
        <v>13.2</v>
      </c>
      <c r="AP52" s="332">
        <v>36445</v>
      </c>
      <c r="AQ52" s="333">
        <v>5</v>
      </c>
      <c r="AR52" s="334">
        <v>8.1999999999999993</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5341129</v>
      </c>
      <c r="AN53" s="322">
        <v>33990</v>
      </c>
      <c r="AO53" s="323">
        <v>-54.3</v>
      </c>
      <c r="AP53" s="324">
        <v>38566</v>
      </c>
      <c r="AQ53" s="325">
        <v>-36</v>
      </c>
      <c r="AR53" s="326">
        <v>-18.3</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2904863</v>
      </c>
      <c r="AN54" s="330">
        <v>18486</v>
      </c>
      <c r="AO54" s="331">
        <v>-53.1</v>
      </c>
      <c r="AP54" s="332">
        <v>24059</v>
      </c>
      <c r="AQ54" s="333">
        <v>-34</v>
      </c>
      <c r="AR54" s="334">
        <v>-19.100000000000001</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6020637</v>
      </c>
      <c r="AN55" s="322">
        <v>38487</v>
      </c>
      <c r="AO55" s="323">
        <v>13.2</v>
      </c>
      <c r="AP55" s="324">
        <v>35156</v>
      </c>
      <c r="AQ55" s="325">
        <v>-8.8000000000000007</v>
      </c>
      <c r="AR55" s="326">
        <v>22</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2927702</v>
      </c>
      <c r="AN56" s="330">
        <v>18715</v>
      </c>
      <c r="AO56" s="331">
        <v>1.2</v>
      </c>
      <c r="AP56" s="332">
        <v>22430</v>
      </c>
      <c r="AQ56" s="333">
        <v>-6.8</v>
      </c>
      <c r="AR56" s="334">
        <v>8</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8370066</v>
      </c>
      <c r="AN57" s="322">
        <v>53736</v>
      </c>
      <c r="AO57" s="323">
        <v>39.6</v>
      </c>
      <c r="AP57" s="324">
        <v>37029</v>
      </c>
      <c r="AQ57" s="325">
        <v>5.3</v>
      </c>
      <c r="AR57" s="326">
        <v>34.299999999999997</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4087591</v>
      </c>
      <c r="AN58" s="330">
        <v>26243</v>
      </c>
      <c r="AO58" s="331">
        <v>40.200000000000003</v>
      </c>
      <c r="AP58" s="332">
        <v>23232</v>
      </c>
      <c r="AQ58" s="333">
        <v>3.6</v>
      </c>
      <c r="AR58" s="334">
        <v>36.6</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5861037</v>
      </c>
      <c r="AN59" s="322">
        <v>37899</v>
      </c>
      <c r="AO59" s="323">
        <v>-29.5</v>
      </c>
      <c r="AP59" s="324">
        <v>44805</v>
      </c>
      <c r="AQ59" s="325">
        <v>21</v>
      </c>
      <c r="AR59" s="326">
        <v>-50.5</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3717068</v>
      </c>
      <c r="AN60" s="330">
        <v>24036</v>
      </c>
      <c r="AO60" s="331">
        <v>-8.4</v>
      </c>
      <c r="AP60" s="332">
        <v>29857</v>
      </c>
      <c r="AQ60" s="333">
        <v>28.5</v>
      </c>
      <c r="AR60" s="334">
        <v>-36.9</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7469423</v>
      </c>
      <c r="AN61" s="337">
        <v>47700</v>
      </c>
      <c r="AO61" s="338">
        <v>-3</v>
      </c>
      <c r="AP61" s="339">
        <v>43168</v>
      </c>
      <c r="AQ61" s="340">
        <v>-2.4</v>
      </c>
      <c r="AR61" s="326">
        <v>-0.6</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3973136</v>
      </c>
      <c r="AN62" s="330">
        <v>25379</v>
      </c>
      <c r="AO62" s="331">
        <v>-1.4</v>
      </c>
      <c r="AP62" s="332">
        <v>27205</v>
      </c>
      <c r="AQ62" s="333">
        <v>-0.7</v>
      </c>
      <c r="AR62" s="334">
        <v>-0.7</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oorlKj5gaKy2+UAoDal6vsJQNrk0yoKRD6juaKG9udv/6QM2qsw6LpvFXnP9Vpc30qcJS6dcpKGRF+QXqFLOhQ==" saltValue="Sia+ukhUhokGdga4WaDT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70" zoomScaleNormal="70" zoomScaleSheetLayoutView="55" workbookViewId="0">
      <selection activeCell="E112" sqref="A112:XFD112"/>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482</v>
      </c>
    </row>
    <row r="120" spans="125:125" ht="13.5" hidden="1" customHeight="1"/>
    <row r="121" spans="125:125" ht="13.5" hidden="1" customHeight="1">
      <c r="DU121" s="247"/>
    </row>
  </sheetData>
  <sheetProtection algorithmName="SHA-512" hashValue="0w9lV2sZ+AjlV7YLn5ZrtNSQKTCUcv1hE39W5K1ZsOPEmMrfVn50KxZpmbcfuqyCaVNKaeh7kvfKSStNLHIobQ==" saltValue="0+pKLjXMekpp5fI12f4ga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8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482</v>
      </c>
    </row>
  </sheetData>
  <sheetProtection algorithmName="SHA-512" hashValue="xawnzhSjVjlxG5fZKwaJvj+Im6KyX/jGhmbhRGH4xTZ291+KDm4g4TVnRDSOuttnU5wsuDmW34XYkFzT95GluA==" saltValue="Vy3V0i3xm1V/hG388HOFV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Normal="100" zoomScaleSheetLayoutView="100" workbookViewId="0">
      <selection activeCell="I49" sqref="I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44" t="s">
        <v>3</v>
      </c>
      <c r="D47" s="1144"/>
      <c r="E47" s="1145"/>
      <c r="F47" s="11">
        <v>15.3</v>
      </c>
      <c r="G47" s="12">
        <v>12.68</v>
      </c>
      <c r="H47" s="12">
        <v>12.87</v>
      </c>
      <c r="I47" s="12">
        <v>11.44</v>
      </c>
      <c r="J47" s="13">
        <v>9.1199999999999992</v>
      </c>
    </row>
    <row r="48" spans="2:10" ht="57.75" customHeight="1">
      <c r="B48" s="14"/>
      <c r="C48" s="1146" t="s">
        <v>4</v>
      </c>
      <c r="D48" s="1146"/>
      <c r="E48" s="1147"/>
      <c r="F48" s="15">
        <v>7.39</v>
      </c>
      <c r="G48" s="16">
        <v>10.24</v>
      </c>
      <c r="H48" s="16">
        <v>10.23</v>
      </c>
      <c r="I48" s="16">
        <v>6.47</v>
      </c>
      <c r="J48" s="17">
        <v>8.81</v>
      </c>
    </row>
    <row r="49" spans="2:10" ht="57.75" customHeight="1" thickBot="1">
      <c r="B49" s="18"/>
      <c r="C49" s="1148" t="s">
        <v>5</v>
      </c>
      <c r="D49" s="1148"/>
      <c r="E49" s="1149"/>
      <c r="F49" s="19">
        <v>1.0900000000000001</v>
      </c>
      <c r="G49" s="20">
        <v>1.1299999999999999</v>
      </c>
      <c r="H49" s="20" t="s">
        <v>537</v>
      </c>
      <c r="I49" s="20" t="s">
        <v>538</v>
      </c>
      <c r="J49" s="21">
        <v>0.37</v>
      </c>
    </row>
    <row r="50" spans="2:10"/>
  </sheetData>
  <sheetProtection algorithmName="SHA-512" hashValue="YGUrFp5wSRCwlsG6m7gbvNhBObkS6PDDfhqRZnmUCbbaBHimjL2J/VOCujyOwc0zSucEAT5kayQGT3icZ8byzw==" saltValue="IJGcTPoIAmY1kO+lxa0lH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弓野　隆</cp:lastModifiedBy>
  <cp:lastPrinted>2026-03-10T02:05:05Z</cp:lastPrinted>
  <dcterms:created xsi:type="dcterms:W3CDTF">2026-02-23T05:06:20Z</dcterms:created>
  <dcterms:modified xsi:type="dcterms:W3CDTF">2026-03-10T02:15:45Z</dcterms:modified>
  <cp:category/>
</cp:coreProperties>
</file>