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19800" windowHeight="11760"/>
  </bookViews>
  <sheets>
    <sheet name="総括表" sheetId="10" r:id="rId1"/>
    <sheet name="普通会計の状況" sheetId="11" r:id="rId2"/>
    <sheet name="各会計、関係団体の財政状況及び健全化判断比率" sheetId="12" r:id="rId3"/>
    <sheet name="財政比較分析表 "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J68" i="12" l="1"/>
  <c r="AI68" i="12"/>
  <c r="AH68" i="12"/>
  <c r="AG68" i="12"/>
  <c r="AE68" i="12"/>
  <c r="AD68" i="12"/>
  <c r="AC68" i="12"/>
  <c r="AB68" i="12"/>
  <c r="Z68" i="12"/>
  <c r="Y68" i="12"/>
  <c r="X68" i="12"/>
  <c r="W68" i="12"/>
  <c r="U68" i="12"/>
  <c r="T68" i="12"/>
  <c r="S68" i="12"/>
  <c r="R68" i="12"/>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C35" i="10"/>
  <c r="AM34" i="10" s="1"/>
  <c r="AM35" i="10" s="1"/>
  <c r="AM36" i="10" s="1"/>
  <c r="CO34" i="10"/>
  <c r="CO35" i="10" s="1"/>
  <c r="BW34" i="10"/>
  <c r="BW35" i="10" s="1"/>
  <c r="BW36" i="10" s="1"/>
  <c r="BW37" i="10" s="1"/>
  <c r="BW38" i="10" s="1"/>
  <c r="BW39" i="10" s="1"/>
  <c r="BW40" i="10" s="1"/>
  <c r="BW41" i="10" s="1"/>
  <c r="BW42" i="10" s="1"/>
  <c r="BW43" i="10" s="1"/>
  <c r="BE34" i="10"/>
  <c r="U34" i="10"/>
  <c r="U35" i="10" s="1"/>
  <c r="U36" i="10" s="1"/>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<sst xmlns="http://schemas.openxmlformats.org/spreadsheetml/2006/main" count="1079" uniqueCount="591">
  <si>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</si>
  <si>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</si>
  <si>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</si>
  <si>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</si>
  <si>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</si>
  <si>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</si>
  <si>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</si>
  <si>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</si>
  <si>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</si>
  <si>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</si>
  <si>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</si>
  <si>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</si>
  <si>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</si>
  <si>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</si>
  <si>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</si>
  <si>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</si>
  <si>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</si>
  <si>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</si>
  <si>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</si>
  <si>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</si>
  <si>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</si>
  <si>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</si>
  <si>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</si>
  <si>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</si>
  <si>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</si>
  <si>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</si>
  <si>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</si>
  <si>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</si>
  <si>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</si>
  <si>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</si>
  <si>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</si>
  <si>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</si>
  <si>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</si>
  <si>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</si>
  <si>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</si>
  <si>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</si>
  <si>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</si>
  <si>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</si>
  <si>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</si>
  <si>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</si>
  <si>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</si>
  <si>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</si>
  <si>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</si>
  <si>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</si>
  <si>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</si>
  <si>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</si>
  <si>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</si>
  <si>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</si>
  <si>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</si>
  <si>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</si>
  <si>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</si>
  <si>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</si>
  <si>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</si>
  <si>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</si>
  <si>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</si>
  <si>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</si>
  <si>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</si>
  <si>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</si>
  <si>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</si>
  <si>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</si>
  <si>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</si>
  <si>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</si>
  <si>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</si>
  <si>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</si>
  <si>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</si>
  <si>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</si>
  <si>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</si>
  <si>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</si>
  <si>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</si>
  <si>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</si>
  <si>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</si>
  <si>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</si>
  <si>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</si>
  <si>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</si>
  <si>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</si>
  <si>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</si>
  <si>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</si>
  <si>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</si>
  <si>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</si>
  <si>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</si>
  <si>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</si>
  <si>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</si>
  <si>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</si>
  <si>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</si>
  <si>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</si>
  <si>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</si>
  <si>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</si>
  <si>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</si>
  <si>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</si>
  <si>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</si>
  <si>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</si>
  <si>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</si>
  <si>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</si>
  <si>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</si>
  <si>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</si>
  <si>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</si>
  <si>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</si>
  <si>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</si>
  <si>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</si>
  <si>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潮来市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</si>
  <si>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</si>
  <si>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</si>
  <si>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</si>
  <si>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</si>
  <si>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</si>
  <si>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</si>
  <si>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</si>
  <si>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</si>
  <si>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</si>
  <si>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</si>
  <si>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</si>
  <si>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</si>
  <si>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</si>
  <si>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</si>
  <si>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</si>
  <si>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</si>
  <si>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</si>
  <si>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</si>
  <si>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</si>
  <si>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</si>
  <si>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</si>
  <si>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</si>
  <si>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</si>
  <si>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</si>
  <si>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</si>
  <si>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</si>
  <si>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</si>
  <si>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</si>
  <si>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</si>
  <si>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</si>
  <si>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</si>
  <si>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</si>
  <si>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</si>
  <si>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</si>
  <si>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</si>
  <si>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</si>
  <si>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</si>
  <si>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</si>
  <si>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</si>
  <si>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</si>
  <si>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</si>
  <si>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</si>
  <si>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</si>
  <si>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</si>
  <si>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</si>
  <si>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</si>
  <si>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</si>
  <si>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</si>
  <si>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</si>
  <si>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</si>
  <si>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</si>
  <si>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</si>
  <si>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</si>
  <si>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</si>
  <si>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</si>
  <si>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</si>
  <si>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</si>
  <si>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</si>
  <si>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</si>
  <si>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</si>
  <si>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</si>
  <si>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</si>
  <si>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</si>
  <si>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</si>
  <si>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</si>
  <si>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</si>
  <si>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</si>
  <si>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</si>
  <si>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</si>
  <si>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</si>
  <si>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</si>
  <si>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</si>
  <si>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</si>
  <si>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</si>
  <si>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</si>
  <si>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</si>
  <si>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</si>
  <si>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</si>
  <si>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</si>
  <si>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</si>
  <si>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</si>
  <si>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</si>
  <si>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</si>
  <si>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</si>
  <si>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</si>
  <si>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</si>
  <si>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</si>
  <si>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</si>
  <si>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</si>
  <si>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</si>
  <si>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</si>
  <si>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</si>
  <si>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</si>
  <si>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</si>
  <si>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</si>
  <si>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</si>
  <si>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</si>
  <si>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</si>
  <si>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</si>
  <si>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</si>
  <si>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</si>
  <si>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</si>
  <si>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</si>
  <si>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</si>
  <si>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</si>
  <si>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</si>
  <si>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</si>
  <si>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</si>
  <si>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</si>
  <si>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</si>
  <si>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</si>
  <si>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</si>
  <si>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</si>
  <si>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</si>
  <si>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</si>
  <si>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</si>
  <si>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茨城県潮来市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</si>
  <si>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</si>
  <si>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</si>
  <si>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</si>
  <si>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</si>
  <si>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</si>
  <si>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</si>
  <si>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</si>
  <si>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</si>
  <si>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</si>
  <si>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</si>
  <si>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</si>
  <si>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</si>
  <si>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</si>
  <si>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</si>
  <si>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</si>
  <si>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</si>
  <si>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</si>
  <si>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</si>
  <si>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</si>
  <si>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</si>
  <si>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</si>
  <si>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</si>
  <si>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</si>
  <si>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</si>
  <si>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</si>
  <si>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</si>
  <si>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</si>
  <si>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</si>
  <si>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</si>
  <si>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</si>
  <si>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</si>
  <si>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</si>
  <si>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</si>
  <si>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</si>
  <si>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</si>
  <si>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</si>
  <si>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</si>
  <si>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</si>
  <si>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</si>
  <si>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</si>
  <si>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</si>
  <si>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</si>
  <si>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</si>
  <si>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</si>
  <si>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</si>
  <si>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</si>
  <si>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</si>
  <si>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</si>
  <si>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</si>
  <si>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</si>
  <si>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</si>
  <si>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</si>
  <si>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</si>
  <si>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</si>
  <si>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</si>
  <si>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</si>
  <si>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</si>
  <si>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</si>
  <si>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</si>
  <si>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</si>
  <si>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</si>
  <si>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</si>
  <si>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</si>
  <si>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</si>
  <si>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</si>
  <si>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</si>
  <si>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</si>
  <si>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</si>
  <si>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</si>
  <si>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</si>
  <si>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</si>
  <si>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</si>
  <si>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</si>
  <si>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</si>
  <si>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</si>
  <si>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</si>
  <si>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</si>
  <si>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</si>
  <si>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</si>
  <si>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</si>
  <si>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</si>
  <si>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</si>
  <si>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</si>
  <si>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</si>
  <si>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</si>
  <si>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</si>
  <si>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</si>
  <si>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</si>
  <si>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</si>
  <si>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</si>
  <si>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</si>
  <si>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</si>
  <si>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</si>
  <si>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</si>
  <si>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</si>
  <si>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</si>
  <si>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</si>
  <si>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</si>
  <si>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</si>
  <si>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</si>
  <si>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</si>
  <si>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</si>
  <si>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</si>
  <si>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</si>
  <si>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</si>
  <si>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</si>
  <si>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</si>
  <si>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</si>
  <si>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</si>
  <si>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</si>
  <si>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</si>
  <si>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</si>
  <si>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</si>
  <si>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</si>
  <si>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</si>
  <si>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</si>
  <si>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</si>
  <si>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</si>
  <si>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</si>
  <si>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</si>
  <si>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</si>
  <si>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</si>
  <si>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</si>
  <si>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</si>
  <si>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</si>
  <si>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</si>
  <si>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</si>
  <si>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</si>
  <si>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</si>
  <si>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</si>
  <si>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</si>
  <si>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</si>
  <si>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</si>
  <si>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</si>
  <si>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</si>
  <si>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</si>
  <si>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</si>
  <si>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</si>
  <si>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</si>
  <si>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</si>
  <si>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</si>
  <si>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</si>
  <si>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</si>
  <si>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</si>
  <si>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</si>
  <si>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</si>
  <si>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</si>
  <si>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</si>
  <si>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</si>
  <si>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</si>
  <si>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</si>
  <si>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</si>
  <si>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茨城県潮来市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</si>
  <si>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</si>
  <si>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</si>
  <si>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</si>
  <si>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</si>
  <si>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</si>
  <si>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</si>
  <si>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</si>
  <si>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</si>
  <si>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</si>
  <si>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</si>
  <si>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</si>
  <si>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</si>
  <si>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</si>
  <si>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</si>
  <si>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</si>
  <si>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</si>
  <si>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</si>
  <si>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</si>
  <si>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</si>
  <si>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</si>
  <si>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</si>
  <si>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</si>
  <si>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</si>
  <si>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</si>
  <si>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</si>
  <si>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</si>
  <si>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</si>
  <si>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</si>
  <si>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</si>
  <si>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</si>
  <si>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</si>
  <si>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</si>
  <si>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</si>
  <si>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</si>
  <si>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潮来市国民健康保険特別会計</t>
    <phoneticPr fontId="5"/>
  </si>
  <si>
    <t>潮来市介護保険特別会計</t>
    <phoneticPr fontId="5"/>
  </si>
  <si>
    <t>潮来市後期高齢者医療特別会計</t>
    <phoneticPr fontId="5"/>
  </si>
  <si>
    <t>潮来市下水道事業会計</t>
    <phoneticPr fontId="5"/>
  </si>
  <si>
    <t>法適用企業</t>
    <phoneticPr fontId="5"/>
  </si>
  <si>
    <t>潮来市水道事業会計</t>
    <phoneticPr fontId="5"/>
  </si>
  <si>
    <t>潮来市工業用水道事業会計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</si>
  <si>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</si>
  <si>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</si>
  <si>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</si>
  <si>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</si>
  <si>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</si>
  <si>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</si>
  <si>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</si>
  <si>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</si>
  <si>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</si>
  <si>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</si>
  <si>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</si>
  <si>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</si>
  <si>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</si>
  <si>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</si>
  <si>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</si>
  <si>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</si>
  <si>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</si>
  <si>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</si>
  <si>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</si>
  <si>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</si>
  <si>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</si>
  <si>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</si>
  <si>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</si>
  <si>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</si>
  <si>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</si>
  <si>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</si>
  <si>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</si>
  <si>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</si>
  <si>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</si>
  <si>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</si>
  <si>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</si>
  <si>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</si>
  <si>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</si>
  <si>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</si>
  <si>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</si>
  <si>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</si>
  <si>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</si>
  <si>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</si>
  <si>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</si>
  <si>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</si>
  <si>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</si>
  <si>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</si>
  <si>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</si>
  <si>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</si>
  <si>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</si>
  <si>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</si>
  <si>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</si>
  <si>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</si>
  <si>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</si>
  <si>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</si>
  <si>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</si>
  <si>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</si>
  <si>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</si>
  <si>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</si>
  <si>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</si>
  <si>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</si>
  <si>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</si>
  <si>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</si>
  <si>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</si>
  <si>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</si>
  <si>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潮来市後期高齢者医療特別会計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</si>
  <si>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</si>
  <si>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</si>
  <si>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</si>
  <si>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</si>
  <si>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</si>
  <si>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</si>
  <si>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</si>
  <si>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</si>
  <si>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</si>
  <si>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</si>
  <si>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</si>
  <si>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</si>
  <si>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</si>
  <si>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</si>
  <si>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</si>
  <si>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</si>
  <si>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</si>
  <si>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</si>
  <si>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</si>
  <si>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</si>
  <si>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</si>
  <si>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</si>
  <si>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</si>
  <si>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</si>
  <si>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</si>
  <si>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</si>
  <si>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</si>
  <si>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</si>
  <si>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</si>
  <si>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</si>
  <si>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</si>
  <si>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</si>
  <si>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</si>
  <si>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</si>
  <si>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</si>
  <si>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</si>
  <si>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</si>
  <si>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</si>
  <si>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</si>
  <si>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</si>
  <si>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</si>
  <si>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</si>
  <si>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</si>
  <si>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</si>
  <si>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</si>
  <si>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</si>
  <si>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</si>
  <si>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</si>
  <si>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</si>
  <si>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</si>
  <si>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</si>
  <si>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</si>
  <si>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</si>
  <si>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</si>
  <si>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</si>
  <si>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</si>
  <si>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</si>
  <si>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</si>
  <si>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</si>
  <si>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</si>
  <si>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</si>
  <si>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</si>
  <si>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</si>
  <si>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</si>
  <si>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</si>
  <si>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</si>
  <si>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</si>
  <si>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</si>
  <si>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</si>
  <si>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</si>
  <si>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</si>
  <si>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</si>
  <si>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</si>
  <si>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</si>
  <si>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</si>
  <si>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</si>
  <si>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</si>
  <si>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</si>
  <si>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</si>
  <si>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</si>
  <si>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</si>
  <si>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</si>
  <si>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</si>
  <si>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13.16</t>
  </si>
  <si>
    <t>▲ 5.00</t>
  </si>
  <si>
    <t>▲ 8.69</t>
  </si>
  <si>
    <t>▲ 3.82</t>
  </si>
  <si>
    <t>潮来市水道事業会計</t>
  </si>
  <si>
    <t>一般会計</t>
  </si>
  <si>
    <t>潮来市下水道事業会計</t>
  </si>
  <si>
    <t>潮来市工業用水道事業会計</t>
  </si>
  <si>
    <t>潮来市国民健康保険特別会計</t>
  </si>
  <si>
    <t>潮来市介護保険特別会計</t>
  </si>
  <si>
    <t>潮来市後期高齢者医療特別会計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</si>
  <si>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</si>
  <si>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</si>
  <si>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</si>
  <si>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</si>
  <si>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</si>
  <si>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</si>
  <si>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</si>
  <si>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</si>
  <si>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鹿行広域事務組合一般会計</t>
  </si>
  <si>
    <t>鹿行広域事務組合養護老人ホーム事業特別会計</t>
  </si>
  <si>
    <t>鹿行広域事務組合消防特別会計</t>
  </si>
  <si>
    <t>鹿行広域事務組合火葬場事業特別会計</t>
  </si>
  <si>
    <t>鹿行広域事務組合審査会事業特別会計</t>
  </si>
  <si>
    <t xml:space="preserve">茨城県市町村総合事務組合一般会計 </t>
  </si>
  <si>
    <t>茨城県市町村総合事務組合県民交通災害共済事業特別会計</t>
  </si>
  <si>
    <t xml:space="preserve">茨城租税債権管理機構      </t>
  </si>
  <si>
    <t>茨城県後期高齢者医療広域連合一般会計</t>
  </si>
  <si>
    <t>茨城県後期高齢者医療広域連合後期高齢者医療特別会計</t>
  </si>
  <si>
    <t>潮来市開発公社</t>
    <rPh sb="0" eb="3">
      <t>イタコシ</t>
    </rPh>
    <rPh sb="3" eb="7">
      <t>カイハツコウシャ</t>
    </rPh>
    <phoneticPr fontId="2"/>
  </si>
  <si>
    <t>いたこ</t>
  </si>
  <si>
    <t xml:space="preserve"> 一般廃棄物処理施設整備基金</t>
    <phoneticPr fontId="5"/>
  </si>
  <si>
    <t xml:space="preserve"> 地域振興基金</t>
    <phoneticPr fontId="2"/>
  </si>
  <si>
    <t xml:space="preserve"> 庁舎建設基金</t>
    <phoneticPr fontId="2"/>
  </si>
  <si>
    <t xml:space="preserve"> ふるさと創生基金</t>
    <phoneticPr fontId="2"/>
  </si>
  <si>
    <t xml:space="preserve"> 公共施設整備基金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</si>
</sst>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D647-4523-BDAE-77BAB0DAC2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61569</c:v>
                </c:pt>
                <c:pt idx="1">
                  <c:v>51338</c:v>
                </c:pt>
                <c:pt idx="2">
                  <c:v>63428</c:v>
                </c:pt>
                <c:pt idx="3">
                  <c:v>54599</c:v>
                </c:pt>
                <c:pt idx="4">
                  <c:v>41191</c:v>
                </c:pt>
              </c:numCache>
            </c:numRef>
          </c:val>
          <c:smooth val="0"/>
          <c:extLst>
            <c:ext xmlns:c16="http://schemas.microsoft.com/office/drawing/2014/chart" uri="{C3380CC4-5D6E-409C-BE32-E72D297353CC}">
              <c16:uniqueId val="{00000001-D647-4523-BDAE-77BAB0DAC2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8.7100000000000009</c:v>
                </c:pt>
                <c:pt idx="1">
                  <c:v>8.89</c:v>
                </c:pt>
                <c:pt idx="2">
                  <c:v>12.21</c:v>
                </c:pt>
                <c:pt idx="3">
                  <c:v>15.83</c:v>
                </c:pt>
                <c:pt idx="4">
                  <c:v>12.69</c:v>
                </c:pt>
              </c:numCache>
            </c:numRef>
          </c:val>
          <c:extLst>
            <c:ext xmlns:c16="http://schemas.microsoft.com/office/drawing/2014/chart" uri="{C3380CC4-5D6E-409C-BE32-E72D297353CC}">
              <c16:uniqueId val="{00000000-3DE8-4DDB-92A9-69226C3C81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25.49</c:v>
                </c:pt>
                <c:pt idx="1">
                  <c:v>20.239999999999998</c:v>
                </c:pt>
                <c:pt idx="2">
                  <c:v>6.58</c:v>
                </c:pt>
                <c:pt idx="3">
                  <c:v>14.52</c:v>
                </c:pt>
                <c:pt idx="4">
                  <c:v>15.15</c:v>
                </c:pt>
              </c:numCache>
            </c:numRef>
          </c:val>
          <c:extLst>
            <c:ext xmlns:c16="http://schemas.microsoft.com/office/drawing/2014/chart" uri="{C3380CC4-5D6E-409C-BE32-E72D297353CC}">
              <c16:uniqueId val="{00000001-3DE8-4DDB-92A9-69226C3C81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-13.16</c:v>
                </c:pt>
                <c:pt idx="1">
                  <c:v>-5</c:v>
                </c:pt>
                <c:pt idx="2">
                  <c:v>-8.69</c:v>
                </c:pt>
                <c:pt idx="3">
                  <c:v>12.14</c:v>
                </c:pt>
                <c:pt idx="4">
                  <c:v>-3.82</c:v>
                </c:pt>
              </c:numCache>
            </c:numRef>
          </c:val>
          <c:smooth val="0"/>
          <c:extLst>
            <c:ext xmlns:c16="http://schemas.microsoft.com/office/drawing/2014/chart" uri="{C3380CC4-5D6E-409C-BE32-E72D297353CC}">
              <c16:uniqueId val="{00000002-3DE8-4DDB-92A9-69226C3C81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0.21</c:v>
                </c:pt>
                <c:pt idx="2">
                  <c:v>#N/A</c:v>
                </c:pt>
                <c:pt idx="3">
                  <c:v>0.24</c:v>
                </c:pt>
                <c:pt idx="4">
                  <c:v>0</c:v>
                </c:pt>
                <c:pt idx="5">
                  <c:v>0</c:v>
                </c:pt>
                <c:pt idx="6">
                  <c:v>0</c:v>
                </c:pt>
                <c:pt idx="7">
                  <c:v>0</c:v>
                </c:pt>
                <c:pt idx="8">
                  <c:v>0</c:v>
                </c:pt>
                <c:pt idx="9">
                  <c:v>0</c:v>
                </c:pt>
              </c:numCache>
            </c:numRef>
          </c:val>
          <c:extLst>
            <c:ext xmlns:c16="http://schemas.microsoft.com/office/drawing/2014/chart" uri="{C3380CC4-5D6E-409C-BE32-E72D297353CC}">
              <c16:uniqueId val="{00000000-7ACD-4D8E-BAA3-8B4985CD8A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CD-4D8E-BAA3-8B4985CD8A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ACD-4D8E-BAA3-8B4985CD8AE5}"/>
            </c:ext>
          </c:extLst>
        </c:ser>
        <c:ser>
          <c:idx val="3"/>
          <c:order val="3"/>
          <c:tx>
            <c:strRef>
              <c:f>データシート!$A$30</c:f>
              <c:strCache>
                <c:ptCount val="1"/>
                <c:pt idx="0">
                  <c:v>潮来市後期高齢者医療特別会計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0.02</c:v>
                </c:pt>
                <c:pt idx="8">
                  <c:v>#N/A</c:v>
                </c:pt>
                <c:pt idx="9">
                  <c:v>0.02</c:v>
                </c:pt>
              </c:numCache>
            </c:numRef>
          </c:val>
          <c:extLst>
            <c:ext xmlns:c16="http://schemas.microsoft.com/office/drawing/2014/chart" uri="{C3380CC4-5D6E-409C-BE32-E72D297353CC}">
              <c16:uniqueId val="{00000003-7ACD-4D8E-BAA3-8B4985CD8AE5}"/>
            </c:ext>
          </c:extLst>
        </c:ser>
        <c:ser>
          <c:idx val="4"/>
          <c:order val="4"/>
          <c:tx>
            <c:strRef>
              <c:f>データシート!$A$31</c:f>
              <c:strCache>
                <c:ptCount val="1"/>
                <c:pt idx="0">
                  <c:v>潮来市介護保険特別会計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c:v>
                </c:pt>
                <c:pt idx="2">
                  <c:v>#N/A</c:v>
                </c:pt>
                <c:pt idx="3">
                  <c:v>1.1599999999999999</c:v>
                </c:pt>
                <c:pt idx="4">
                  <c:v>#N/A</c:v>
                </c:pt>
                <c:pt idx="5">
                  <c:v>1.05</c:v>
                </c:pt>
                <c:pt idx="6">
                  <c:v>#N/A</c:v>
                </c:pt>
                <c:pt idx="7">
                  <c:v>0.87</c:v>
                </c:pt>
                <c:pt idx="8">
                  <c:v>#N/A</c:v>
                </c:pt>
                <c:pt idx="9">
                  <c:v>0.99</c:v>
                </c:pt>
              </c:numCache>
            </c:numRef>
          </c:val>
          <c:extLst>
            <c:ext xmlns:c16="http://schemas.microsoft.com/office/drawing/2014/chart" uri="{C3380CC4-5D6E-409C-BE32-E72D297353CC}">
              <c16:uniqueId val="{00000004-7ACD-4D8E-BAA3-8B4985CD8AE5}"/>
            </c:ext>
          </c:extLst>
        </c:ser>
        <c:ser>
          <c:idx val="5"/>
          <c:order val="5"/>
          <c:tx>
            <c:strRef>
              <c:f>データシート!$A$32</c:f>
              <c:strCache>
                <c:ptCount val="1"/>
                <c:pt idx="0">
                  <c:v>潮来市国民健康保険特別会計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0.71</c:v>
                </c:pt>
                <c:pt idx="4">
                  <c:v>#N/A</c:v>
                </c:pt>
                <c:pt idx="5">
                  <c:v>1.23</c:v>
                </c:pt>
                <c:pt idx="6">
                  <c:v>#N/A</c:v>
                </c:pt>
                <c:pt idx="7">
                  <c:v>1.08</c:v>
                </c:pt>
                <c:pt idx="8">
                  <c:v>#N/A</c:v>
                </c:pt>
                <c:pt idx="9">
                  <c:v>1</c:v>
                </c:pt>
              </c:numCache>
            </c:numRef>
          </c:val>
          <c:extLst>
            <c:ext xmlns:c16="http://schemas.microsoft.com/office/drawing/2014/chart" uri="{C3380CC4-5D6E-409C-BE32-E72D297353CC}">
              <c16:uniqueId val="{00000005-7ACD-4D8E-BAA3-8B4985CD8AE5}"/>
            </c:ext>
          </c:extLst>
        </c:ser>
        <c:ser>
          <c:idx val="6"/>
          <c:order val="6"/>
          <c:tx>
            <c:strRef>
              <c:f>データシート!$A$33</c:f>
              <c:strCache>
                <c:ptCount val="1"/>
                <c:pt idx="0">
                  <c:v>潮来市工業用水道事業会計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c:v>
                </c:pt>
                <c:pt idx="2">
                  <c:v>#N/A</c:v>
                </c:pt>
                <c:pt idx="3">
                  <c:v>1.35</c:v>
                </c:pt>
                <c:pt idx="4">
                  <c:v>#N/A</c:v>
                </c:pt>
                <c:pt idx="5">
                  <c:v>1.33</c:v>
                </c:pt>
                <c:pt idx="6">
                  <c:v>#N/A</c:v>
                </c:pt>
                <c:pt idx="7">
                  <c:v>1.34</c:v>
                </c:pt>
                <c:pt idx="8">
                  <c:v>#N/A</c:v>
                </c:pt>
                <c:pt idx="9">
                  <c:v>1.46</c:v>
                </c:pt>
              </c:numCache>
            </c:numRef>
          </c:val>
          <c:extLst>
            <c:ext xmlns:c16="http://schemas.microsoft.com/office/drawing/2014/chart" uri="{C3380CC4-5D6E-409C-BE32-E72D297353CC}">
              <c16:uniqueId val="{00000006-7ACD-4D8E-BAA3-8B4985CD8AE5}"/>
            </c:ext>
          </c:extLst>
        </c:ser>
        <c:ser>
          <c:idx val="7"/>
          <c:order val="7"/>
          <c:tx>
            <c:strRef>
              <c:f>データシート!$A$34</c:f>
              <c:strCache>
                <c:ptCount val="1"/>
                <c:pt idx="0">
                  <c:v>潮来市下水道事業会計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4.51</c:v>
                </c:pt>
                <c:pt idx="6">
                  <c:v>#N/A</c:v>
                </c:pt>
                <c:pt idx="7">
                  <c:v>3.02</c:v>
                </c:pt>
                <c:pt idx="8">
                  <c:v>#N/A</c:v>
                </c:pt>
                <c:pt idx="9">
                  <c:v>3.92</c:v>
                </c:pt>
              </c:numCache>
            </c:numRef>
          </c:val>
          <c:extLst>
            <c:ext xmlns:c16="http://schemas.microsoft.com/office/drawing/2014/chart" uri="{C3380CC4-5D6E-409C-BE32-E72D297353CC}">
              <c16:uniqueId val="{00000007-7ACD-4D8E-BAA3-8B4985CD8A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8.6999999999999993</c:v>
                </c:pt>
                <c:pt idx="2">
                  <c:v>#N/A</c:v>
                </c:pt>
                <c:pt idx="3">
                  <c:v>8.89</c:v>
                </c:pt>
                <c:pt idx="4">
                  <c:v>#N/A</c:v>
                </c:pt>
                <c:pt idx="5">
                  <c:v>12.21</c:v>
                </c:pt>
                <c:pt idx="6">
                  <c:v>#N/A</c:v>
                </c:pt>
                <c:pt idx="7">
                  <c:v>15.83</c:v>
                </c:pt>
                <c:pt idx="8">
                  <c:v>#N/A</c:v>
                </c:pt>
                <c:pt idx="9">
                  <c:v>12.68</c:v>
                </c:pt>
              </c:numCache>
            </c:numRef>
          </c:val>
          <c:extLst>
            <c:ext xmlns:c16="http://schemas.microsoft.com/office/drawing/2014/chart" uri="{C3380CC4-5D6E-409C-BE32-E72D297353CC}">
              <c16:uniqueId val="{00000008-7ACD-4D8E-BAA3-8B4985CD8AE5}"/>
            </c:ext>
          </c:extLst>
        </c:ser>
        <c:ser>
          <c:idx val="9"/>
          <c:order val="9"/>
          <c:tx>
            <c:strRef>
              <c:f>データシート!$A$36</c:f>
              <c:strCache>
                <c:ptCount val="1"/>
                <c:pt idx="0">
                  <c:v>潮来市水道事業会計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10.27</c:v>
                </c:pt>
                <c:pt idx="2">
                  <c:v>#N/A</c:v>
                </c:pt>
                <c:pt idx="3">
                  <c:v>12</c:v>
                </c:pt>
                <c:pt idx="4">
                  <c:v>#N/A</c:v>
                </c:pt>
                <c:pt idx="5">
                  <c:v>13.39</c:v>
                </c:pt>
                <c:pt idx="6">
                  <c:v>#N/A</c:v>
                </c:pt>
                <c:pt idx="7">
                  <c:v>14.1</c:v>
                </c:pt>
                <c:pt idx="8">
                  <c:v>#N/A</c:v>
                </c:pt>
                <c:pt idx="9">
                  <c:v>15.3</c:v>
                </c:pt>
              </c:numCache>
            </c:numRef>
          </c:val>
          <c:extLst>
            <c:ext xmlns:c16="http://schemas.microsoft.com/office/drawing/2014/chart" uri="{C3380CC4-5D6E-409C-BE32-E72D297353CC}">
              <c16:uniqueId val="{00000009-7ACD-4D8E-BAA3-8B4985CD8A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1329</c:v>
                </c:pt>
                <c:pt idx="5">
                  <c:v>1309</c:v>
                </c:pt>
                <c:pt idx="8">
                  <c:v>1465</c:v>
                </c:pt>
                <c:pt idx="11">
                  <c:v>1338</c:v>
                </c:pt>
                <c:pt idx="14">
                  <c:v>1257</c:v>
                </c:pt>
              </c:numCache>
            </c:numRef>
          </c:val>
          <c:extLst>
            <c:ext xmlns:c16="http://schemas.microsoft.com/office/drawing/2014/chart" uri="{C3380CC4-5D6E-409C-BE32-E72D297353CC}">
              <c16:uniqueId val="{00000000-4697-4CCD-A4F0-55278961AC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97-4CCD-A4F0-55278961AC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97-4CCD-A4F0-55278961AC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19</c:v>
                </c:pt>
                <c:pt idx="6">
                  <c:v>20</c:v>
                </c:pt>
                <c:pt idx="9">
                  <c:v>21</c:v>
                </c:pt>
                <c:pt idx="12">
                  <c:v>24</c:v>
                </c:pt>
              </c:numCache>
            </c:numRef>
          </c:val>
          <c:extLst>
            <c:ext xmlns:c16="http://schemas.microsoft.com/office/drawing/2014/chart" uri="{C3380CC4-5D6E-409C-BE32-E72D297353CC}">
              <c16:uniqueId val="{00000003-4697-4CCD-A4F0-55278961AC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598</c:v>
                </c:pt>
                <c:pt idx="3">
                  <c:v>639</c:v>
                </c:pt>
                <c:pt idx="6">
                  <c:v>581</c:v>
                </c:pt>
                <c:pt idx="9">
                  <c:v>578</c:v>
                </c:pt>
                <c:pt idx="12">
                  <c:v>546</c:v>
                </c:pt>
              </c:numCache>
            </c:numRef>
          </c:val>
          <c:extLst>
            <c:ext xmlns:c16="http://schemas.microsoft.com/office/drawing/2014/chart" uri="{C3380CC4-5D6E-409C-BE32-E72D297353CC}">
              <c16:uniqueId val="{00000004-4697-4CCD-A4F0-55278961AC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97-4CCD-A4F0-55278961AC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97-4CCD-A4F0-55278961AC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1280</c:v>
                </c:pt>
                <c:pt idx="3">
                  <c:v>1264</c:v>
                </c:pt>
                <c:pt idx="6">
                  <c:v>1500</c:v>
                </c:pt>
                <c:pt idx="9">
                  <c:v>1388</c:v>
                </c:pt>
                <c:pt idx="12">
                  <c:v>1395</c:v>
                </c:pt>
              </c:numCache>
            </c:numRef>
          </c:val>
          <c:extLst>
            <c:ext xmlns:c16="http://schemas.microsoft.com/office/drawing/2014/chart" uri="{C3380CC4-5D6E-409C-BE32-E72D297353CC}">
              <c16:uniqueId val="{00000007-4697-4CCD-A4F0-55278961AC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566</c:v>
                </c:pt>
                <c:pt idx="2">
                  <c:v>#N/A</c:v>
                </c:pt>
                <c:pt idx="3">
                  <c:v>#N/A</c:v>
                </c:pt>
                <c:pt idx="4">
                  <c:v>613</c:v>
                </c:pt>
                <c:pt idx="5">
                  <c:v>#N/A</c:v>
                </c:pt>
                <c:pt idx="6">
                  <c:v>#N/A</c:v>
                </c:pt>
                <c:pt idx="7">
                  <c:v>636</c:v>
                </c:pt>
                <c:pt idx="8">
                  <c:v>#N/A</c:v>
                </c:pt>
                <c:pt idx="9">
                  <c:v>#N/A</c:v>
                </c:pt>
                <c:pt idx="10">
                  <c:v>649</c:v>
                </c:pt>
                <c:pt idx="11">
                  <c:v>#N/A</c:v>
                </c:pt>
                <c:pt idx="12">
                  <c:v>#N/A</c:v>
                </c:pt>
                <c:pt idx="13">
                  <c:v>708</c:v>
                </c:pt>
                <c:pt idx="14">
                  <c:v>#N/A</c:v>
                </c:pt>
              </c:numCache>
            </c:numRef>
          </c:val>
          <c:smooth val="0"/>
          <c:extLst>
            <c:ext xmlns:c16="http://schemas.microsoft.com/office/drawing/2014/chart" uri="{C3380CC4-5D6E-409C-BE32-E72D297353CC}">
              <c16:uniqueId val="{00000008-4697-4CCD-A4F0-55278961AC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13833</c:v>
                </c:pt>
                <c:pt idx="5">
                  <c:v>13346</c:v>
                </c:pt>
                <c:pt idx="8">
                  <c:v>12889</c:v>
                </c:pt>
                <c:pt idx="11">
                  <c:v>12239</c:v>
                </c:pt>
                <c:pt idx="14">
                  <c:v>12034</c:v>
                </c:pt>
              </c:numCache>
            </c:numRef>
          </c:val>
          <c:extLst>
            <c:ext xmlns:c16="http://schemas.microsoft.com/office/drawing/2014/chart" uri="{C3380CC4-5D6E-409C-BE32-E72D297353CC}">
              <c16:uniqueId val="{00000000-78D1-4AD3-A20D-BFDC3946F5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116</c:v>
                </c:pt>
                <c:pt idx="5">
                  <c:v>122</c:v>
                </c:pt>
                <c:pt idx="8">
                  <c:v>98</c:v>
                </c:pt>
                <c:pt idx="11">
                  <c:v>62</c:v>
                </c:pt>
                <c:pt idx="14">
                  <c:v>74</c:v>
                </c:pt>
              </c:numCache>
            </c:numRef>
          </c:val>
          <c:extLst>
            <c:ext xmlns:c16="http://schemas.microsoft.com/office/drawing/2014/chart" uri="{C3380CC4-5D6E-409C-BE32-E72D297353CC}">
              <c16:uniqueId val="{00000001-78D1-4AD3-A20D-BFDC3946F5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4292</c:v>
                </c:pt>
                <c:pt idx="5">
                  <c:v>3882</c:v>
                </c:pt>
                <c:pt idx="8">
                  <c:v>2797</c:v>
                </c:pt>
                <c:pt idx="11">
                  <c:v>2843</c:v>
                </c:pt>
                <c:pt idx="14">
                  <c:v>4040</c:v>
                </c:pt>
              </c:numCache>
            </c:numRef>
          </c:val>
          <c:extLst>
            <c:ext xmlns:c16="http://schemas.microsoft.com/office/drawing/2014/chart" uri="{C3380CC4-5D6E-409C-BE32-E72D297353CC}">
              <c16:uniqueId val="{00000002-78D1-4AD3-A20D-BFDC3946F5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D1-4AD3-A20D-BFDC3946F5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D1-4AD3-A20D-BFDC3946F5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78D1-4AD3-A20D-BFDC3946F5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2147</c:v>
                </c:pt>
                <c:pt idx="3">
                  <c:v>2252</c:v>
                </c:pt>
                <c:pt idx="6">
                  <c:v>2213</c:v>
                </c:pt>
                <c:pt idx="9">
                  <c:v>2131</c:v>
                </c:pt>
                <c:pt idx="12">
                  <c:v>2075</c:v>
                </c:pt>
              </c:numCache>
            </c:numRef>
          </c:val>
          <c:extLst>
            <c:ext xmlns:c16="http://schemas.microsoft.com/office/drawing/2014/chart" uri="{C3380CC4-5D6E-409C-BE32-E72D297353CC}">
              <c16:uniqueId val="{00000006-78D1-4AD3-A20D-BFDC3946F5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137</c:v>
                </c:pt>
                <c:pt idx="3">
                  <c:v>133</c:v>
                </c:pt>
                <c:pt idx="6">
                  <c:v>120</c:v>
                </c:pt>
                <c:pt idx="9">
                  <c:v>115</c:v>
                </c:pt>
                <c:pt idx="12">
                  <c:v>91</c:v>
                </c:pt>
              </c:numCache>
            </c:numRef>
          </c:val>
          <c:extLst>
            <c:ext xmlns:c16="http://schemas.microsoft.com/office/drawing/2014/chart" uri="{C3380CC4-5D6E-409C-BE32-E72D297353CC}">
              <c16:uniqueId val="{00000007-78D1-4AD3-A20D-BFDC3946F5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6664</c:v>
                </c:pt>
                <c:pt idx="3">
                  <c:v>6517</c:v>
                </c:pt>
                <c:pt idx="6">
                  <c:v>6260</c:v>
                </c:pt>
                <c:pt idx="9">
                  <c:v>6391</c:v>
                </c:pt>
                <c:pt idx="12">
                  <c:v>6074</c:v>
                </c:pt>
              </c:numCache>
            </c:numRef>
          </c:val>
          <c:extLst>
            <c:ext xmlns:c16="http://schemas.microsoft.com/office/drawing/2014/chart" uri="{C3380CC4-5D6E-409C-BE32-E72D297353CC}">
              <c16:uniqueId val="{00000008-78D1-4AD3-A20D-BFDC3946F5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D1-4AD3-A20D-BFDC3946F5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11939</c:v>
                </c:pt>
                <c:pt idx="3">
                  <c:v>11711</c:v>
                </c:pt>
                <c:pt idx="6">
                  <c:v>11410</c:v>
                </c:pt>
                <c:pt idx="9">
                  <c:v>11172</c:v>
                </c:pt>
                <c:pt idx="12">
                  <c:v>10538</c:v>
                </c:pt>
              </c:numCache>
            </c:numRef>
          </c:val>
          <c:extLst>
            <c:ext xmlns:c16="http://schemas.microsoft.com/office/drawing/2014/chart" uri="{C3380CC4-5D6E-409C-BE32-E72D297353CC}">
              <c16:uniqueId val="{0000000A-78D1-4AD3-A20D-BFDC3946F5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2649</c:v>
                </c:pt>
                <c:pt idx="2">
                  <c:v>#N/A</c:v>
                </c:pt>
                <c:pt idx="3">
                  <c:v>#N/A</c:v>
                </c:pt>
                <c:pt idx="4">
                  <c:v>3264</c:v>
                </c:pt>
                <c:pt idx="5">
                  <c:v>#N/A</c:v>
                </c:pt>
                <c:pt idx="6">
                  <c:v>#N/A</c:v>
                </c:pt>
                <c:pt idx="7">
                  <c:v>4220</c:v>
                </c:pt>
                <c:pt idx="8">
                  <c:v>#N/A</c:v>
                </c:pt>
                <c:pt idx="9">
                  <c:v>#N/A</c:v>
                </c:pt>
                <c:pt idx="10">
                  <c:v>4664</c:v>
                </c:pt>
                <c:pt idx="11">
                  <c:v>#N/A</c:v>
                </c:pt>
                <c:pt idx="12">
                  <c:v>#N/A</c:v>
                </c:pt>
                <c:pt idx="13">
                  <c:v>2630</c:v>
                </c:pt>
                <c:pt idx="14">
                  <c:v>#N/A</c:v>
                </c:pt>
              </c:numCache>
            </c:numRef>
          </c:val>
          <c:smooth val="0"/>
          <c:extLst>
            <c:ext xmlns:c16="http://schemas.microsoft.com/office/drawing/2014/chart" uri="{C3380CC4-5D6E-409C-BE32-E72D297353CC}">
              <c16:uniqueId val="{0000000B-78D1-4AD3-A20D-BFDC3946F5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515</c:v>
                </c:pt>
                <c:pt idx="1">
                  <c:v>1174</c:v>
                </c:pt>
                <c:pt idx="2">
                  <c:v>1174</c:v>
                </c:pt>
              </c:numCache>
            </c:numRef>
          </c:val>
          <c:extLst>
            <c:ext xmlns:c16="http://schemas.microsoft.com/office/drawing/2014/chart" uri="{C3380CC4-5D6E-409C-BE32-E72D297353CC}">
              <c16:uniqueId val="{00000000-7DAD-4D25-8494-E87E15CD2B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89</c:v>
                </c:pt>
                <c:pt idx="1">
                  <c:v>208</c:v>
                </c:pt>
                <c:pt idx="2">
                  <c:v>211</c:v>
                </c:pt>
              </c:numCache>
            </c:numRef>
          </c:val>
          <c:extLst>
            <c:ext xmlns:c16="http://schemas.microsoft.com/office/drawing/2014/chart" uri="{C3380CC4-5D6E-409C-BE32-E72D297353CC}">
              <c16:uniqueId val="{00000001-7DAD-4D25-8494-E87E15CD2B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1944</c:v>
                </c:pt>
                <c:pt idx="1">
                  <c:v>1967</c:v>
                </c:pt>
                <c:pt idx="2">
                  <c:v>2132</c:v>
                </c:pt>
              </c:numCache>
            </c:numRef>
          </c:val>
          <c:extLst>
            <c:ext xmlns:c16="http://schemas.microsoft.com/office/drawing/2014/chart" uri="{C3380CC4-5D6E-409C-BE32-E72D297353CC}">
              <c16:uniqueId val="{00000002-7DAD-4D25-8494-E87E15CD2B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令和元年度まで元利償還金は減少傾向であったが、令和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年度に一時増額。令和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は、合併特例債の一括償還を行ったため減少している。元利償還金については近年、地方債の新規発行額を元利償還金額以内にする等、公債費の抑制を行っている。公営企業債の元利償還金に対する繰入金については増加傾向にあっ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潮来市下水道事業特別会計と潮来市農業集落排水事業特別会計が一本化し公営企業会計に移行したため減少している。算入公債費等に関しては前述の合併特例債の償還により一時増加したが減少傾向にある。今後も緊急性や優先順位を十分検討し、市全体としても、起債に大きく頼ることのない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残高が償還に必要になる額に足りているため、計画的な積み立てはおこなっていない。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将来負担額に関しては、起債の抑制と合併特例債の借入限度額に近づいたことによる借入額の減少、平成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年度に借入を行った合併特例債の償還終了により一般会計における地方債残高が減少した。</a:t>
          </a:r>
        </a:p>
        <a:p>
          <a:r>
            <a:rPr kumimoji="1" lang="ja-JP" altLang="en-US" sz="1400">
              <a:latin typeface="ＭＳ ゴシック" pitchFamily="49" charset="-128"/>
              <a:ea typeface="ＭＳ ゴシック" pitchFamily="49" charset="-128"/>
            </a:rPr>
            <a:t>　充当可能特定歳入に関しては、ふるさと応援基金へ</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百万円の積立と一般廃棄物処理施設整備基金へ</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百万円の積立により充当可能基金が増加した。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しかし、基準財政需要額算入見込額は年々減少しており、今後上昇する見込みもないことから施策の厳選や事務作業の見直し等により、財政の健全化に努める。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茨城県潮来市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主な積み立てとして、減債基金へおよそ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百万円、一般廃棄物処理施設整備基金に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百万円の積立を行った。主な取り崩しとして、ふるさと応援基金から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百万円の取り崩し、地域振興基金から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毎年度の財源不足を補うために財政調整基金も減少してくことが予想され、各種目的基金の使途を検討し活用していくことが必要と思われる。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一般廃棄物処理施設整備基金：一般廃棄物処理施設整備のための財源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地域振興基金：潮来市の地域振興を図るための財源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一般廃棄物処理施設整備基金：一般廃棄物処理施設の整備のための積立により増加した。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地域振興基金：地域振興に係る事業のため一般会計に基金繰入れを行ったため減少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一般廃棄物処理施設整備基金：一般廃棄物処理施設の老朽化により、今後も整備などの費用が増えると考えられるため、それらに充てていく予定である。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地域振興基金：地域振興に係る経費に充てていく予定である。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財政調整基金は、市の標準財政規模の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割程度を目途に積立を行う。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取り崩しについては、極端に財政調整基金に依存することのない予算編成を行う。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400">
              <a:effectLst/>
              <a:latin typeface="ＭＳ ゴシック" panose="020B0609070205080204" pitchFamily="49" charset="-128"/>
              <a:ea typeface="ＭＳ ゴシック" panose="020B0609070205080204" pitchFamily="49" charset="-128"/>
            </a:rPr>
            <a:t>臨時財政対策債償還基金費の積立を行ったため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今後の地方債の一括償還に備え、積立を行っていく。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90016E13-302F-4E7E-B365-FE0479FD9C0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56ABBDD-E84B-46AC-8C0F-04164022AA6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40ADB6EE-1ED1-428A-8EED-6210A16F941F}"/>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DBAF8E6-2B0E-4365-8170-50163050A8C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0E523A4-FCAE-430C-BC8D-87328701C26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1112A5E1-DB6D-4601-A4E2-74F7D1B9429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D67D364-A480-429D-91EB-310B06D9BEC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2587864-87D2-4806-B2FB-695DF4D27BA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6A6F633-33A0-4C56-B8E9-B1423D8467A8}"/>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871FF345-E8EC-46A7-8548-7935A68A41B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26,890
26,506
71.40
14,811,289
13,783,106
983,293
7,748,983
10,537,879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467A97-7230-4125-9BAF-C9626FED30A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70A85FD-DA7F-43AD-8284-850AF080A1A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4D9B125-770D-4B5E-B9B3-80E560A1A1EE}"/>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BF816EB-4CA5-422B-86DA-A6FE5B30ECE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1C5EE3-469D-4753-B7B4-31834FACC71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038BBFB-69BA-40BA-9607-52BBBF68376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AF6C32A-8E41-4ABC-97D3-E184CF2734A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BD99CE0-C128-4EB7-996E-361AB89FE70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8410133-D948-4E2F-9CB0-A8E3A21339BE}"/>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BE73201E-D112-48CF-8FAC-04B4D5A6B02A}"/>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8FAB0D-362E-42DE-A08C-1E64C148FF73}"/>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74052A2-765E-449B-8A11-88CCB56ACF4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D6F5D9B-79BC-4F3C-966E-196C2AEF73C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985DFE54-EEE2-4EC3-B118-FCFAAC1DFA3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A23CC69-5780-403F-B523-03DDC50C5B04}"/>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48779CC-7BE9-4AA4-84D6-1AECE5B79F47}"/>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B066795-5708-45A3-AADE-77833991472E}"/>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14AF0EA8-416C-4CB2-B3EF-B09E148BD87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1F6CD4-1B6B-4380-AF57-0A5A8E77CECD}"/>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78980407-A323-41A2-866F-D0F23254837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2FDCD5E-8E44-4F37-940F-64635CEFC7F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B573ACD-3826-4033-AC83-97BCB93DEBB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EE2CD2-9C4B-435D-A454-30F238A9FBB2}"/>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8419F16-56C3-487E-87AC-6E02D8E4157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C2DD534-9B82-4B4B-BC0F-AFCA89116E2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63CB630-067D-4D9B-99DC-D4BCBC974D1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42A9A086-3326-4B9E-B1B8-EA49C399100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B10C330-12CA-46D1-A622-4ABE005BC98D}"/>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156B79E-CA85-4BE0-A883-F23C38CFC52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4F78E81-24A6-4844-BF0C-A158F6368AA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05B8340-9991-4727-A7C5-9662AD99DA5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1874747-5449-4F85-BEB6-ADA4DA3D8FD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6115A8E-8011-45DD-9DB5-F4D9A07961C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B2AD2A5-8077-483B-94BD-F52AE0F9ACB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E4C2D4C-C14C-421C-A128-95245908312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71DDF71-333D-4EF4-AA64-A05D08465819}"/>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2A92B26-3A9A-4F1D-A0EB-AD504844D13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ポイント低く、全国平均とほぼ同様であるが、茨城県平均からは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ポイント低い指数となっている。近年は、ほぼ横ばいの数値で推移しており、令和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年度においては、財政調整基金の減などにより前年度より低い数値となった。引き続き、税収入の確保や企業誘致の推進等に努め、財政基盤の強化を図る。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A9A75372-7DBB-465C-8890-FDD2CAF511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C812006-3F7C-4B68-BC43-7C57312FED6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628DC6A4-4AFA-4D19-9159-02021C60C3A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44CF3788-BA59-454D-A792-85E996794682}"/>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8EF1A8DE-A508-457C-A3B4-8E14DDB89166}"/>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1DEF8242-3CC4-4AE6-8EB7-209ACE300AC6}"/>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E7781C0B-D36E-4A59-A1C2-A2953BE20816}"/>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3A86BCD4-9B4B-4450-B4EF-29DF2D4258F6}"/>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767D7F5-8378-4944-AAC6-3543A4F39C8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EF1A429-7C5A-4E33-B94C-226437C9A9F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71FBE31-3797-43B2-A053-C4AC01A86B2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E53714BB-7C01-43E4-89B1-F43FBEE68F8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990E2B6-F3A9-4B64-8A83-DE3F820BD59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C273A05F-A5E9-4DB4-A72D-DFE686284A7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6C039895-8250-47E3-A513-705CE16AB7F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7F75C23F-B6AF-440C-9647-3C80CE026486}"/>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50C78F0D-201D-4DF5-9BF4-EE3E5111D544}"/>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64726A92-F2CD-4575-B472-0506E7A93D3D}"/>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60298FF1-5EBE-4E05-BD3E-398BB7BAD7A2}"/>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7659F34E-BB79-4F8F-B863-020B5BFBF5C9}"/>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25400</xdr:rowOff>
    </xdr:to>
    <xdr:cxnSp macro="">
      <xdr:nvCxnSpPr>
        <xdr:cNvPr id="69" name="直線コネクタ 68">
          <a:extLst>
            <a:ext uri="{FF2B5EF4-FFF2-40B4-BE49-F238E27FC236}">
              <a16:creationId xmlns:a16="http://schemas.microsoft.com/office/drawing/2014/main" id="{A8E154A1-7625-4364-8990-17CA77ECFA1A}"/>
            </a:ext>
          </a:extLst>
        </xdr:cNvPr>
        <xdr:cNvCxnSpPr/>
      </xdr:nvCxnSpPr>
      <xdr:spPr>
        <a:xfrm>
          <a:off x="4114800" y="720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a16="http://schemas.microsoft.com/office/drawing/2014/main" id="{29A693EA-3578-4E5D-AD32-A6C03BFB3D28}"/>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777A60A3-B0D5-40CD-B969-F48D24DF3A1A}"/>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68B46A4B-BC47-46DE-865E-38224835B735}"/>
            </a:ext>
          </a:extLst>
        </xdr:cNvPr>
        <xdr:cNvCxnSpPr/>
      </xdr:nvCxnSpPr>
      <xdr:spPr>
        <a:xfrm>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BF019B6A-730D-40B3-B40E-EBE7DC9DDCF8}"/>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a16="http://schemas.microsoft.com/office/drawing/2014/main" id="{D312FAFE-8940-410E-9994-7D032D49AA39}"/>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136525</xdr:rowOff>
    </xdr:from>
    <xdr:to>
      <xdr:col>15</xdr:col>
      <xdr:colOff>82550</xdr:colOff>
      <xdr:row>41</xdr:row>
      <xdr:rowOff>156633</xdr:rowOff>
    </xdr:to>
    <xdr:cxnSp macro="">
      <xdr:nvCxnSpPr>
        <xdr:cNvPr id="75" name="直線コネクタ 74">
          <a:extLst>
            <a:ext uri="{FF2B5EF4-FFF2-40B4-BE49-F238E27FC236}">
              <a16:creationId xmlns:a16="http://schemas.microsoft.com/office/drawing/2014/main" id="{71F4E373-AA81-43F7-BAD1-B804AD0788CE}"/>
            </a:ext>
          </a:extLst>
        </xdr:cNvPr>
        <xdr:cNvCxnSpPr/>
      </xdr:nvCxnSpPr>
      <xdr:spPr>
        <a:xfrm>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ACB77B96-B0C6-4C00-8F91-5D10E6BE64C6}"/>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48A284C-B654-482B-9B08-ED03E2441DD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136525</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DF0C8B40-5C0E-47CA-91FE-D50EBBB5A49A}"/>
            </a:ext>
          </a:extLst>
        </xdr:cNvPr>
        <xdr:cNvCxnSpPr/>
      </xdr:nvCxnSpPr>
      <xdr:spPr>
        <a:xfrm flipV="1">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DF3EFA94-E038-4C42-9C48-E472B7934298}"/>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a16="http://schemas.microsoft.com/office/drawing/2014/main" id="{EBC72C00-E558-4C59-8F81-5C1E4EAED008}"/>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81F53B01-3798-425E-AEE0-5176C22D7963}"/>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a16="http://schemas.microsoft.com/office/drawing/2014/main" id="{06C3972B-5FBD-4795-8D3C-41B50D5A12FC}"/>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D275ADF-D178-46EE-A096-3CA16E0E9F2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FFFE0D68-2BA4-40E8-A641-96AFF9FBF84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A0E9264-A6C5-498D-8326-60D962A59DB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E2E8982-4FB3-4673-B2E0-533267B77DF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9CE2BFD-FB77-4984-BEB5-A7957FFCD5F5}"/>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a:extLst>
            <a:ext uri="{FF2B5EF4-FFF2-40B4-BE49-F238E27FC236}">
              <a16:creationId xmlns:a16="http://schemas.microsoft.com/office/drawing/2014/main" id="{B98FAC73-F8C3-4B5E-AB8C-77CEE873C7BE}"/>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a:extLst>
            <a:ext uri="{FF2B5EF4-FFF2-40B4-BE49-F238E27FC236}">
              <a16:creationId xmlns:a16="http://schemas.microsoft.com/office/drawing/2014/main" id="{ADFBBB4B-D7CA-4F8C-AA43-6D6D318B3FE5}"/>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a:extLst>
            <a:ext uri="{FF2B5EF4-FFF2-40B4-BE49-F238E27FC236}">
              <a16:creationId xmlns:a16="http://schemas.microsoft.com/office/drawing/2014/main" id="{ED59B5E8-2557-4B3E-9BEB-67C3B49579C2}"/>
            </a:ext>
          </a:extLst>
        </xdr:cNvPr>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a:extLst>
            <a:ext uri="{FF2B5EF4-FFF2-40B4-BE49-F238E27FC236}">
              <a16:creationId xmlns:a16="http://schemas.microsoft.com/office/drawing/2014/main" id="{E596DAA5-ABF0-4786-A541-EEC5EA1C0AFA}"/>
            </a:ext>
          </a:extLst>
        </xdr:cNvPr>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a:extLst>
            <a:ext uri="{FF2B5EF4-FFF2-40B4-BE49-F238E27FC236}">
              <a16:creationId xmlns:a16="http://schemas.microsoft.com/office/drawing/2014/main" id="{56B7C882-E222-4753-93C0-3B7552379D87}"/>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a:extLst>
            <a:ext uri="{FF2B5EF4-FFF2-40B4-BE49-F238E27FC236}">
              <a16:creationId xmlns:a16="http://schemas.microsoft.com/office/drawing/2014/main" id="{B81476EE-B665-43E2-8006-716AE046C2F8}"/>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85725</xdr:rowOff>
    </xdr:from>
    <xdr:to>
      <xdr:col>11</xdr:col>
      <xdr:colOff>82550</xdr:colOff>
      <xdr:row>42</xdr:row>
      <xdr:rowOff>15875</xdr:rowOff>
    </xdr:to>
    <xdr:sp macro="" textlink="">
      <xdr:nvSpPr>
        <xdr:cNvPr id="94" name="楕円 93">
          <a:extLst>
            <a:ext uri="{FF2B5EF4-FFF2-40B4-BE49-F238E27FC236}">
              <a16:creationId xmlns:a16="http://schemas.microsoft.com/office/drawing/2014/main" id="{83D887A0-4089-4FC2-8EE0-5BD2C8CF8107}"/>
            </a:ext>
          </a:extLst>
        </xdr:cNvPr>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95" name="テキスト ボックス 94">
          <a:extLst>
            <a:ext uri="{FF2B5EF4-FFF2-40B4-BE49-F238E27FC236}">
              <a16:creationId xmlns:a16="http://schemas.microsoft.com/office/drawing/2014/main" id="{05C75CCA-BA6E-4489-9BA6-1A254F386743}"/>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56D1CD67-0265-408F-BFB4-B3605B4522D6}"/>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52B4F91B-68B3-4791-A216-338CD02BA4CF}"/>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567D5F71-9713-4FDE-A612-EEDE98FC57AF}"/>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A9055C3-6E5C-442D-813C-B56E7352AF2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E654250-899F-4B91-B8CB-AB7136B595DC}"/>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4E92B5DE-D432-4ACB-B31A-AFB48EFBC53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7D4F3489-78B1-4D43-B266-E919DD30755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A7A2760-8018-485C-8D41-54AC565E36F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8D5777F-A012-4E3E-835F-35F4EE31A16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389BBBA-4CBE-4F59-82D9-E34A2C2D6AA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C3C6B8C-CD89-4EF9-BA33-E7CBFA0D103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A559ABC0-270F-47A3-97C2-A87EFAD2EFB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DE908C7D-59FD-48CA-81B8-162C4843157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F1B973DF-8276-481D-ADBE-5D9C4CCBC797}"/>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6BA67B9-F1CD-4DE8-A5DE-B2B2564FFCB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ポイント低く、茨城県平均と比較すると</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ポイント低く、全国平均からは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ポイント低い指標となっている。令和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年度は、新型コロナウイルスによる事業の中止により他団体よりも低い数値であるが、事業の再開などにより経常収支比率は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ポイント上昇した。　今後、社会保障関係経費の増加が見込まれるが、公債費の抑制に努める等、経常経費の削減に努める。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EE750BD-83D8-480D-BD31-ACB6C213C14E}"/>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3F91BB17-9AE5-4D74-9644-3465977486B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8DEE390-D9B0-4365-A019-57B2B519F193}"/>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484A7FFA-E14B-4FE5-A7BA-2C5853889A62}"/>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9FD78FEA-1238-40E1-B991-0348EF2B0DD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3FB08D6-C406-432F-94C0-67991898097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65A31839-84F7-431D-A3BC-A1160FC5D0D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227F2499-B46C-414B-A512-2858F5661B37}"/>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242FF6AD-5CC6-4930-830F-5C90DE02C7E6}"/>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8F74EFA7-8DEF-452A-8320-1403C45A6F7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3F25E7AC-2D65-4D88-9B5D-338AB1933FA6}"/>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E7DAA22-9B1D-4541-B968-3B99ED21D51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60AB516A-36DF-451E-9C21-A7537547F2A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69458FD2-94F0-4288-A51C-92CECD80AB1B}"/>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C5ABDD00-DE85-4E01-9B04-A9B86F648292}"/>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70A5266-9243-413D-867D-38E1498098A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EB13C3EC-6343-4265-A603-9534D7BC3078}"/>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64A7A46C-9F75-4B89-9923-49F59D760195}"/>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6B4324A2-DE05-4CC0-89E6-A80D2A62AE27}"/>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5775E5D0-CA75-485D-8D0E-2C037A745A98}"/>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50FC463C-D26C-44AF-8D14-8CDE8428E418}"/>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60113</xdr:rowOff>
    </xdr:from>
    <xdr:to>
      <xdr:col>23</xdr:col>
      <xdr:colOff>133350</xdr:colOff>
      <xdr:row>60</xdr:row>
      <xdr:rowOff>17356</xdr:rowOff>
    </xdr:to>
    <xdr:cxnSp macro="">
      <xdr:nvCxnSpPr>
        <xdr:cNvPr id="132" name="直線コネクタ 131">
          <a:extLst>
            <a:ext uri="{FF2B5EF4-FFF2-40B4-BE49-F238E27FC236}">
              <a16:creationId xmlns:a16="http://schemas.microsoft.com/office/drawing/2014/main" id="{3C1AF4BB-68B4-42E6-8066-1785ED15BF7D}"/>
            </a:ext>
          </a:extLst>
        </xdr:cNvPr>
        <xdr:cNvCxnSpPr/>
      </xdr:nvCxnSpPr>
      <xdr:spPr>
        <a:xfrm>
          <a:off x="4114800" y="10175663"/>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5D9C0212-3D6F-4F65-8807-6F3848C4AC7C}"/>
            </a:ext>
          </a:extLst>
        </xdr:cNvPr>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3E386296-9F72-48F1-90C2-CB4AA307C40F}"/>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60113</xdr:rowOff>
    </xdr:from>
    <xdr:to>
      <xdr:col>19</xdr:col>
      <xdr:colOff>133350</xdr:colOff>
      <xdr:row>61</xdr:row>
      <xdr:rowOff>30904</xdr:rowOff>
    </xdr:to>
    <xdr:cxnSp macro="">
      <xdr:nvCxnSpPr>
        <xdr:cNvPr id="135" name="直線コネクタ 134">
          <a:extLst>
            <a:ext uri="{FF2B5EF4-FFF2-40B4-BE49-F238E27FC236}">
              <a16:creationId xmlns:a16="http://schemas.microsoft.com/office/drawing/2014/main" id="{578881F0-1327-45E0-A96C-FC5FFBAE3175}"/>
            </a:ext>
          </a:extLst>
        </xdr:cNvPr>
        <xdr:cNvCxnSpPr/>
      </xdr:nvCxnSpPr>
      <xdr:spPr>
        <a:xfrm flipV="1">
          <a:off x="3225800" y="10175663"/>
          <a:ext cx="889000" cy="31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12333A5E-F87A-4901-9B1E-2AAB7D54F9BA}"/>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B1FD5859-1EA1-4D75-958C-D5134D16848A}"/>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30904</xdr:rowOff>
    </xdr:from>
    <xdr:to>
      <xdr:col>15</xdr:col>
      <xdr:colOff>82550</xdr:colOff>
      <xdr:row>65</xdr:row>
      <xdr:rowOff>165523</xdr:rowOff>
    </xdr:to>
    <xdr:cxnSp macro="">
      <xdr:nvCxnSpPr>
        <xdr:cNvPr id="138" name="直線コネクタ 137">
          <a:extLst>
            <a:ext uri="{FF2B5EF4-FFF2-40B4-BE49-F238E27FC236}">
              <a16:creationId xmlns:a16="http://schemas.microsoft.com/office/drawing/2014/main" id="{F2E0978D-99D8-4A95-82DC-016B62355E84}"/>
            </a:ext>
          </a:extLst>
        </xdr:cNvPr>
        <xdr:cNvCxnSpPr/>
      </xdr:nvCxnSpPr>
      <xdr:spPr>
        <a:xfrm flipV="1">
          <a:off x="2336800" y="10489354"/>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37A78B30-E945-49F1-952B-A7CAAB3A7D6B}"/>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99ADD842-8E96-4795-A092-893DF0359CE0}"/>
            </a:ext>
          </a:extLst>
        </xdr:cNvPr>
        <xdr:cNvSpPr txBox="1"/>
      </xdr:nvSpPr>
      <xdr:spPr>
        <a:xfrm>
          <a:off x="2844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165523</xdr:rowOff>
    </xdr:to>
    <xdr:cxnSp macro="">
      <xdr:nvCxnSpPr>
        <xdr:cNvPr id="141" name="直線コネクタ 140">
          <a:extLst>
            <a:ext uri="{FF2B5EF4-FFF2-40B4-BE49-F238E27FC236}">
              <a16:creationId xmlns:a16="http://schemas.microsoft.com/office/drawing/2014/main" id="{C179FA65-D962-42CA-A177-C9B8E9FFD454}"/>
            </a:ext>
          </a:extLst>
        </xdr:cNvPr>
        <xdr:cNvCxnSpPr/>
      </xdr:nvCxnSpPr>
      <xdr:spPr>
        <a:xfrm>
          <a:off x="1447800" y="11156950"/>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DCBFBD88-91FE-46DE-9E8F-897ACFD9A318}"/>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58D2C831-43F9-41C7-A0C1-7CBD910D5327}"/>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C0FBC1C1-BDFC-4B1D-85FB-D140B965149B}"/>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C9F38051-8DBA-42E4-A56D-EED478444F36}"/>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48A392A1-4C7C-4896-A726-7C783D849BAC}"/>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54E36C7-AA38-4DEA-A892-0C78F370CEB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DDD2AEA-D030-4923-9D4E-29806485C7E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9ABAEAC2-188F-46A2-BADE-4D8D123D38C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ADB76FBA-166A-4FEA-9D7E-93A8FC1C063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138006</xdr:rowOff>
    </xdr:from>
    <xdr:to>
      <xdr:col>23</xdr:col>
      <xdr:colOff>184150</xdr:colOff>
      <xdr:row>60</xdr:row>
      <xdr:rowOff>68156</xdr:rowOff>
    </xdr:to>
    <xdr:sp macro="" textlink="">
      <xdr:nvSpPr>
        <xdr:cNvPr id="151" name="楕円 150">
          <a:extLst>
            <a:ext uri="{FF2B5EF4-FFF2-40B4-BE49-F238E27FC236}">
              <a16:creationId xmlns:a16="http://schemas.microsoft.com/office/drawing/2014/main" id="{2AD6D5D3-50AC-464B-8DF2-E9E73E0206F0}"/>
            </a:ext>
          </a:extLst>
        </xdr:cNvPr>
        <xdr:cNvSpPr/>
      </xdr:nvSpPr>
      <xdr:spPr>
        <a:xfrm>
          <a:off x="49022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154533</xdr:rowOff>
    </xdr:from>
    <xdr:ext cx="762000" cy="259045"/>
    <xdr:sp macro="" textlink="">
      <xdr:nvSpPr>
        <xdr:cNvPr id="152" name="財政構造の弾力性該当値テキスト">
          <a:extLst>
            <a:ext uri="{FF2B5EF4-FFF2-40B4-BE49-F238E27FC236}">
              <a16:creationId xmlns:a16="http://schemas.microsoft.com/office/drawing/2014/main" id="{A7236DDA-52A5-4D04-89B0-3A29323DB70B}"/>
            </a:ext>
          </a:extLst>
        </xdr:cNvPr>
        <xdr:cNvSpPr txBox="1"/>
      </xdr:nvSpPr>
      <xdr:spPr>
        <a:xfrm>
          <a:off x="5041900" y="1009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9313</xdr:rowOff>
    </xdr:from>
    <xdr:to>
      <xdr:col>19</xdr:col>
      <xdr:colOff>184150</xdr:colOff>
      <xdr:row>59</xdr:row>
      <xdr:rowOff>110913</xdr:rowOff>
    </xdr:to>
    <xdr:sp macro="" textlink="">
      <xdr:nvSpPr>
        <xdr:cNvPr id="153" name="楕円 152">
          <a:extLst>
            <a:ext uri="{FF2B5EF4-FFF2-40B4-BE49-F238E27FC236}">
              <a16:creationId xmlns:a16="http://schemas.microsoft.com/office/drawing/2014/main" id="{FC3759C0-11CB-45FE-864A-52461756D4B4}"/>
            </a:ext>
          </a:extLst>
        </xdr:cNvPr>
        <xdr:cNvSpPr/>
      </xdr:nvSpPr>
      <xdr:spPr>
        <a:xfrm>
          <a:off x="4064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121090</xdr:rowOff>
    </xdr:from>
    <xdr:ext cx="736600" cy="259045"/>
    <xdr:sp macro="" textlink="">
      <xdr:nvSpPr>
        <xdr:cNvPr id="154" name="テキスト ボックス 153">
          <a:extLst>
            <a:ext uri="{FF2B5EF4-FFF2-40B4-BE49-F238E27FC236}">
              <a16:creationId xmlns:a16="http://schemas.microsoft.com/office/drawing/2014/main" id="{0F80687E-6429-46DD-AE60-81AE5C1BB089}"/>
            </a:ext>
          </a:extLst>
        </xdr:cNvPr>
        <xdr:cNvSpPr txBox="1"/>
      </xdr:nvSpPr>
      <xdr:spPr>
        <a:xfrm>
          <a:off x="3733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a:extLst>
            <a:ext uri="{FF2B5EF4-FFF2-40B4-BE49-F238E27FC236}">
              <a16:creationId xmlns:a16="http://schemas.microsoft.com/office/drawing/2014/main" id="{ECF8DE8C-BCED-4E4E-B460-B5930251B345}"/>
            </a:ext>
          </a:extLst>
        </xdr:cNvPr>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91881</xdr:rowOff>
    </xdr:from>
    <xdr:ext cx="762000" cy="259045"/>
    <xdr:sp macro="" textlink="">
      <xdr:nvSpPr>
        <xdr:cNvPr id="156" name="テキスト ボックス 155">
          <a:extLst>
            <a:ext uri="{FF2B5EF4-FFF2-40B4-BE49-F238E27FC236}">
              <a16:creationId xmlns:a16="http://schemas.microsoft.com/office/drawing/2014/main" id="{D551297B-F51D-4FA7-B971-6033CBD0718D}"/>
            </a:ext>
          </a:extLst>
        </xdr:cNvPr>
        <xdr:cNvSpPr txBox="1"/>
      </xdr:nvSpPr>
      <xdr:spPr>
        <a:xfrm>
          <a:off x="2844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114723</xdr:rowOff>
    </xdr:from>
    <xdr:to>
      <xdr:col>11</xdr:col>
      <xdr:colOff>82550</xdr:colOff>
      <xdr:row>66</xdr:row>
      <xdr:rowOff>44873</xdr:rowOff>
    </xdr:to>
    <xdr:sp macro="" textlink="">
      <xdr:nvSpPr>
        <xdr:cNvPr id="157" name="楕円 156">
          <a:extLst>
            <a:ext uri="{FF2B5EF4-FFF2-40B4-BE49-F238E27FC236}">
              <a16:creationId xmlns:a16="http://schemas.microsoft.com/office/drawing/2014/main" id="{69DBAB97-65B5-4BDB-976D-F63D58571D60}"/>
            </a:ext>
          </a:extLst>
        </xdr:cNvPr>
        <xdr:cNvSpPr/>
      </xdr:nvSpPr>
      <xdr:spPr>
        <a:xfrm>
          <a:off x="2286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29650</xdr:rowOff>
    </xdr:from>
    <xdr:ext cx="762000" cy="259045"/>
    <xdr:sp macro="" textlink="">
      <xdr:nvSpPr>
        <xdr:cNvPr id="158" name="テキスト ボックス 157">
          <a:extLst>
            <a:ext uri="{FF2B5EF4-FFF2-40B4-BE49-F238E27FC236}">
              <a16:creationId xmlns:a16="http://schemas.microsoft.com/office/drawing/2014/main" id="{925951AD-D015-43D6-9FF3-1321F9A02AC5}"/>
            </a:ext>
          </a:extLst>
        </xdr:cNvPr>
        <xdr:cNvSpPr txBox="1"/>
      </xdr:nvSpPr>
      <xdr:spPr>
        <a:xfrm>
          <a:off x="1955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E3B7ABCD-441B-4DE1-B705-2C3D9DB36F3A}"/>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63166B1E-5E7D-4719-B94E-F634E703811A}"/>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DBF1FF90-5BEC-4DFB-AC19-AE3CCAE0C6DE}"/>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E11822AA-7D7F-424D-89BD-063F8461B35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C091A96-E486-410A-B25F-BB338F68B337}"/>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[158,860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1CF3BC01-2809-4DCE-A72A-814781B28CD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CB6B1A21-6606-4883-A7C7-646734AD8F58}"/>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AB098F6-CA2E-48C1-ADD6-7D2E0C9905F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A2FF4AE-2847-4938-B376-E71DB3D5946C}"/>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A60AE99-2DF6-4FEB-AF12-EAC0EDAB765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2406640-2739-45B9-85E8-29A77E6850A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26CDC28-BCDD-4315-ACC7-E38A815B270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EDCFCFCA-3799-4368-9B22-C2F188FCFDC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DD4492C5-252D-4B49-8004-1B645E5AE701}"/>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3C537F97-90E3-4310-A164-B9C923DEDD6C}"/>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類似団体平均と比較すると、</a:t>
          </a:r>
          <a:r>
            <a:rPr kumimoji="1" lang="en-US" altLang="ja-JP" sz="1100" b="0" i="0" baseline="0">
              <a:solidFill>
                <a:schemeClr val="dk1"/>
              </a:solidFill>
              <a:effectLst/>
              <a:latin typeface="+mn-lt"/>
              <a:ea typeface="+mn-ea"/>
              <a:cs typeface="+mn-cs"/>
            </a:rPr>
            <a:t>20,828</a:t>
          </a:r>
          <a:r>
            <a:rPr kumimoji="1" lang="ja-JP" altLang="ja-JP" sz="1100" b="0" i="0" baseline="0">
              <a:solidFill>
                <a:schemeClr val="dk1"/>
              </a:solidFill>
              <a:effectLst/>
              <a:latin typeface="+mn-lt"/>
              <a:ea typeface="+mn-ea"/>
              <a:cs typeface="+mn-cs"/>
            </a:rPr>
            <a:t>円低く、茨城県平均と比較すると、</a:t>
          </a:r>
          <a:r>
            <a:rPr kumimoji="1" lang="en-US" altLang="ja-JP" sz="1100" b="0" i="0" baseline="0">
              <a:solidFill>
                <a:schemeClr val="dk1"/>
              </a:solidFill>
              <a:effectLst/>
              <a:latin typeface="+mn-lt"/>
              <a:ea typeface="+mn-ea"/>
              <a:cs typeface="+mn-cs"/>
            </a:rPr>
            <a:t>16,367</a:t>
          </a:r>
          <a:r>
            <a:rPr kumimoji="1" lang="ja-JP" altLang="ja-JP" sz="1100" b="0" i="0" baseline="0">
              <a:solidFill>
                <a:schemeClr val="dk1"/>
              </a:solidFill>
              <a:effectLst/>
              <a:latin typeface="+mn-lt"/>
              <a:ea typeface="+mn-ea"/>
              <a:cs typeface="+mn-cs"/>
            </a:rPr>
            <a:t>円高く、全国平均からは</a:t>
          </a:r>
          <a:r>
            <a:rPr kumimoji="1" lang="en-US" altLang="ja-JP" sz="1100" b="0" i="0" baseline="0">
              <a:solidFill>
                <a:schemeClr val="dk1"/>
              </a:solidFill>
              <a:effectLst/>
              <a:latin typeface="+mn-lt"/>
              <a:ea typeface="+mn-ea"/>
              <a:cs typeface="+mn-cs"/>
            </a:rPr>
            <a:t>1,201</a:t>
          </a:r>
          <a:r>
            <a:rPr kumimoji="1" lang="ja-JP" altLang="ja-JP" sz="1100" b="0" i="0" baseline="0">
              <a:solidFill>
                <a:schemeClr val="dk1"/>
              </a:solidFill>
              <a:effectLst/>
              <a:latin typeface="+mn-lt"/>
              <a:ea typeface="+mn-ea"/>
              <a:cs typeface="+mn-cs"/>
            </a:rPr>
            <a:t>円高い金額となっている。人件費については、定員管理計画に基づく職員数の削減を進めてきた効果は出ていると思われる。一方、物件費については、公共施設の老朽化などによる維持管理に係る経費が上昇傾向にあり、今後も費用対効果を検証しながら、より効率的な事業の実施や施設の管理を行えるよ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2A0846DE-35CB-4CE6-AA89-317836F0459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4BDA46F2-D558-46AC-A4CD-A63A91012E39}"/>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41CB7B9-8B5A-4CD5-BFED-97ECF959D49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D9B19ADF-21B6-4825-ABE3-531E0C768B0D}"/>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3AFA9BDD-47D0-4323-BD56-A6F5837A175F}"/>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5D70B76-C507-4FE1-A8C9-CECAC50549E2}"/>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6C91019A-FA40-4291-BC40-38CE70E83B79}"/>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AB6CF255-1481-4A1F-9443-F8AF153D873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7CA437E2-DFAC-433D-A633-5B9CA2624C5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84743A03-5FC1-447A-9401-089A1ED3E12B}"/>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91D259E-1A43-40E1-ABD6-A52050923B7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D196DCCA-AAAF-49FF-AF91-73699236498B}"/>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A8EF02BB-CA2E-40EE-B77F-98F14D864567}"/>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5C3483BF-B5FE-4713-BF2D-F8782BE7C81C}"/>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4E56ADB5-B711-4696-9EC1-93D12276054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C535BA64-216A-4788-9FF3-923CB880329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19E1C423-9DCB-4C67-98B4-99B4EC1A075C}"/>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8EA5E659-EA2B-4254-B3DE-5BB35E100BA2}"/>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CEC5F107-8278-4A7B-9305-55E93A84D3D6}"/>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BBBB9A36-F684-4C09-BD12-7B1D3E25E341}"/>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2959AB27-1EBE-440C-AA08-FFBDBD63694F}"/>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964</xdr:rowOff>
    </xdr:from>
    <xdr:to>
      <xdr:col>23</xdr:col>
      <xdr:colOff>133350</xdr:colOff>
      <xdr:row>83</xdr:row>
      <xdr:rowOff>43748</xdr:rowOff>
    </xdr:to>
    <xdr:cxnSp macro="">
      <xdr:nvCxnSpPr>
        <xdr:cNvPr id="195" name="直線コネクタ 194">
          <a:extLst>
            <a:ext uri="{FF2B5EF4-FFF2-40B4-BE49-F238E27FC236}">
              <a16:creationId xmlns:a16="http://schemas.microsoft.com/office/drawing/2014/main" id="{B1B47915-5F2A-4EE8-BFF6-FF0117BA124B}"/>
            </a:ext>
          </a:extLst>
        </xdr:cNvPr>
        <xdr:cNvCxnSpPr/>
      </xdr:nvCxnSpPr>
      <xdr:spPr>
        <a:xfrm>
          <a:off x="4114800" y="14231314"/>
          <a:ext cx="838200" cy="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5C50A70B-879F-4739-8CD0-380ACF6B2B1A}"/>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6D1B4DD1-33AB-4CAE-A023-665A08565605}"/>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126519</xdr:rowOff>
    </xdr:from>
    <xdr:to>
      <xdr:col>19</xdr:col>
      <xdr:colOff>133350</xdr:colOff>
      <xdr:row>83</xdr:row>
      <xdr:rowOff>964</xdr:rowOff>
    </xdr:to>
    <xdr:cxnSp macro="">
      <xdr:nvCxnSpPr>
        <xdr:cNvPr id="198" name="直線コネクタ 197">
          <a:extLst>
            <a:ext uri="{FF2B5EF4-FFF2-40B4-BE49-F238E27FC236}">
              <a16:creationId xmlns:a16="http://schemas.microsoft.com/office/drawing/2014/main" id="{9668ACD6-7AA8-480C-91B2-1C2FFCE1AB4B}"/>
            </a:ext>
          </a:extLst>
        </xdr:cNvPr>
        <xdr:cNvCxnSpPr/>
      </xdr:nvCxnSpPr>
      <xdr:spPr>
        <a:xfrm>
          <a:off x="3225800" y="14185419"/>
          <a:ext cx="889000" cy="4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6D125C80-CD50-41D2-BD4A-7322400FE29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DC5B4888-9583-45B0-932B-DA9C681C0089}"/>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62173</xdr:rowOff>
    </xdr:from>
    <xdr:to>
      <xdr:col>15</xdr:col>
      <xdr:colOff>82550</xdr:colOff>
      <xdr:row>82</xdr:row>
      <xdr:rowOff>126519</xdr:rowOff>
    </xdr:to>
    <xdr:cxnSp macro="">
      <xdr:nvCxnSpPr>
        <xdr:cNvPr id="201" name="直線コネクタ 200">
          <a:extLst>
            <a:ext uri="{FF2B5EF4-FFF2-40B4-BE49-F238E27FC236}">
              <a16:creationId xmlns:a16="http://schemas.microsoft.com/office/drawing/2014/main" id="{84588872-00A0-4596-AD1C-559BEBE79309}"/>
            </a:ext>
          </a:extLst>
        </xdr:cNvPr>
        <xdr:cNvCxnSpPr/>
      </xdr:nvCxnSpPr>
      <xdr:spPr>
        <a:xfrm>
          <a:off x="2336800" y="14121073"/>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2E82F6C8-3CF6-4887-9EB5-B507D39C4E2C}"/>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5D7E1FF8-ED0D-4226-8E01-3BC2D01A38D8}"/>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6601</xdr:rowOff>
    </xdr:from>
    <xdr:to>
      <xdr:col>11</xdr:col>
      <xdr:colOff>31750</xdr:colOff>
      <xdr:row>82</xdr:row>
      <xdr:rowOff>62173</xdr:rowOff>
    </xdr:to>
    <xdr:cxnSp macro="">
      <xdr:nvCxnSpPr>
        <xdr:cNvPr id="204" name="直線コネクタ 203">
          <a:extLst>
            <a:ext uri="{FF2B5EF4-FFF2-40B4-BE49-F238E27FC236}">
              <a16:creationId xmlns:a16="http://schemas.microsoft.com/office/drawing/2014/main" id="{F233F6D9-DB11-4811-990F-530ABA957BA3}"/>
            </a:ext>
          </a:extLst>
        </xdr:cNvPr>
        <xdr:cNvCxnSpPr/>
      </xdr:nvCxnSpPr>
      <xdr:spPr>
        <a:xfrm>
          <a:off x="1447800" y="14065501"/>
          <a:ext cx="889000" cy="5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160C4209-7C8B-4CA0-8AD3-743DD46209D4}"/>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763FD5C8-6794-442B-86CE-38A987EFCCAB}"/>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7FDABBA7-7C39-4BE2-A148-0B73BCE708B2}"/>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7CBA053D-1CB6-4510-92DD-D8B7562C4FDD}"/>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E71E4A3-F658-4185-A584-C96D077AF1B3}"/>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3BE1AA3-62ED-42DA-8E57-C1348C95A99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D31FF4AF-AF65-4A01-9771-C84EE6741EA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B961AA49-A3D3-4EB0-93F6-FBC3FB91363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DA3AA1CA-0072-43F1-8EA3-92083FC81026}"/>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164398</xdr:rowOff>
    </xdr:from>
    <xdr:to>
      <xdr:col>23</xdr:col>
      <xdr:colOff>184150</xdr:colOff>
      <xdr:row>83</xdr:row>
      <xdr:rowOff>94548</xdr:rowOff>
    </xdr:to>
    <xdr:sp macro="" textlink="">
      <xdr:nvSpPr>
        <xdr:cNvPr id="214" name="楕円 213">
          <a:extLst>
            <a:ext uri="{FF2B5EF4-FFF2-40B4-BE49-F238E27FC236}">
              <a16:creationId xmlns:a16="http://schemas.microsoft.com/office/drawing/2014/main" id="{10D8A264-A891-4FCA-8337-E72A0886097B}"/>
            </a:ext>
          </a:extLst>
        </xdr:cNvPr>
        <xdr:cNvSpPr/>
      </xdr:nvSpPr>
      <xdr:spPr>
        <a:xfrm>
          <a:off x="4902200" y="1422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9475</xdr:rowOff>
    </xdr:from>
    <xdr:ext cx="762000" cy="259045"/>
    <xdr:sp macro="" textlink="">
      <xdr:nvSpPr>
        <xdr:cNvPr id="215" name="人件費・物件費等の状況該当値テキスト">
          <a:extLst>
            <a:ext uri="{FF2B5EF4-FFF2-40B4-BE49-F238E27FC236}">
              <a16:creationId xmlns:a16="http://schemas.microsoft.com/office/drawing/2014/main" id="{3FF13A58-6AC4-4B0C-B4C9-B89B2D7A6703}"/>
            </a:ext>
          </a:extLst>
        </xdr:cNvPr>
        <xdr:cNvSpPr txBox="1"/>
      </xdr:nvSpPr>
      <xdr:spPr>
        <a:xfrm>
          <a:off x="5041900" y="1406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121614</xdr:rowOff>
    </xdr:from>
    <xdr:to>
      <xdr:col>19</xdr:col>
      <xdr:colOff>184150</xdr:colOff>
      <xdr:row>83</xdr:row>
      <xdr:rowOff>51764</xdr:rowOff>
    </xdr:to>
    <xdr:sp macro="" textlink="">
      <xdr:nvSpPr>
        <xdr:cNvPr id="216" name="楕円 215">
          <a:extLst>
            <a:ext uri="{FF2B5EF4-FFF2-40B4-BE49-F238E27FC236}">
              <a16:creationId xmlns:a16="http://schemas.microsoft.com/office/drawing/2014/main" id="{5885C511-3F90-435A-9891-139CF8BF5FFF}"/>
            </a:ext>
          </a:extLst>
        </xdr:cNvPr>
        <xdr:cNvSpPr/>
      </xdr:nvSpPr>
      <xdr:spPr>
        <a:xfrm>
          <a:off x="4064000" y="141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61941</xdr:rowOff>
    </xdr:from>
    <xdr:ext cx="736600" cy="259045"/>
    <xdr:sp macro="" textlink="">
      <xdr:nvSpPr>
        <xdr:cNvPr id="217" name="テキスト ボックス 216">
          <a:extLst>
            <a:ext uri="{FF2B5EF4-FFF2-40B4-BE49-F238E27FC236}">
              <a16:creationId xmlns:a16="http://schemas.microsoft.com/office/drawing/2014/main" id="{728AB8BF-EDDD-4E32-BD08-54942F8F9A0E}"/>
            </a:ext>
          </a:extLst>
        </xdr:cNvPr>
        <xdr:cNvSpPr txBox="1"/>
      </xdr:nvSpPr>
      <xdr:spPr>
        <a:xfrm>
          <a:off x="3733800" y="13949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75719</xdr:rowOff>
    </xdr:from>
    <xdr:to>
      <xdr:col>15</xdr:col>
      <xdr:colOff>133350</xdr:colOff>
      <xdr:row>83</xdr:row>
      <xdr:rowOff>5869</xdr:rowOff>
    </xdr:to>
    <xdr:sp macro="" textlink="">
      <xdr:nvSpPr>
        <xdr:cNvPr id="218" name="楕円 217">
          <a:extLst>
            <a:ext uri="{FF2B5EF4-FFF2-40B4-BE49-F238E27FC236}">
              <a16:creationId xmlns:a16="http://schemas.microsoft.com/office/drawing/2014/main" id="{1D37C295-07B2-44EE-A257-CC3E74B5E945}"/>
            </a:ext>
          </a:extLst>
        </xdr:cNvPr>
        <xdr:cNvSpPr/>
      </xdr:nvSpPr>
      <xdr:spPr>
        <a:xfrm>
          <a:off x="3175000" y="141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16046</xdr:rowOff>
    </xdr:from>
    <xdr:ext cx="762000" cy="259045"/>
    <xdr:sp macro="" textlink="">
      <xdr:nvSpPr>
        <xdr:cNvPr id="219" name="テキスト ボックス 218">
          <a:extLst>
            <a:ext uri="{FF2B5EF4-FFF2-40B4-BE49-F238E27FC236}">
              <a16:creationId xmlns:a16="http://schemas.microsoft.com/office/drawing/2014/main" id="{1C4C95D7-74DE-4B83-B5F7-2ABFEEFA15DB}"/>
            </a:ext>
          </a:extLst>
        </xdr:cNvPr>
        <xdr:cNvSpPr txBox="1"/>
      </xdr:nvSpPr>
      <xdr:spPr>
        <a:xfrm>
          <a:off x="2844800" y="13903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11373</xdr:rowOff>
    </xdr:from>
    <xdr:to>
      <xdr:col>11</xdr:col>
      <xdr:colOff>82550</xdr:colOff>
      <xdr:row>82</xdr:row>
      <xdr:rowOff>112973</xdr:rowOff>
    </xdr:to>
    <xdr:sp macro="" textlink="">
      <xdr:nvSpPr>
        <xdr:cNvPr id="220" name="楕円 219">
          <a:extLst>
            <a:ext uri="{FF2B5EF4-FFF2-40B4-BE49-F238E27FC236}">
              <a16:creationId xmlns:a16="http://schemas.microsoft.com/office/drawing/2014/main" id="{5A33F411-6033-421F-9F97-48AB9C082116}"/>
            </a:ext>
          </a:extLst>
        </xdr:cNvPr>
        <xdr:cNvSpPr/>
      </xdr:nvSpPr>
      <xdr:spPr>
        <a:xfrm>
          <a:off x="2286000" y="140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123150</xdr:rowOff>
    </xdr:from>
    <xdr:ext cx="762000" cy="259045"/>
    <xdr:sp macro="" textlink="">
      <xdr:nvSpPr>
        <xdr:cNvPr id="221" name="テキスト ボックス 220">
          <a:extLst>
            <a:ext uri="{FF2B5EF4-FFF2-40B4-BE49-F238E27FC236}">
              <a16:creationId xmlns:a16="http://schemas.microsoft.com/office/drawing/2014/main" id="{BBAE9DB0-F2CB-40C5-A83A-4F2739DD8057}"/>
            </a:ext>
          </a:extLst>
        </xdr:cNvPr>
        <xdr:cNvSpPr txBox="1"/>
      </xdr:nvSpPr>
      <xdr:spPr>
        <a:xfrm>
          <a:off x="1955800" y="1383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127251</xdr:rowOff>
    </xdr:from>
    <xdr:to>
      <xdr:col>7</xdr:col>
      <xdr:colOff>31750</xdr:colOff>
      <xdr:row>82</xdr:row>
      <xdr:rowOff>57401</xdr:rowOff>
    </xdr:to>
    <xdr:sp macro="" textlink="">
      <xdr:nvSpPr>
        <xdr:cNvPr id="222" name="楕円 221">
          <a:extLst>
            <a:ext uri="{FF2B5EF4-FFF2-40B4-BE49-F238E27FC236}">
              <a16:creationId xmlns:a16="http://schemas.microsoft.com/office/drawing/2014/main" id="{26093FE2-1F47-4234-B431-371F6D6A32A0}"/>
            </a:ext>
          </a:extLst>
        </xdr:cNvPr>
        <xdr:cNvSpPr/>
      </xdr:nvSpPr>
      <xdr:spPr>
        <a:xfrm>
          <a:off x="1397000" y="1401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67578</xdr:rowOff>
    </xdr:from>
    <xdr:ext cx="762000" cy="259045"/>
    <xdr:sp macro="" textlink="">
      <xdr:nvSpPr>
        <xdr:cNvPr id="223" name="テキスト ボックス 222">
          <a:extLst>
            <a:ext uri="{FF2B5EF4-FFF2-40B4-BE49-F238E27FC236}">
              <a16:creationId xmlns:a16="http://schemas.microsoft.com/office/drawing/2014/main" id="{A9C6ADA5-8E7E-41C6-A916-53238F0812E5}"/>
            </a:ext>
          </a:extLst>
        </xdr:cNvPr>
        <xdr:cNvSpPr txBox="1"/>
      </xdr:nvSpPr>
      <xdr:spPr>
        <a:xfrm>
          <a:off x="1066800" y="1378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F5ABB1ED-6FF3-444B-976B-D7ACAFA76F1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AFF9ABE5-61F2-4A97-8EF7-AE80B1591E1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E214EAEB-E5DE-4D59-8EBA-EEB683407F8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64D57A8D-5408-4D9A-A93E-F8A2EA6EC30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B6B8AD00-003B-4914-B24E-935602081DD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9C052B83-0333-4D6D-B243-0EB21677189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47DB54F8-F774-40BB-9057-773EBA16647F}"/>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AC067C11-EB83-48BA-B5F0-3A9E6BD7BF44}"/>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8F41A6A2-6EF5-48BF-8C45-D40FE08BD84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2355AE0C-58AD-4280-BDC2-CC820345E51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CB6F7B9B-C32D-4C42-B358-01513BC187F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A8111E10-4C15-481C-964C-D151FF258D71}"/>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0040295-4999-4563-8050-3E4301A6A94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類似団体平均と比較すると</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ポイント高く、全国市平均と比較すると</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ポイント低い状況である。ほぼ横ばいの推移となっており、今後も、職務・職責に応じた適正な給与体系の構築に努めていく。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5A63E71-263B-4BD1-B7CB-7B29256F4F9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F97900BB-5913-4445-8A48-B86BC10AB6C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7E836374-E3A0-476B-BDFB-A192D0FF0776}"/>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AC2C2D3E-DDC9-43A9-9488-EB0BA7DC8554}"/>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B77210C7-5A20-4F44-AB2B-40F43A87C697}"/>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E473F4CE-4D58-44BD-A468-EB4F38BD8E23}"/>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C797ED93-E9CE-4A80-A22C-321D6179FF2E}"/>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AB646A93-C622-44F1-BEE6-A423A759C9F2}"/>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696E1D82-7BB4-4FC6-8EF3-94B7D88341F3}"/>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947C4F4C-FE0A-4086-8026-4F68C7058374}"/>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AAF6A5A4-B022-41F7-82DA-5390837B33FB}"/>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F2F28E76-CDD9-4949-86CD-37008371BCC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27A7A545-3D6A-48F4-A81B-AAD40842CBE9}"/>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3811FAF5-E23A-49A6-8E0F-454F0420481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614E28EB-9F85-4332-9125-0300E1985D9D}"/>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95FCCB1F-3A86-4E6C-BEEE-CD007CA93FD1}"/>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20CD83D5-25A7-4DCF-A6F9-960BC69F442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DE25D5E-3606-443A-A41B-FB3A31E6A73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23D11543-29A0-40F1-8ADB-A7123C69AEF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852E7F38-0792-47CF-8999-8505EB24CADE}"/>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9B915C75-3B6D-4C3C-AECD-D71874C7485A}"/>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178B7E73-50C2-49AC-911C-C886AB2C3BC1}"/>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6D59D7C6-0AC7-479E-B53B-49D1F56B1A89}"/>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623CA696-9025-467B-8540-BB3555332F3A}"/>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16669</xdr:rowOff>
    </xdr:from>
    <xdr:to>
      <xdr:col>81</xdr:col>
      <xdr:colOff>44450</xdr:colOff>
      <xdr:row>85</xdr:row>
      <xdr:rowOff>76994</xdr:rowOff>
    </xdr:to>
    <xdr:cxnSp macro="">
      <xdr:nvCxnSpPr>
        <xdr:cNvPr id="261" name="直線コネクタ 260">
          <a:extLst>
            <a:ext uri="{FF2B5EF4-FFF2-40B4-BE49-F238E27FC236}">
              <a16:creationId xmlns:a16="http://schemas.microsoft.com/office/drawing/2014/main" id="{EF2073CF-5CE0-45B4-A237-24B3EA24F135}"/>
            </a:ext>
          </a:extLst>
        </xdr:cNvPr>
        <xdr:cNvCxnSpPr/>
      </xdr:nvCxnSpPr>
      <xdr:spPr>
        <a:xfrm>
          <a:off x="16179800" y="145899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AE86F7E4-380C-409D-B331-21E91D2B78E0}"/>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86F9A7F-8742-4484-B844-3DA524264BD4}"/>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16669</xdr:rowOff>
    </xdr:from>
    <xdr:to>
      <xdr:col>77</xdr:col>
      <xdr:colOff>44450</xdr:colOff>
      <xdr:row>85</xdr:row>
      <xdr:rowOff>46831</xdr:rowOff>
    </xdr:to>
    <xdr:cxnSp macro="">
      <xdr:nvCxnSpPr>
        <xdr:cNvPr id="264" name="直線コネクタ 263">
          <a:extLst>
            <a:ext uri="{FF2B5EF4-FFF2-40B4-BE49-F238E27FC236}">
              <a16:creationId xmlns:a16="http://schemas.microsoft.com/office/drawing/2014/main" id="{914E9F81-D33A-404A-8ACF-B63C3E99F165}"/>
            </a:ext>
          </a:extLst>
        </xdr:cNvPr>
        <xdr:cNvCxnSpPr/>
      </xdr:nvCxnSpPr>
      <xdr:spPr>
        <a:xfrm flipV="1">
          <a:off x="15290800" y="145899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E2A56836-6D22-464D-9755-5A02B6DC49E3}"/>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16096B4E-7418-4660-9B51-25253DB4B3A1}"/>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16669</xdr:rowOff>
    </xdr:from>
    <xdr:to>
      <xdr:col>72</xdr:col>
      <xdr:colOff>203200</xdr:colOff>
      <xdr:row>85</xdr:row>
      <xdr:rowOff>46831</xdr:rowOff>
    </xdr:to>
    <xdr:cxnSp macro="">
      <xdr:nvCxnSpPr>
        <xdr:cNvPr id="267" name="直線コネクタ 266">
          <a:extLst>
            <a:ext uri="{FF2B5EF4-FFF2-40B4-BE49-F238E27FC236}">
              <a16:creationId xmlns:a16="http://schemas.microsoft.com/office/drawing/2014/main" id="{B6F87FC5-A757-42A1-B445-B0898ABC0F8F}"/>
            </a:ext>
          </a:extLst>
        </xdr:cNvPr>
        <xdr:cNvCxnSpPr/>
      </xdr:nvCxnSpPr>
      <xdr:spPr>
        <a:xfrm>
          <a:off x="14401800" y="14589919"/>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340E96C7-B249-4E59-8880-75E46644431B}"/>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43C4F833-3E34-46F2-AE45-2F1CD24B84D3}"/>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16669</xdr:rowOff>
    </xdr:from>
    <xdr:to>
      <xdr:col>68</xdr:col>
      <xdr:colOff>152400</xdr:colOff>
      <xdr:row>85</xdr:row>
      <xdr:rowOff>31750</xdr:rowOff>
    </xdr:to>
    <xdr:cxnSp macro="">
      <xdr:nvCxnSpPr>
        <xdr:cNvPr id="270" name="直線コネクタ 269">
          <a:extLst>
            <a:ext uri="{FF2B5EF4-FFF2-40B4-BE49-F238E27FC236}">
              <a16:creationId xmlns:a16="http://schemas.microsoft.com/office/drawing/2014/main" id="{FA211510-CAB1-4AD8-A9C0-4840F0D63E45}"/>
            </a:ext>
          </a:extLst>
        </xdr:cNvPr>
        <xdr:cNvCxnSpPr/>
      </xdr:nvCxnSpPr>
      <xdr:spPr>
        <a:xfrm flipV="1">
          <a:off x="13512800" y="14589919"/>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E8B9DFAF-294F-474F-B2AE-90840C767CBD}"/>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EE457FE0-B245-4008-A159-F10A893A8AEA}"/>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23C579D8-918B-4F74-A87C-9460E6474591}"/>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CCA05526-6241-4B62-A544-ADC64319CE8B}"/>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04F3D92-DF77-43FD-B53D-B3B833A33B95}"/>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461A30B-DCAA-4BE7-A271-C33DB1A5A3E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021D38F-35B3-49FC-83A6-7DCEEDD5F0B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A6E1B908-ACA4-43B4-946E-BEB524C9700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26B3B6F5-4697-4869-9A0C-7BC3FE79AF9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26194</xdr:rowOff>
    </xdr:from>
    <xdr:to>
      <xdr:col>81</xdr:col>
      <xdr:colOff>95250</xdr:colOff>
      <xdr:row>85</xdr:row>
      <xdr:rowOff>127794</xdr:rowOff>
    </xdr:to>
    <xdr:sp macro="" textlink="">
      <xdr:nvSpPr>
        <xdr:cNvPr id="280" name="楕円 279">
          <a:extLst>
            <a:ext uri="{FF2B5EF4-FFF2-40B4-BE49-F238E27FC236}">
              <a16:creationId xmlns:a16="http://schemas.microsoft.com/office/drawing/2014/main" id="{89A312E5-D09E-4999-83DF-B9F0147FF3F0}"/>
            </a:ext>
          </a:extLst>
        </xdr:cNvPr>
        <xdr:cNvSpPr/>
      </xdr:nvSpPr>
      <xdr:spPr>
        <a:xfrm>
          <a:off x="169672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169721</xdr:rowOff>
    </xdr:from>
    <xdr:ext cx="762000" cy="259045"/>
    <xdr:sp macro="" textlink="">
      <xdr:nvSpPr>
        <xdr:cNvPr id="281" name="給与水準   （国との比較）該当値テキスト">
          <a:extLst>
            <a:ext uri="{FF2B5EF4-FFF2-40B4-BE49-F238E27FC236}">
              <a16:creationId xmlns:a16="http://schemas.microsoft.com/office/drawing/2014/main" id="{8C037B02-5E31-4674-B2AB-62AD7E0BF205}"/>
            </a:ext>
          </a:extLst>
        </xdr:cNvPr>
        <xdr:cNvSpPr txBox="1"/>
      </xdr:nvSpPr>
      <xdr:spPr>
        <a:xfrm>
          <a:off x="17106900" y="1457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137319</xdr:rowOff>
    </xdr:from>
    <xdr:to>
      <xdr:col>77</xdr:col>
      <xdr:colOff>95250</xdr:colOff>
      <xdr:row>85</xdr:row>
      <xdr:rowOff>67469</xdr:rowOff>
    </xdr:to>
    <xdr:sp macro="" textlink="">
      <xdr:nvSpPr>
        <xdr:cNvPr id="282" name="楕円 281">
          <a:extLst>
            <a:ext uri="{FF2B5EF4-FFF2-40B4-BE49-F238E27FC236}">
              <a16:creationId xmlns:a16="http://schemas.microsoft.com/office/drawing/2014/main" id="{00ABF62F-BBD3-4B66-B9B7-2052D68004A4}"/>
            </a:ext>
          </a:extLst>
        </xdr:cNvPr>
        <xdr:cNvSpPr/>
      </xdr:nvSpPr>
      <xdr:spPr>
        <a:xfrm>
          <a:off x="16129000" y="145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52246</xdr:rowOff>
    </xdr:from>
    <xdr:ext cx="736600" cy="259045"/>
    <xdr:sp macro="" textlink="">
      <xdr:nvSpPr>
        <xdr:cNvPr id="283" name="テキスト ボックス 282">
          <a:extLst>
            <a:ext uri="{FF2B5EF4-FFF2-40B4-BE49-F238E27FC236}">
              <a16:creationId xmlns:a16="http://schemas.microsoft.com/office/drawing/2014/main" id="{AAA08E34-E3D8-4514-B28C-ECE0A8D564D1}"/>
            </a:ext>
          </a:extLst>
        </xdr:cNvPr>
        <xdr:cNvSpPr txBox="1"/>
      </xdr:nvSpPr>
      <xdr:spPr>
        <a:xfrm>
          <a:off x="15798800" y="14625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167481</xdr:rowOff>
    </xdr:from>
    <xdr:to>
      <xdr:col>73</xdr:col>
      <xdr:colOff>44450</xdr:colOff>
      <xdr:row>85</xdr:row>
      <xdr:rowOff>97631</xdr:rowOff>
    </xdr:to>
    <xdr:sp macro="" textlink="">
      <xdr:nvSpPr>
        <xdr:cNvPr id="284" name="楕円 283">
          <a:extLst>
            <a:ext uri="{FF2B5EF4-FFF2-40B4-BE49-F238E27FC236}">
              <a16:creationId xmlns:a16="http://schemas.microsoft.com/office/drawing/2014/main" id="{5876A553-F87E-49A3-B930-A8F1FC83C9C9}"/>
            </a:ext>
          </a:extLst>
        </xdr:cNvPr>
        <xdr:cNvSpPr/>
      </xdr:nvSpPr>
      <xdr:spPr>
        <a:xfrm>
          <a:off x="15240000" y="1456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82408</xdr:rowOff>
    </xdr:from>
    <xdr:ext cx="762000" cy="259045"/>
    <xdr:sp macro="" textlink="">
      <xdr:nvSpPr>
        <xdr:cNvPr id="285" name="テキスト ボックス 284">
          <a:extLst>
            <a:ext uri="{FF2B5EF4-FFF2-40B4-BE49-F238E27FC236}">
              <a16:creationId xmlns:a16="http://schemas.microsoft.com/office/drawing/2014/main" id="{68A77493-A8A2-4D4E-8559-95660C377A39}"/>
            </a:ext>
          </a:extLst>
        </xdr:cNvPr>
        <xdr:cNvSpPr txBox="1"/>
      </xdr:nvSpPr>
      <xdr:spPr>
        <a:xfrm>
          <a:off x="14909800" y="1465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137319</xdr:rowOff>
    </xdr:from>
    <xdr:to>
      <xdr:col>68</xdr:col>
      <xdr:colOff>203200</xdr:colOff>
      <xdr:row>85</xdr:row>
      <xdr:rowOff>67469</xdr:rowOff>
    </xdr:to>
    <xdr:sp macro="" textlink="">
      <xdr:nvSpPr>
        <xdr:cNvPr id="286" name="楕円 285">
          <a:extLst>
            <a:ext uri="{FF2B5EF4-FFF2-40B4-BE49-F238E27FC236}">
              <a16:creationId xmlns:a16="http://schemas.microsoft.com/office/drawing/2014/main" id="{051E1B74-69B5-48AA-9CDE-7645C4D46837}"/>
            </a:ext>
          </a:extLst>
        </xdr:cNvPr>
        <xdr:cNvSpPr/>
      </xdr:nvSpPr>
      <xdr:spPr>
        <a:xfrm>
          <a:off x="14351000" y="145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87" name="テキスト ボックス 286">
          <a:extLst>
            <a:ext uri="{FF2B5EF4-FFF2-40B4-BE49-F238E27FC236}">
              <a16:creationId xmlns:a16="http://schemas.microsoft.com/office/drawing/2014/main" id="{866C218A-3A4E-40B3-BB27-A9593E2B6AAD}"/>
            </a:ext>
          </a:extLst>
        </xdr:cNvPr>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a:extLst>
            <a:ext uri="{FF2B5EF4-FFF2-40B4-BE49-F238E27FC236}">
              <a16:creationId xmlns:a16="http://schemas.microsoft.com/office/drawing/2014/main" id="{0A28E686-84A3-4BEE-A989-0389ED0BD11A}"/>
            </a:ext>
          </a:extLst>
        </xdr:cNvPr>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9" name="テキスト ボックス 288">
          <a:extLst>
            <a:ext uri="{FF2B5EF4-FFF2-40B4-BE49-F238E27FC236}">
              <a16:creationId xmlns:a16="http://schemas.microsoft.com/office/drawing/2014/main" id="{6CC8CC9E-A666-4ECD-B167-26985F613560}"/>
            </a:ext>
          </a:extLst>
        </xdr:cNvPr>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CA0A7667-F1E9-4BE0-BACE-D7981EB3C46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1B3AF34-A78C-4A68-BEC9-9299A2C2B5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E485594-1FBE-40B8-9052-E9F3F127D8F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07220D4-BE80-4286-90AB-8FF7084DE96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3C2BBD7-926E-4FEC-B1F6-B7226679DAEF}"/>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C317CB6A-23FF-491D-84E1-E3553502890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ABA7ECB-AE66-44B1-9DFE-361B73CF783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6F4BD04-444A-42CF-827D-C8B4A85C433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895FC39A-0143-40C3-9B9F-D6011AE03B9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D693DE4-F6D7-43C8-ABA9-CF0E8DD8007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716D351-B4B4-4DC2-A259-EAF5214C3E7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8D308582-CA63-4D63-9B0E-129CA27CA12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387377D4-79FB-4C24-A0F3-651532BC4A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人少なく、茨城県平均と比較すると</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人多く、全国平均からは</a:t>
          </a:r>
          <a:r>
            <a:rPr kumimoji="1" lang="en-US" altLang="ja-JP" sz="1100">
              <a:solidFill>
                <a:schemeClr val="dk1"/>
              </a:solidFill>
              <a:effectLst/>
              <a:latin typeface="+mn-lt"/>
              <a:ea typeface="+mn-ea"/>
              <a:cs typeface="+mn-cs"/>
            </a:rPr>
            <a:t>0.92</a:t>
          </a:r>
          <a:r>
            <a:rPr kumimoji="1" lang="ja-JP" altLang="ja-JP" sz="1100">
              <a:solidFill>
                <a:schemeClr val="dk1"/>
              </a:solidFill>
              <a:effectLst/>
              <a:latin typeface="+mn-lt"/>
              <a:ea typeface="+mn-ea"/>
              <a:cs typeface="+mn-cs"/>
            </a:rPr>
            <a:t>人少ない人数となっている。人口３万人弱の地方自治体としては、定員管理計画に基づいて職員数の抑制を行ってきた効果が出ていると思われる。退職者の人数と、新規採用者と再任用者を合わせた人数がほぼ同数となるよう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CA3214A9-689B-4F63-A370-C9EC92D5029E}"/>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10C221A-4274-4816-89F5-6E8C0BB7E26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85BF720A-F7FA-4FBC-A96F-5478A153067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4BCBB73-D5D1-452A-94D8-F4F903705D5C}"/>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D56F2F83-543C-4D5B-AEB5-70A7A716288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915909C9-2474-4988-98FD-CDE9BA511B9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C64AD806-3ECE-4CCD-ADE7-CDC915B76705}"/>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9BF94C6F-CA57-4704-B003-B6AFBB780743}"/>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3A30BA00-4343-4D6A-9761-3B9C3FA4392B}"/>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FF3719CD-60E9-4F53-8DF9-2AD3571D585E}"/>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2369A43C-2C2D-4A37-B787-F651CE1D9C94}"/>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D55BA791-24BE-4F26-B8B8-888AB42F2D8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53EEB09F-2A72-4816-8CFF-A6CB6A5A845F}"/>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4AA0F31-4D42-4902-8A4B-200A0C7F710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D8B014D-594F-49CE-8E85-FD897E6416F9}"/>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E9AC9573-A3FE-4FE7-B6CB-CB85D039244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1487B6BE-FE71-4DA5-8B03-AEFBC42D4287}"/>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6B157BAB-F5CE-4C95-83A9-B885FF23BD9B}"/>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F0522BF8-B4C6-43A8-B49D-0C49AA76D2A6}"/>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6CDEDA3C-C0DB-406C-9646-7222A88BFFDD}"/>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DC17466B-2B32-4B4B-A84E-3256A36D3F34}"/>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112677</xdr:rowOff>
    </xdr:to>
    <xdr:cxnSp macro="">
      <xdr:nvCxnSpPr>
        <xdr:cNvPr id="324" name="直線コネクタ 323">
          <a:extLst>
            <a:ext uri="{FF2B5EF4-FFF2-40B4-BE49-F238E27FC236}">
              <a16:creationId xmlns:a16="http://schemas.microsoft.com/office/drawing/2014/main" id="{D1832050-D693-431F-9CAD-E3AA9E49B2C5}"/>
            </a:ext>
          </a:extLst>
        </xdr:cNvPr>
        <xdr:cNvCxnSpPr/>
      </xdr:nvCxnSpPr>
      <xdr:spPr>
        <a:xfrm>
          <a:off x="16179800" y="10561744"/>
          <a:ext cx="838200" cy="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784B0DDB-8FE2-4BC1-B74D-12C2F0D5BAF6}"/>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7D9F6E46-CC59-4607-BAB2-D75BC78085A3}"/>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91229</xdr:rowOff>
    </xdr:from>
    <xdr:to>
      <xdr:col>77</xdr:col>
      <xdr:colOff>44450</xdr:colOff>
      <xdr:row>61</xdr:row>
      <xdr:rowOff>103294</xdr:rowOff>
    </xdr:to>
    <xdr:cxnSp macro="">
      <xdr:nvCxnSpPr>
        <xdr:cNvPr id="327" name="直線コネクタ 326">
          <a:extLst>
            <a:ext uri="{FF2B5EF4-FFF2-40B4-BE49-F238E27FC236}">
              <a16:creationId xmlns:a16="http://schemas.microsoft.com/office/drawing/2014/main" id="{F651F146-4140-4951-A83D-0DED6EE57253}"/>
            </a:ext>
          </a:extLst>
        </xdr:cNvPr>
        <xdr:cNvCxnSpPr/>
      </xdr:nvCxnSpPr>
      <xdr:spPr>
        <a:xfrm>
          <a:off x="15290800" y="105496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9597ECC9-0197-4FA0-8FA6-217E089C0546}"/>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93940FE2-9D47-4CF2-80F9-7D3C84832054}"/>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91229</xdr:rowOff>
    </xdr:to>
    <xdr:cxnSp macro="">
      <xdr:nvCxnSpPr>
        <xdr:cNvPr id="330" name="直線コネクタ 329">
          <a:extLst>
            <a:ext uri="{FF2B5EF4-FFF2-40B4-BE49-F238E27FC236}">
              <a16:creationId xmlns:a16="http://schemas.microsoft.com/office/drawing/2014/main" id="{6751EBC7-38C1-42E3-89E3-D705ACBC7CC3}"/>
            </a:ext>
          </a:extLst>
        </xdr:cNvPr>
        <xdr:cNvCxnSpPr/>
      </xdr:nvCxnSpPr>
      <xdr:spPr>
        <a:xfrm>
          <a:off x="14401800" y="105376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A4099A4D-0C64-4012-A380-CE0CDE82BFD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0231B702-9F2C-44F7-90B2-852A8BBC2F5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84526</xdr:rowOff>
    </xdr:to>
    <xdr:cxnSp macro="">
      <xdr:nvCxnSpPr>
        <xdr:cNvPr id="333" name="直線コネクタ 332">
          <a:extLst>
            <a:ext uri="{FF2B5EF4-FFF2-40B4-BE49-F238E27FC236}">
              <a16:creationId xmlns:a16="http://schemas.microsoft.com/office/drawing/2014/main" id="{9EC9D88A-19FB-4723-A673-9526CE09DCF6}"/>
            </a:ext>
          </a:extLst>
        </xdr:cNvPr>
        <xdr:cNvCxnSpPr/>
      </xdr:nvCxnSpPr>
      <xdr:spPr>
        <a:xfrm flipV="1">
          <a:off x="13512800" y="1053761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D4FCBCBE-2446-4315-B676-684F3380725A}"/>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5B2CE1F4-D0BD-41B6-9C9D-FDF277EA38D7}"/>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1E9BA1DF-FA44-4A20-8D09-D0FCD1231BC8}"/>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D43CCA80-822B-48DE-A340-60EDFF4AE399}"/>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ED9317C6-5D73-44BB-B3DB-516420894D9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0B7A984-818D-4A8A-BA0B-7CF0E995E0BE}"/>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F62C34D2-A9D8-4748-AE40-2E294FD018B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E420E42-D852-4E8C-824D-A0129C6CD1DC}"/>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4B19232D-51DC-470C-A120-81815673CFD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61877</xdr:rowOff>
    </xdr:from>
    <xdr:to>
      <xdr:col>81</xdr:col>
      <xdr:colOff>95250</xdr:colOff>
      <xdr:row>61</xdr:row>
      <xdr:rowOff>163477</xdr:rowOff>
    </xdr:to>
    <xdr:sp macro="" textlink="">
      <xdr:nvSpPr>
        <xdr:cNvPr id="343" name="楕円 342">
          <a:extLst>
            <a:ext uri="{FF2B5EF4-FFF2-40B4-BE49-F238E27FC236}">
              <a16:creationId xmlns:a16="http://schemas.microsoft.com/office/drawing/2014/main" id="{226B240E-17D6-4320-8034-774AE5F4635D}"/>
            </a:ext>
          </a:extLst>
        </xdr:cNvPr>
        <xdr:cNvSpPr/>
      </xdr:nvSpPr>
      <xdr:spPr>
        <a:xfrm>
          <a:off x="16967200" y="105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78404</xdr:rowOff>
    </xdr:from>
    <xdr:ext cx="762000" cy="259045"/>
    <xdr:sp macro="" textlink="">
      <xdr:nvSpPr>
        <xdr:cNvPr id="344" name="定員管理の状況該当値テキスト">
          <a:extLst>
            <a:ext uri="{FF2B5EF4-FFF2-40B4-BE49-F238E27FC236}">
              <a16:creationId xmlns:a16="http://schemas.microsoft.com/office/drawing/2014/main" id="{941CE363-E4F9-4A0C-AA0D-24C1F79ED88C}"/>
            </a:ext>
          </a:extLst>
        </xdr:cNvPr>
        <xdr:cNvSpPr txBox="1"/>
      </xdr:nvSpPr>
      <xdr:spPr>
        <a:xfrm>
          <a:off x="17106900" y="103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5" name="楕円 344">
          <a:extLst>
            <a:ext uri="{FF2B5EF4-FFF2-40B4-BE49-F238E27FC236}">
              <a16:creationId xmlns:a16="http://schemas.microsoft.com/office/drawing/2014/main" id="{AC53A0CA-75ED-4415-B1E3-CD7B394EBAC2}"/>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6" name="テキスト ボックス 345">
          <a:extLst>
            <a:ext uri="{FF2B5EF4-FFF2-40B4-BE49-F238E27FC236}">
              <a16:creationId xmlns:a16="http://schemas.microsoft.com/office/drawing/2014/main" id="{491E41EF-5CEA-468C-8080-FA6773CB46DC}"/>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40429</xdr:rowOff>
    </xdr:from>
    <xdr:to>
      <xdr:col>73</xdr:col>
      <xdr:colOff>44450</xdr:colOff>
      <xdr:row>61</xdr:row>
      <xdr:rowOff>142029</xdr:rowOff>
    </xdr:to>
    <xdr:sp macro="" textlink="">
      <xdr:nvSpPr>
        <xdr:cNvPr id="347" name="楕円 346">
          <a:extLst>
            <a:ext uri="{FF2B5EF4-FFF2-40B4-BE49-F238E27FC236}">
              <a16:creationId xmlns:a16="http://schemas.microsoft.com/office/drawing/2014/main" id="{9D084B4A-44C1-46FF-ABC6-A0C9C4DCAA63}"/>
            </a:ext>
          </a:extLst>
        </xdr:cNvPr>
        <xdr:cNvSpPr/>
      </xdr:nvSpPr>
      <xdr:spPr>
        <a:xfrm>
          <a:off x="15240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152206</xdr:rowOff>
    </xdr:from>
    <xdr:ext cx="762000" cy="259045"/>
    <xdr:sp macro="" textlink="">
      <xdr:nvSpPr>
        <xdr:cNvPr id="348" name="テキスト ボックス 347">
          <a:extLst>
            <a:ext uri="{FF2B5EF4-FFF2-40B4-BE49-F238E27FC236}">
              <a16:creationId xmlns:a16="http://schemas.microsoft.com/office/drawing/2014/main" id="{409CBDC3-27BD-4137-A2BD-3D7B66FFEDF8}"/>
            </a:ext>
          </a:extLst>
        </xdr:cNvPr>
        <xdr:cNvSpPr txBox="1"/>
      </xdr:nvSpPr>
      <xdr:spPr>
        <a:xfrm>
          <a:off x="14909800" y="10267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9" name="楕円 348">
          <a:extLst>
            <a:ext uri="{FF2B5EF4-FFF2-40B4-BE49-F238E27FC236}">
              <a16:creationId xmlns:a16="http://schemas.microsoft.com/office/drawing/2014/main" id="{77972544-3C89-4622-9572-CAC57A10BFE9}"/>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50" name="テキスト ボックス 349">
          <a:extLst>
            <a:ext uri="{FF2B5EF4-FFF2-40B4-BE49-F238E27FC236}">
              <a16:creationId xmlns:a16="http://schemas.microsoft.com/office/drawing/2014/main" id="{183B12C5-1B97-4576-B6A1-4B16CD81E6F7}"/>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33726</xdr:rowOff>
    </xdr:from>
    <xdr:to>
      <xdr:col>64</xdr:col>
      <xdr:colOff>152400</xdr:colOff>
      <xdr:row>61</xdr:row>
      <xdr:rowOff>135326</xdr:rowOff>
    </xdr:to>
    <xdr:sp macro="" textlink="">
      <xdr:nvSpPr>
        <xdr:cNvPr id="351" name="楕円 350">
          <a:extLst>
            <a:ext uri="{FF2B5EF4-FFF2-40B4-BE49-F238E27FC236}">
              <a16:creationId xmlns:a16="http://schemas.microsoft.com/office/drawing/2014/main" id="{C5095E16-7D2C-4814-A7F2-9DF647EB2ED8}"/>
            </a:ext>
          </a:extLst>
        </xdr:cNvPr>
        <xdr:cNvSpPr/>
      </xdr:nvSpPr>
      <xdr:spPr>
        <a:xfrm>
          <a:off x="13462000" y="1049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145503</xdr:rowOff>
    </xdr:from>
    <xdr:ext cx="762000" cy="259045"/>
    <xdr:sp macro="" textlink="">
      <xdr:nvSpPr>
        <xdr:cNvPr id="352" name="テキスト ボックス 351">
          <a:extLst>
            <a:ext uri="{FF2B5EF4-FFF2-40B4-BE49-F238E27FC236}">
              <a16:creationId xmlns:a16="http://schemas.microsoft.com/office/drawing/2014/main" id="{C1AC5141-1A8A-4749-9430-BB2E896B28DA}"/>
            </a:ext>
          </a:extLst>
        </xdr:cNvPr>
        <xdr:cNvSpPr txBox="1"/>
      </xdr:nvSpPr>
      <xdr:spPr>
        <a:xfrm>
          <a:off x="13131800" y="10261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2CC864F-FC1D-4068-B8A9-9EC9F4886ED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DB04CD13-3BA3-4DFB-9343-43F9FFF6FACB}"/>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F83B09C-641A-45F1-8B03-570CB0691F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A53CBF6-B7FC-4041-97FA-6D390942815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4BC2D12C-CB43-4334-9308-3123CD99E2A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3696C2D5-055A-4B38-96A8-6277D57BE6F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83EA8074-CBEC-4984-AC46-AF812411DCC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CD266F2-33F9-4ACC-B61C-B56A47CAF01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64FC616C-E0B7-4DDD-9A1A-7ED2D26D602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37D2A3F8-520F-488A-B1BA-792E246F646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B55F2B-FC82-43EE-B137-1BCD08E6760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5D70A407-E98A-48DE-881B-F3EDDCCD257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698F2285-D43A-4D1F-8B20-9A16703F30D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ポイント高く、茨城県平均と比較すると</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ポイント高く、全国平均から</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ポイント高い比率となっている。平成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借入した合併特例債の元金償還が始まったことによる元利償還金の増、下水道事業における分流式下水道等に要する経費の増と特定財源の減により、実質公債費比率は高くなった。今後も、地方債の新規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883900A9-A9E3-4C2C-A030-29D2AC9641A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C367C2F5-A71C-453F-B375-BC8623896D9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FFC8143-EA6F-48EB-8EB1-C9D983C9755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56D2AFA9-A3BE-4396-A642-2C323D50E727}"/>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19837616-EA8A-41E7-AD71-0214EAB4E2BC}"/>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33A3106-2C92-482B-88F2-6C6E22DE0AD2}"/>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34664E82-B138-4A9D-BD02-7FDC0CA21248}"/>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6251FF1B-3045-4535-B708-98C6E2440525}"/>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CB47006C-E97A-4F50-B8C2-D928DFBC8A5A}"/>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F0338657-1422-4BAF-A886-48AC1002D34C}"/>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86A7982C-3685-4285-8E2D-D4F68E994D9A}"/>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5F0D5715-0A99-43B3-AF58-8E516B5EAEDB}"/>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9631A2D1-8820-46A0-A244-E555C1D3C496}"/>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AA50DF84-E58F-4587-B653-4B2153C3344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43067606-9124-4CF7-8EB5-BAAE413C6F96}"/>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B6565D57-2E30-4A71-9E2C-4B45868A824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D96BA628-03DC-4878-A087-9954EF722D8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AA8F2926-B09A-4C97-8D0B-2DD25CD94D37}"/>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78E5E450-5F2A-444E-802A-7B97C320CA8F}"/>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249C0F9F-45C9-4504-B2E6-DAE06B4A91F3}"/>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40028F21-B245-4512-BBC1-9ED234E4425E}"/>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504A99D9-A118-416F-839D-5F771A76A7A1}"/>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82852</xdr:rowOff>
    </xdr:to>
    <xdr:cxnSp macro="">
      <xdr:nvCxnSpPr>
        <xdr:cNvPr id="388" name="直線コネクタ 387">
          <a:extLst>
            <a:ext uri="{FF2B5EF4-FFF2-40B4-BE49-F238E27FC236}">
              <a16:creationId xmlns:a16="http://schemas.microsoft.com/office/drawing/2014/main" id="{4BEEA48B-E2EA-453E-8060-AC896A66018A}"/>
            </a:ext>
          </a:extLst>
        </xdr:cNvPr>
        <xdr:cNvCxnSpPr/>
      </xdr:nvCxnSpPr>
      <xdr:spPr>
        <a:xfrm>
          <a:off x="16179800" y="7249281"/>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43FEF0BF-929F-43C6-963C-216108BFF37A}"/>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75F59F97-03F8-41D8-BC35-D39CA754EA6F}"/>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36891</xdr:rowOff>
    </xdr:from>
    <xdr:to>
      <xdr:col>77</xdr:col>
      <xdr:colOff>44450</xdr:colOff>
      <xdr:row>42</xdr:row>
      <xdr:rowOff>48381</xdr:rowOff>
    </xdr:to>
    <xdr:cxnSp macro="">
      <xdr:nvCxnSpPr>
        <xdr:cNvPr id="391" name="直線コネクタ 390">
          <a:extLst>
            <a:ext uri="{FF2B5EF4-FFF2-40B4-BE49-F238E27FC236}">
              <a16:creationId xmlns:a16="http://schemas.microsoft.com/office/drawing/2014/main" id="{0CB6DDBF-8C15-4067-B479-1500F180D273}"/>
            </a:ext>
          </a:extLst>
        </xdr:cNvPr>
        <xdr:cNvCxnSpPr/>
      </xdr:nvCxnSpPr>
      <xdr:spPr>
        <a:xfrm>
          <a:off x="15290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3DCC1888-49FE-4B00-AAFE-F79759301C31}"/>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91E6643C-DB12-4B2E-B115-F771D0982E97}"/>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36891</xdr:rowOff>
    </xdr:to>
    <xdr:cxnSp macro="">
      <xdr:nvCxnSpPr>
        <xdr:cNvPr id="394" name="直線コネクタ 393">
          <a:extLst>
            <a:ext uri="{FF2B5EF4-FFF2-40B4-BE49-F238E27FC236}">
              <a16:creationId xmlns:a16="http://schemas.microsoft.com/office/drawing/2014/main" id="{BC3E7280-53CE-4F3A-9D69-574D4896A4D7}"/>
            </a:ext>
          </a:extLst>
        </xdr:cNvPr>
        <xdr:cNvCxnSpPr/>
      </xdr:nvCxnSpPr>
      <xdr:spPr>
        <a:xfrm>
          <a:off x="14401800" y="721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F4A0393C-ED0E-4721-9B45-AE5417AF624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F8237224-60A5-44CA-BA16-10D8CF980C92}"/>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13909</xdr:rowOff>
    </xdr:to>
    <xdr:cxnSp macro="">
      <xdr:nvCxnSpPr>
        <xdr:cNvPr id="397" name="直線コネクタ 396">
          <a:extLst>
            <a:ext uri="{FF2B5EF4-FFF2-40B4-BE49-F238E27FC236}">
              <a16:creationId xmlns:a16="http://schemas.microsoft.com/office/drawing/2014/main" id="{05872C36-0F99-49D1-BB3F-31756AA80166}"/>
            </a:ext>
          </a:extLst>
        </xdr:cNvPr>
        <xdr:cNvCxnSpPr/>
      </xdr:nvCxnSpPr>
      <xdr:spPr>
        <a:xfrm>
          <a:off x="13512800" y="7145867"/>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4741BEF1-1938-476A-9E5B-D69D6998AEC4}"/>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394DE2D1-DB1E-4782-B139-2E343B9243AA}"/>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822E2870-7B3B-4138-AEF5-B4D2DDDE3159}"/>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6093D4AC-AAF5-4355-8B5F-7A45602397EE}"/>
            </a:ext>
          </a:extLst>
        </xdr:cNvPr>
        <xdr:cNvSpPr txBox="1"/>
      </xdr:nvSpPr>
      <xdr:spPr>
        <a:xfrm>
          <a:off x="13131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8AA29CA-C1F2-4DB0-93CE-9D4F232779D1}"/>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9E58729-FD3B-41A1-84F7-523EB4ED0A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56CEE0D-D17B-4A25-9110-EE9A129BA02B}"/>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BD64135F-6577-4C0F-A951-CB54D4456B6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1BEEE93-D4D6-4193-A38E-0E29681B56C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7" name="楕円 406">
          <a:extLst>
            <a:ext uri="{FF2B5EF4-FFF2-40B4-BE49-F238E27FC236}">
              <a16:creationId xmlns:a16="http://schemas.microsoft.com/office/drawing/2014/main" id="{711FB28F-4ABE-4D87-AD57-A231E648F426}"/>
            </a:ext>
          </a:extLst>
        </xdr:cNvPr>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08" name="公債費負担の状況該当値テキスト">
          <a:extLst>
            <a:ext uri="{FF2B5EF4-FFF2-40B4-BE49-F238E27FC236}">
              <a16:creationId xmlns:a16="http://schemas.microsoft.com/office/drawing/2014/main" id="{57948D94-B56E-45E3-A599-C2FE263AB954}"/>
            </a:ext>
          </a:extLst>
        </xdr:cNvPr>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9" name="楕円 408">
          <a:extLst>
            <a:ext uri="{FF2B5EF4-FFF2-40B4-BE49-F238E27FC236}">
              <a16:creationId xmlns:a16="http://schemas.microsoft.com/office/drawing/2014/main" id="{D2D620C4-DDEC-462E-A38E-8D9EA4876BA3}"/>
            </a:ext>
          </a:extLst>
        </xdr:cNvPr>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10" name="テキスト ボックス 409">
          <a:extLst>
            <a:ext uri="{FF2B5EF4-FFF2-40B4-BE49-F238E27FC236}">
              <a16:creationId xmlns:a16="http://schemas.microsoft.com/office/drawing/2014/main" id="{5F6DD55B-6EEA-4972-BE75-764C74EB7C38}"/>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157541</xdr:rowOff>
    </xdr:from>
    <xdr:to>
      <xdr:col>73</xdr:col>
      <xdr:colOff>44450</xdr:colOff>
      <xdr:row>42</xdr:row>
      <xdr:rowOff>87691</xdr:rowOff>
    </xdr:to>
    <xdr:sp macro="" textlink="">
      <xdr:nvSpPr>
        <xdr:cNvPr id="411" name="楕円 410">
          <a:extLst>
            <a:ext uri="{FF2B5EF4-FFF2-40B4-BE49-F238E27FC236}">
              <a16:creationId xmlns:a16="http://schemas.microsoft.com/office/drawing/2014/main" id="{3A3F0205-02D7-44E8-8599-97F6638AA059}"/>
            </a:ext>
          </a:extLst>
        </xdr:cNvPr>
        <xdr:cNvSpPr/>
      </xdr:nvSpPr>
      <xdr:spPr>
        <a:xfrm>
          <a:off x="15240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72468</xdr:rowOff>
    </xdr:from>
    <xdr:ext cx="762000" cy="259045"/>
    <xdr:sp macro="" textlink="">
      <xdr:nvSpPr>
        <xdr:cNvPr id="412" name="テキスト ボックス 411">
          <a:extLst>
            <a:ext uri="{FF2B5EF4-FFF2-40B4-BE49-F238E27FC236}">
              <a16:creationId xmlns:a16="http://schemas.microsoft.com/office/drawing/2014/main" id="{7004795F-5EB4-4EBB-8844-B2E0423D6F08}"/>
            </a:ext>
          </a:extLst>
        </xdr:cNvPr>
        <xdr:cNvSpPr txBox="1"/>
      </xdr:nvSpPr>
      <xdr:spPr>
        <a:xfrm>
          <a:off x="14909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13" name="楕円 412">
          <a:extLst>
            <a:ext uri="{FF2B5EF4-FFF2-40B4-BE49-F238E27FC236}">
              <a16:creationId xmlns:a16="http://schemas.microsoft.com/office/drawing/2014/main" id="{A30849A9-3D52-4C30-B83E-3C1390D44541}"/>
            </a:ext>
          </a:extLst>
        </xdr:cNvPr>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14" name="テキスト ボックス 413">
          <a:extLst>
            <a:ext uri="{FF2B5EF4-FFF2-40B4-BE49-F238E27FC236}">
              <a16:creationId xmlns:a16="http://schemas.microsoft.com/office/drawing/2014/main" id="{77AA8322-0835-43A6-B2B6-9DE168ECE8AF}"/>
            </a:ext>
          </a:extLst>
        </xdr:cNvPr>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15" name="楕円 414">
          <a:extLst>
            <a:ext uri="{FF2B5EF4-FFF2-40B4-BE49-F238E27FC236}">
              <a16:creationId xmlns:a16="http://schemas.microsoft.com/office/drawing/2014/main" id="{61D85280-EF12-4AF8-A553-48CB3D3FAA41}"/>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16" name="テキスト ボックス 415">
          <a:extLst>
            <a:ext uri="{FF2B5EF4-FFF2-40B4-BE49-F238E27FC236}">
              <a16:creationId xmlns:a16="http://schemas.microsoft.com/office/drawing/2014/main" id="{A695F6E6-7618-4FEF-93EE-D6DB4FE84386}"/>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AB75C81-49F6-4C33-A44B-DECB4D19FB5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A936C530-C8C5-4773-B7C9-B1DAF950D953}"/>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B8AE2D9A-6DDE-4517-92FF-4F19280A75B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A91935E5-FBAC-473B-A1B8-6E57D8B0FB7F}"/>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2C33D794-8034-47CE-BA5B-94A0921886D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958EDB90-765B-40A1-82BC-3D152AE69362}"/>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6851422E-454D-4535-95F7-CA246579511A}"/>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BF181778-355B-47FA-875D-9799DEB5835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46A260E-0C00-4453-8FEF-D43FDB832BF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68E1764-A98E-4805-B365-5A0931B7CED6}"/>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6C8FDA71-BE6E-4039-A287-6E621CE249B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481BA710-ABE0-43AC-858F-FA4179E99DD6}"/>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5BA2E5ED-51A6-4BB1-B6EC-7F0928C249A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ポイント高く、茨城県平均と比較すると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ポイント高く、全国平均からは</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ポイント高い比率となっている。令和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年度にかけて、将来負担比率は</a:t>
          </a:r>
          <a:r>
            <a:rPr kumimoji="1" lang="en-US" altLang="ja-JP" sz="1100">
              <a:solidFill>
                <a:schemeClr val="dk1"/>
              </a:solidFill>
              <a:effectLst/>
              <a:latin typeface="+mn-lt"/>
              <a:ea typeface="+mn-ea"/>
              <a:cs typeface="+mn-cs"/>
            </a:rPr>
            <a:t>28.6</a:t>
          </a:r>
          <a:r>
            <a:rPr kumimoji="1" lang="ja-JP" altLang="ja-JP" sz="1100">
              <a:solidFill>
                <a:schemeClr val="dk1"/>
              </a:solidFill>
              <a:effectLst/>
              <a:latin typeface="+mn-lt"/>
              <a:ea typeface="+mn-ea"/>
              <a:cs typeface="+mn-cs"/>
            </a:rPr>
            <a:t>ポイント減少している。減少の要因は、地方債残高の減少、充当可能基金の増加である。今後も義務的経費の増加や、財政調整基金の減少が見込まれることから、施策の厳選や事務事業の見直し等により、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C706AD6C-A119-4232-AEAA-94636DE859A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DC03EFF0-A267-4420-9CF6-6B803C860C9D}"/>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F600FAA-AD10-4FC1-9691-8F94F40614B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C33CD9A5-3A49-4055-A409-CB8AE6F5BE81}"/>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47CE17E5-D86B-4109-8B66-241CB1B0C40D}"/>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B7A3371C-512F-4247-8732-EFB4B6F0324F}"/>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C29E9ABB-E9C3-4C71-8F31-A13CDB3ED84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468DD1A7-09F5-479C-B662-EA74D00F67EF}"/>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75099411-9F53-4CAB-9894-0DC5304BF18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49AB3AE5-5E0C-48E3-821A-7CE4958BF4CB}"/>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0F121DF0-83F5-4E73-8F69-C281C5533967}"/>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B692EC50-36A6-4091-9150-6A1D9D61575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F5F64193-109D-4BB9-839C-8D74DDA9B4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C67CE1E0-56EA-448B-A0A0-E95EEDD0C50E}"/>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41D68ABC-5ABE-4DFB-91D1-8DB2499DD02C}"/>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AA9412B1-A51D-4467-8A6E-24724373C982}"/>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18F16FD0-4F15-49DF-B9B7-76958E39C2D8}"/>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8422FE62-255C-40AE-AC54-94D2DAA409C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74320</xdr:rowOff>
    </xdr:from>
    <xdr:to>
      <xdr:col>81</xdr:col>
      <xdr:colOff>44450</xdr:colOff>
      <xdr:row>16</xdr:row>
      <xdr:rowOff>40894</xdr:rowOff>
    </xdr:to>
    <xdr:cxnSp macro="">
      <xdr:nvCxnSpPr>
        <xdr:cNvPr id="448" name="直線コネクタ 447">
          <a:extLst>
            <a:ext uri="{FF2B5EF4-FFF2-40B4-BE49-F238E27FC236}">
              <a16:creationId xmlns:a16="http://schemas.microsoft.com/office/drawing/2014/main" id="{B11DEF25-ACB3-41B6-86B0-82F24473B310}"/>
            </a:ext>
          </a:extLst>
        </xdr:cNvPr>
        <xdr:cNvCxnSpPr/>
      </xdr:nvCxnSpPr>
      <xdr:spPr>
        <a:xfrm flipV="1">
          <a:off x="16179800" y="2646070"/>
          <a:ext cx="838200" cy="13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482962D6-9B93-41B9-A11F-40927242CC85}"/>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6384800A-7A1A-4FF1-9FBB-36952B46FC2F}"/>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27381</xdr:rowOff>
    </xdr:from>
    <xdr:to>
      <xdr:col>77</xdr:col>
      <xdr:colOff>44450</xdr:colOff>
      <xdr:row>16</xdr:row>
      <xdr:rowOff>40894</xdr:rowOff>
    </xdr:to>
    <xdr:cxnSp macro="">
      <xdr:nvCxnSpPr>
        <xdr:cNvPr id="451" name="直線コネクタ 450">
          <a:extLst>
            <a:ext uri="{FF2B5EF4-FFF2-40B4-BE49-F238E27FC236}">
              <a16:creationId xmlns:a16="http://schemas.microsoft.com/office/drawing/2014/main" id="{BF9AF922-37F4-4858-B27F-B9345F823B9C}"/>
            </a:ext>
          </a:extLst>
        </xdr:cNvPr>
        <xdr:cNvCxnSpPr/>
      </xdr:nvCxnSpPr>
      <xdr:spPr>
        <a:xfrm>
          <a:off x="15290800" y="2770581"/>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9B21A8C6-3662-41A7-98B2-9B76AB4BA96C}"/>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22F3ABFE-8491-4C45-987A-AB3AD5AF218A}"/>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138024</xdr:rowOff>
    </xdr:from>
    <xdr:to>
      <xdr:col>72</xdr:col>
      <xdr:colOff>203200</xdr:colOff>
      <xdr:row>16</xdr:row>
      <xdr:rowOff>27381</xdr:rowOff>
    </xdr:to>
    <xdr:cxnSp macro="">
      <xdr:nvCxnSpPr>
        <xdr:cNvPr id="454" name="直線コネクタ 453">
          <a:extLst>
            <a:ext uri="{FF2B5EF4-FFF2-40B4-BE49-F238E27FC236}">
              <a16:creationId xmlns:a16="http://schemas.microsoft.com/office/drawing/2014/main" id="{D2110F8E-A1FE-4F6B-AA71-298868348323}"/>
            </a:ext>
          </a:extLst>
        </xdr:cNvPr>
        <xdr:cNvCxnSpPr/>
      </xdr:nvCxnSpPr>
      <xdr:spPr>
        <a:xfrm>
          <a:off x="14401800" y="2709774"/>
          <a:ext cx="889000" cy="6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246105DD-228D-467D-9881-7601398EF6F3}"/>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4C316B68-A958-4673-A46C-73C223DAD29B}"/>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89764</xdr:rowOff>
    </xdr:from>
    <xdr:to>
      <xdr:col>68</xdr:col>
      <xdr:colOff>152400</xdr:colOff>
      <xdr:row>15</xdr:row>
      <xdr:rowOff>138024</xdr:rowOff>
    </xdr:to>
    <xdr:cxnSp macro="">
      <xdr:nvCxnSpPr>
        <xdr:cNvPr id="457" name="直線コネクタ 456">
          <a:extLst>
            <a:ext uri="{FF2B5EF4-FFF2-40B4-BE49-F238E27FC236}">
              <a16:creationId xmlns:a16="http://schemas.microsoft.com/office/drawing/2014/main" id="{AFD5BDA7-D034-49D4-B18D-F8FA62E85D8F}"/>
            </a:ext>
          </a:extLst>
        </xdr:cNvPr>
        <xdr:cNvCxnSpPr/>
      </xdr:nvCxnSpPr>
      <xdr:spPr>
        <a:xfrm>
          <a:off x="13512800" y="266151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C0EFF3E8-4635-4B6F-9D60-0527975426EA}"/>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5E5C69E7-8470-43EC-B142-E9B3084528CB}"/>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3DA00974-8E4B-4ED9-AEFC-FA6EF22E126D}"/>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a:extLst>
            <a:ext uri="{FF2B5EF4-FFF2-40B4-BE49-F238E27FC236}">
              <a16:creationId xmlns:a16="http://schemas.microsoft.com/office/drawing/2014/main" id="{338F8681-3157-4896-98FC-315D028B3F19}"/>
            </a:ext>
          </a:extLst>
        </xdr:cNvPr>
        <xdr:cNvSpPr txBox="1"/>
      </xdr:nvSpPr>
      <xdr:spPr>
        <a:xfrm>
          <a:off x="13131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202EFBA-2489-4B68-A528-A1D1CB27594E}"/>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E4E15978-836C-4275-81E1-2A7A1E28FE4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C5B748F4-FA7B-476B-A912-5C2CBD0641F2}"/>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3E7E93D-8A26-4843-8EAE-3C0AD2512BE2}"/>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0CC9746-8701-40AA-8978-376BB103A8D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23520</xdr:rowOff>
    </xdr:from>
    <xdr:to>
      <xdr:col>81</xdr:col>
      <xdr:colOff>95250</xdr:colOff>
      <xdr:row>15</xdr:row>
      <xdr:rowOff>125120</xdr:rowOff>
    </xdr:to>
    <xdr:sp macro="" textlink="">
      <xdr:nvSpPr>
        <xdr:cNvPr id="467" name="楕円 466">
          <a:extLst>
            <a:ext uri="{FF2B5EF4-FFF2-40B4-BE49-F238E27FC236}">
              <a16:creationId xmlns:a16="http://schemas.microsoft.com/office/drawing/2014/main" id="{9CA670EE-139C-4E17-9084-4F4765E1717B}"/>
            </a:ext>
          </a:extLst>
        </xdr:cNvPr>
        <xdr:cNvSpPr/>
      </xdr:nvSpPr>
      <xdr:spPr>
        <a:xfrm>
          <a:off x="169672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167047</xdr:rowOff>
    </xdr:from>
    <xdr:ext cx="762000" cy="259045"/>
    <xdr:sp macro="" textlink="">
      <xdr:nvSpPr>
        <xdr:cNvPr id="468" name="将来負担の状況該当値テキスト">
          <a:extLst>
            <a:ext uri="{FF2B5EF4-FFF2-40B4-BE49-F238E27FC236}">
              <a16:creationId xmlns:a16="http://schemas.microsoft.com/office/drawing/2014/main" id="{86CF7265-68A1-4B8D-A3D0-08AFB81B0F75}"/>
            </a:ext>
          </a:extLst>
        </xdr:cNvPr>
        <xdr:cNvSpPr txBox="1"/>
      </xdr:nvSpPr>
      <xdr:spPr>
        <a:xfrm>
          <a:off x="17106900" y="25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161544</xdr:rowOff>
    </xdr:from>
    <xdr:to>
      <xdr:col>77</xdr:col>
      <xdr:colOff>95250</xdr:colOff>
      <xdr:row>16</xdr:row>
      <xdr:rowOff>91694</xdr:rowOff>
    </xdr:to>
    <xdr:sp macro="" textlink="">
      <xdr:nvSpPr>
        <xdr:cNvPr id="469" name="楕円 468">
          <a:extLst>
            <a:ext uri="{FF2B5EF4-FFF2-40B4-BE49-F238E27FC236}">
              <a16:creationId xmlns:a16="http://schemas.microsoft.com/office/drawing/2014/main" id="{53641019-FE3A-4BC3-9336-E500A8041A86}"/>
            </a:ext>
          </a:extLst>
        </xdr:cNvPr>
        <xdr:cNvSpPr/>
      </xdr:nvSpPr>
      <xdr:spPr>
        <a:xfrm>
          <a:off x="16129000" y="273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70" name="テキスト ボックス 469">
          <a:extLst>
            <a:ext uri="{FF2B5EF4-FFF2-40B4-BE49-F238E27FC236}">
              <a16:creationId xmlns:a16="http://schemas.microsoft.com/office/drawing/2014/main" id="{689BFA4E-4893-4558-B255-D245191D2375}"/>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148031</xdr:rowOff>
    </xdr:from>
    <xdr:to>
      <xdr:col>73</xdr:col>
      <xdr:colOff>44450</xdr:colOff>
      <xdr:row>16</xdr:row>
      <xdr:rowOff>78181</xdr:rowOff>
    </xdr:to>
    <xdr:sp macro="" textlink="">
      <xdr:nvSpPr>
        <xdr:cNvPr id="471" name="楕円 470">
          <a:extLst>
            <a:ext uri="{FF2B5EF4-FFF2-40B4-BE49-F238E27FC236}">
              <a16:creationId xmlns:a16="http://schemas.microsoft.com/office/drawing/2014/main" id="{1339B269-92FB-4ADD-BA36-E1BE145C9AD5}"/>
            </a:ext>
          </a:extLst>
        </xdr:cNvPr>
        <xdr:cNvSpPr/>
      </xdr:nvSpPr>
      <xdr:spPr>
        <a:xfrm>
          <a:off x="15240000" y="27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62958</xdr:rowOff>
    </xdr:from>
    <xdr:ext cx="762000" cy="259045"/>
    <xdr:sp macro="" textlink="">
      <xdr:nvSpPr>
        <xdr:cNvPr id="472" name="テキスト ボックス 471">
          <a:extLst>
            <a:ext uri="{FF2B5EF4-FFF2-40B4-BE49-F238E27FC236}">
              <a16:creationId xmlns:a16="http://schemas.microsoft.com/office/drawing/2014/main" id="{DFF9B852-DFFB-45CE-8760-C59FDFDF4085}"/>
            </a:ext>
          </a:extLst>
        </xdr:cNvPr>
        <xdr:cNvSpPr txBox="1"/>
      </xdr:nvSpPr>
      <xdr:spPr>
        <a:xfrm>
          <a:off x="14909800" y="280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87224</xdr:rowOff>
    </xdr:from>
    <xdr:to>
      <xdr:col>68</xdr:col>
      <xdr:colOff>203200</xdr:colOff>
      <xdr:row>16</xdr:row>
      <xdr:rowOff>17374</xdr:rowOff>
    </xdr:to>
    <xdr:sp macro="" textlink="">
      <xdr:nvSpPr>
        <xdr:cNvPr id="473" name="楕円 472">
          <a:extLst>
            <a:ext uri="{FF2B5EF4-FFF2-40B4-BE49-F238E27FC236}">
              <a16:creationId xmlns:a16="http://schemas.microsoft.com/office/drawing/2014/main" id="{2E07C0F0-8CE3-4B13-A082-9B1722C0A231}"/>
            </a:ext>
          </a:extLst>
        </xdr:cNvPr>
        <xdr:cNvSpPr/>
      </xdr:nvSpPr>
      <xdr:spPr>
        <a:xfrm>
          <a:off x="14351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2151</xdr:rowOff>
    </xdr:from>
    <xdr:ext cx="762000" cy="259045"/>
    <xdr:sp macro="" textlink="">
      <xdr:nvSpPr>
        <xdr:cNvPr id="474" name="テキスト ボックス 473">
          <a:extLst>
            <a:ext uri="{FF2B5EF4-FFF2-40B4-BE49-F238E27FC236}">
              <a16:creationId xmlns:a16="http://schemas.microsoft.com/office/drawing/2014/main" id="{41F82895-153C-4B92-B852-771872A62BED}"/>
            </a:ext>
          </a:extLst>
        </xdr:cNvPr>
        <xdr:cNvSpPr txBox="1"/>
      </xdr:nvSpPr>
      <xdr:spPr>
        <a:xfrm>
          <a:off x="14020800" y="274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38964</xdr:rowOff>
    </xdr:from>
    <xdr:to>
      <xdr:col>64</xdr:col>
      <xdr:colOff>152400</xdr:colOff>
      <xdr:row>15</xdr:row>
      <xdr:rowOff>140564</xdr:rowOff>
    </xdr:to>
    <xdr:sp macro="" textlink="">
      <xdr:nvSpPr>
        <xdr:cNvPr id="475" name="楕円 474">
          <a:extLst>
            <a:ext uri="{FF2B5EF4-FFF2-40B4-BE49-F238E27FC236}">
              <a16:creationId xmlns:a16="http://schemas.microsoft.com/office/drawing/2014/main" id="{2BD10104-4D4E-4831-B365-AD0CF534D2F7}"/>
            </a:ext>
          </a:extLst>
        </xdr:cNvPr>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150741</xdr:rowOff>
    </xdr:from>
    <xdr:ext cx="762000" cy="259045"/>
    <xdr:sp macro="" textlink="">
      <xdr:nvSpPr>
        <xdr:cNvPr id="476" name="テキスト ボックス 475">
          <a:extLst>
            <a:ext uri="{FF2B5EF4-FFF2-40B4-BE49-F238E27FC236}">
              <a16:creationId xmlns:a16="http://schemas.microsoft.com/office/drawing/2014/main" id="{DDE4A596-AFF8-4C9B-9E22-6E54760A6FAD}"/>
            </a:ext>
          </a:extLst>
        </xdr:cNvPr>
        <xdr:cNvSpPr txBox="1"/>
      </xdr:nvSpPr>
      <xdr:spPr>
        <a:xfrm>
          <a:off x="13131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26,890
26,506
71.40
14,811,289
13,783,106
983,293
7,748,983
10,537,879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低い数値となっている。新型コロナウイルスにより中止になっていた事業が再開したことから人件費が増加したと考えられる。今後も適正な定員管理や階層別職員数の平均化等を進めていき、人件費の増加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4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25400</xdr:rowOff>
    </xdr:from>
    <xdr:to>
      <xdr:col>19</xdr:col>
      <xdr:colOff>187325</xdr:colOff>
      <xdr:row>35</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54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19050</xdr:rowOff>
    </xdr:from>
    <xdr:to>
      <xdr:col>15</xdr:col>
      <xdr:colOff>98425</xdr:colOff>
      <xdr:row>37</xdr:row>
      <xdr:rowOff>19050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19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139700</xdr:rowOff>
    </xdr:from>
    <xdr:to>
      <xdr:col>11</xdr:col>
      <xdr:colOff>9525</xdr:colOff>
      <xdr:row>37</xdr:row>
      <xdr:rowOff>19050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11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146050</xdr:rowOff>
    </xdr:from>
    <xdr:to>
      <xdr:col>20</xdr:col>
      <xdr:colOff>38100</xdr:colOff>
      <xdr:row>34</xdr:row>
      <xdr:rowOff>76200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139700</xdr:rowOff>
    </xdr:from>
    <xdr:to>
      <xdr:col>15</xdr:col>
      <xdr:colOff>149225</xdr:colOff>
      <xdr:row>35</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139700</xdr:rowOff>
    </xdr:from>
    <xdr:to>
      <xdr:col>11</xdr:col>
      <xdr:colOff>60325</xdr:colOff>
      <xdr:row>37</xdr:row>
      <xdr:rowOff>69850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54627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88900</xdr:rowOff>
    </xdr:from>
    <xdr:to>
      <xdr:col>6</xdr:col>
      <xdr:colOff>171450</xdr:colOff>
      <xdr:row>37</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ポイント高く、全国平均からは</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高い数値となっている。公共施設の維持管理に係る経費が上昇傾向にあり、その中でも市単独で管理している一般廃棄物処理施設の修繕等に多くの費用を要しており、その他の公共施設とともに、潮来市公共施設等総合管理計画に基づきながら、適正な維持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98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119380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119380</xdr:rowOff>
    </xdr:from>
    <xdr:to>
      <xdr:col>73</xdr:col>
      <xdr:colOff>180975</xdr:colOff>
      <xdr:row>18</xdr:row>
      <xdr:rowOff>142240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119380</xdr:rowOff>
    </xdr:from>
    <xdr:to>
      <xdr:col>69</xdr:col>
      <xdr:colOff>92075</xdr:colOff>
      <xdr:row>18</xdr:row>
      <xdr:rowOff>142240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0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68580</xdr:rowOff>
    </xdr:from>
    <xdr:to>
      <xdr:col>74</xdr:col>
      <xdr:colOff>31750</xdr:colOff>
      <xdr:row>18</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91440</xdr:rowOff>
    </xdr:from>
    <xdr:to>
      <xdr:col>69</xdr:col>
      <xdr:colOff>142875</xdr:colOff>
      <xdr:row>19</xdr:row>
      <xdr:rowOff>21590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6367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68580</xdr:rowOff>
    </xdr:from>
    <xdr:to>
      <xdr:col>65</xdr:col>
      <xdr:colOff>53975</xdr:colOff>
      <xdr:row>18</xdr:row>
      <xdr:rowOff>170180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154957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低い数字となっている。昨年度と比較して減少した要因は新型コロナウイルスによる福祉費が減少したためである。また生活保護費や保育所費は上昇傾向にあるため、審査や給付において適正を見極めながら、経費の増加につながらない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57</xdr:row>
      <xdr:rowOff>6350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512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57</xdr:row>
      <xdr:rowOff>6350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99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58</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996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127000</xdr:rowOff>
    </xdr:from>
    <xdr:to>
      <xdr:col>20</xdr:col>
      <xdr:colOff>38100</xdr:colOff>
      <xdr:row>57</xdr:row>
      <xdr:rowOff>57150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類似団体平均と比較すると、</a:t>
          </a:r>
          <a:r>
            <a:rPr lang="en-US" altLang="ja-JP" sz="1400">
              <a:effectLst/>
              <a:latin typeface="ＭＳ Ｐゴシック" panose="020B0600070205080204" pitchFamily="50" charset="-128"/>
              <a:ea typeface="ＭＳ Ｐゴシック" panose="020B0600070205080204" pitchFamily="50" charset="-128"/>
            </a:rPr>
            <a:t>2.1</a:t>
          </a:r>
          <a:r>
            <a:rPr lang="ja-JP" altLang="en-US" sz="1400">
              <a:effectLst/>
              <a:latin typeface="ＭＳ Ｐゴシック" panose="020B0600070205080204" pitchFamily="50" charset="-128"/>
              <a:ea typeface="ＭＳ Ｐゴシック" panose="020B0600070205080204" pitchFamily="50" charset="-128"/>
            </a:rPr>
            <a:t>ポイント低く、茨城県平均と比較すると</a:t>
          </a:r>
          <a:r>
            <a:rPr lang="en-US" altLang="ja-JP" sz="1400">
              <a:effectLst/>
              <a:latin typeface="ＭＳ Ｐゴシック" panose="020B0600070205080204" pitchFamily="50" charset="-128"/>
              <a:ea typeface="ＭＳ Ｐゴシック" panose="020B0600070205080204" pitchFamily="50" charset="-128"/>
            </a:rPr>
            <a:t>1.6</a:t>
          </a:r>
          <a:r>
            <a:rPr lang="ja-JP" altLang="en-US" sz="1400">
              <a:effectLst/>
              <a:latin typeface="ＭＳ Ｐゴシック" panose="020B0600070205080204" pitchFamily="50" charset="-128"/>
              <a:ea typeface="ＭＳ Ｐゴシック" panose="020B0600070205080204" pitchFamily="50" charset="-128"/>
            </a:rPr>
            <a:t>ポイント低く、全国平均からは、</a:t>
          </a:r>
          <a:r>
            <a:rPr lang="en-US" altLang="ja-JP" sz="1400">
              <a:effectLst/>
              <a:latin typeface="ＭＳ Ｐゴシック" panose="020B0600070205080204" pitchFamily="50" charset="-128"/>
              <a:ea typeface="ＭＳ Ｐゴシック" panose="020B0600070205080204" pitchFamily="50" charset="-128"/>
            </a:rPr>
            <a:t>1.7</a:t>
          </a:r>
          <a:r>
            <a:rPr lang="ja-JP" altLang="en-US" sz="1400">
              <a:effectLst/>
              <a:latin typeface="ＭＳ Ｐゴシック" panose="020B0600070205080204" pitchFamily="50" charset="-128"/>
              <a:ea typeface="ＭＳ Ｐゴシック" panose="020B0600070205080204" pitchFamily="50" charset="-128"/>
            </a:rPr>
            <a:t>ポイント低い数値となっている。昨年度に比べ。経常収入の減少により相対的に上昇した。</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446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xdr:rowOff>
    </xdr:from>
    <xdr:to>
      <xdr:col>78</xdr:col>
      <xdr:colOff>69850</xdr:colOff>
      <xdr:row>55</xdr:row>
      <xdr:rowOff>62230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446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62230</xdr:rowOff>
    </xdr:from>
    <xdr:to>
      <xdr:col>73</xdr:col>
      <xdr:colOff>180975</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9198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31750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34290</xdr:rowOff>
    </xdr:from>
    <xdr:to>
      <xdr:col>82</xdr:col>
      <xdr:colOff>158750</xdr:colOff>
      <xdr:row>55</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50817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xdr:rowOff>
    </xdr:from>
    <xdr:to>
      <xdr:col>74</xdr:col>
      <xdr:colOff>31750</xdr:colOff>
      <xdr:row>55</xdr:row>
      <xdr:rowOff>113030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123207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152400</xdr:rowOff>
    </xdr:from>
    <xdr:to>
      <xdr:col>69</xdr:col>
      <xdr:colOff>142875</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ポイント低く、茨城県平均から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ポイント低く、全国平均からは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数値となっている。減少の要因として、新型コロナウイルス感染症対策関連経費が減少したためである。今後、補助金や負担金については、各審議会等で内容を精査し、適正な執行を図っていき、補助金・負担金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161290</xdr:rowOff>
    </xdr:from>
    <xdr:to>
      <xdr:col>82</xdr:col>
      <xdr:colOff>107950</xdr:colOff>
      <xdr:row>35</xdr:row>
      <xdr:rowOff>85090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905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85090</xdr:rowOff>
    </xdr:from>
    <xdr:to>
      <xdr:col>78</xdr:col>
      <xdr:colOff>69850</xdr:colOff>
      <xdr:row>35</xdr:row>
      <xdr:rowOff>96520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085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123190</xdr:rowOff>
    </xdr:from>
    <xdr:to>
      <xdr:col>73</xdr:col>
      <xdr:colOff>180975</xdr:colOff>
      <xdr:row>35</xdr:row>
      <xdr:rowOff>96520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5249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115570</xdr:rowOff>
    </xdr:from>
    <xdr:to>
      <xdr:col>69</xdr:col>
      <xdr:colOff>92075</xdr:colOff>
      <xdr:row>34</xdr:row>
      <xdr:rowOff>123190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44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110490</xdr:rowOff>
    </xdr:from>
    <xdr:to>
      <xdr:col>82</xdr:col>
      <xdr:colOff>158750</xdr:colOff>
      <xdr:row>35</xdr:row>
      <xdr:rowOff>40640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3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127017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34290</xdr:rowOff>
    </xdr:from>
    <xdr:to>
      <xdr:col>78</xdr:col>
      <xdr:colOff>120650</xdr:colOff>
      <xdr:row>35</xdr:row>
      <xdr:rowOff>135890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146067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45720</xdr:rowOff>
    </xdr:from>
    <xdr:to>
      <xdr:col>74</xdr:col>
      <xdr:colOff>31750</xdr:colOff>
      <xdr:row>35</xdr:row>
      <xdr:rowOff>147320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157497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72390</xdr:rowOff>
    </xdr:from>
    <xdr:to>
      <xdr:col>69</xdr:col>
      <xdr:colOff>142875</xdr:colOff>
      <xdr:row>35</xdr:row>
      <xdr:rowOff>2540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12717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7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64770</xdr:rowOff>
    </xdr:from>
    <xdr:to>
      <xdr:col>65</xdr:col>
      <xdr:colOff>53975</xdr:colOff>
      <xdr:row>34</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5097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ポイント高く、茨城県平均と比較すると</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ポイント高い、全国平均と比べると</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高い数値となっている。昨年度から増加した要因として、経常収入の減少による相対的な上昇である。近年は、地方債の新規発行額を元利償還金額以内とする等、公債費の抑制に努めており、今後も、緊急性や優先順位を十分検討し、また、基金等も活用しながら、起債に大きく頼ることのない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78</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3400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78</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40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156718</xdr:rowOff>
    </xdr:from>
    <xdr:to>
      <xdr:col>15</xdr:col>
      <xdr:colOff>98425</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35836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161289</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583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1">
              <a:latin typeface="ＭＳ Ｐゴシック" panose="020B0600070205080204" pitchFamily="50" charset="-128"/>
              <a:ea typeface="ＭＳ Ｐゴシック" panose="020B0600070205080204" pitchFamily="50" charset="-128"/>
            </a:rPr>
            <a:t>　</a:t>
          </a:r>
          <a:r>
            <a:rPr kumimoji="1" lang="ja-JP" altLang="en-US" sz="1300" b="0">
              <a:latin typeface="ＭＳ Ｐゴシック" panose="020B0600070205080204" pitchFamily="50" charset="-128"/>
              <a:ea typeface="ＭＳ Ｐゴシック" panose="020B0600070205080204" pitchFamily="50" charset="-128"/>
            </a:rPr>
            <a:t>類似団体平均と比較すると、</a:t>
          </a:r>
          <a:r>
            <a:rPr kumimoji="1" lang="en-US" altLang="ja-JP" sz="1300" b="0">
              <a:latin typeface="ＭＳ Ｐゴシック" panose="020B0600070205080204" pitchFamily="50" charset="-128"/>
              <a:ea typeface="ＭＳ Ｐゴシック" panose="020B0600070205080204" pitchFamily="50" charset="-128"/>
            </a:rPr>
            <a:t>7.4</a:t>
          </a:r>
          <a:r>
            <a:rPr kumimoji="1" lang="ja-JP" altLang="en-US" sz="1300" b="0">
              <a:latin typeface="ＭＳ Ｐゴシック" panose="020B0600070205080204" pitchFamily="50" charset="-128"/>
              <a:ea typeface="ＭＳ Ｐゴシック" panose="020B0600070205080204" pitchFamily="50" charset="-128"/>
            </a:rPr>
            <a:t>ポイント低く、茨城県平均と比較すると、</a:t>
          </a:r>
          <a:r>
            <a:rPr kumimoji="1" lang="en-US" altLang="ja-JP" sz="1300" b="0">
              <a:latin typeface="ＭＳ Ｐゴシック" panose="020B0600070205080204" pitchFamily="50" charset="-128"/>
              <a:ea typeface="ＭＳ Ｐゴシック" panose="020B0600070205080204" pitchFamily="50" charset="-128"/>
            </a:rPr>
            <a:t>10.3</a:t>
          </a:r>
          <a:r>
            <a:rPr kumimoji="1" lang="ja-JP" altLang="en-US" sz="1300" b="0">
              <a:latin typeface="ＭＳ Ｐゴシック" panose="020B0600070205080204" pitchFamily="50" charset="-128"/>
              <a:ea typeface="ＭＳ Ｐゴシック" panose="020B0600070205080204" pitchFamily="50" charset="-128"/>
            </a:rPr>
            <a:t>ポイント低く、全国平均からは</a:t>
          </a:r>
          <a:r>
            <a:rPr kumimoji="1" lang="en-US" altLang="ja-JP" sz="1300" b="0">
              <a:latin typeface="ＭＳ Ｐゴシック" panose="020B0600070205080204" pitchFamily="50" charset="-128"/>
              <a:ea typeface="ＭＳ Ｐゴシック" panose="020B0600070205080204" pitchFamily="50" charset="-128"/>
            </a:rPr>
            <a:t>10.0</a:t>
          </a:r>
          <a:r>
            <a:rPr kumimoji="1" lang="ja-JP" altLang="en-US" sz="1300" b="0">
              <a:latin typeface="ＭＳ Ｐゴシック" panose="020B0600070205080204" pitchFamily="50" charset="-128"/>
              <a:ea typeface="ＭＳ Ｐゴシック" panose="020B0600070205080204" pitchFamily="50" charset="-128"/>
            </a:rPr>
            <a:t>ポイントほど低い。昨年度と比べ新型コロナウイルス感染症により中止になっていた事業が再開したため増加した。また、一般廃棄物処理施設に係る物件費などは増加傾向にあり、今後も適正な人員管理や事務事業の見直しにより、経常経費の削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163576</xdr:rowOff>
    </xdr:from>
    <xdr:to>
      <xdr:col>82</xdr:col>
      <xdr:colOff>107950</xdr:colOff>
      <xdr:row>75</xdr:row>
      <xdr:rowOff>10414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8508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163576</xdr:rowOff>
    </xdr:from>
    <xdr:to>
      <xdr:col>78</xdr:col>
      <xdr:colOff>69850</xdr:colOff>
      <xdr:row>75</xdr:row>
      <xdr:rowOff>56134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8508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56134</xdr:rowOff>
    </xdr:from>
    <xdr:to>
      <xdr:col>73</xdr:col>
      <xdr:colOff>180975</xdr:colOff>
      <xdr:row>78</xdr:row>
      <xdr:rowOff>104139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14884"/>
          <a:ext cx="889000" cy="56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104139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85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131064</xdr:rowOff>
    </xdr:from>
    <xdr:to>
      <xdr:col>82</xdr:col>
      <xdr:colOff>158750</xdr:colOff>
      <xdr:row>75</xdr:row>
      <xdr:rowOff>61214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39641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2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112776</xdr:rowOff>
    </xdr:from>
    <xdr:to>
      <xdr:col>78</xdr:col>
      <xdr:colOff>120650</xdr:colOff>
      <xdr:row>75</xdr:row>
      <xdr:rowOff>42926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53103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568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5334</xdr:rowOff>
    </xdr:from>
    <xdr:to>
      <xdr:col>74</xdr:col>
      <xdr:colOff>31750</xdr:colOff>
      <xdr:row>75</xdr:row>
      <xdr:rowOff>106934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117111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45009</xdr:rowOff>
    </xdr:from>
    <xdr:to>
      <xdr:col>29</xdr:col>
      <xdr:colOff>127000</xdr:colOff>
      <xdr:row>17</xdr:row>
      <xdr:rowOff>80413</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07284"/>
          <a:ext cx="647700" cy="35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80413</xdr:rowOff>
    </xdr:from>
    <xdr:to>
      <xdr:col>26</xdr:col>
      <xdr:colOff>50800</xdr:colOff>
      <xdr:row>17</xdr:row>
      <xdr:rowOff>90314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2688"/>
          <a:ext cx="698500" cy="9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77184</xdr:rowOff>
    </xdr:from>
    <xdr:to>
      <xdr:col>22</xdr:col>
      <xdr:colOff>114300</xdr:colOff>
      <xdr:row>17</xdr:row>
      <xdr:rowOff>90314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39459"/>
          <a:ext cx="698500" cy="13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77184</xdr:rowOff>
    </xdr:from>
    <xdr:to>
      <xdr:col>18</xdr:col>
      <xdr:colOff>177800</xdr:colOff>
      <xdr:row>17</xdr:row>
      <xdr:rowOff>112174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39459"/>
          <a:ext cx="698500" cy="34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165659</xdr:rowOff>
    </xdr:from>
    <xdr:to>
      <xdr:col>29</xdr:col>
      <xdr:colOff>177800</xdr:colOff>
      <xdr:row>17</xdr:row>
      <xdr:rowOff>95809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5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137736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2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29613</xdr:rowOff>
    </xdr:from>
    <xdr:to>
      <xdr:col>26</xdr:col>
      <xdr:colOff>101600</xdr:colOff>
      <xdr:row>17</xdr:row>
      <xdr:rowOff>131213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115990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7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39514</xdr:rowOff>
    </xdr:from>
    <xdr:to>
      <xdr:col>22</xdr:col>
      <xdr:colOff>165100</xdr:colOff>
      <xdr:row>17</xdr:row>
      <xdr:rowOff>141114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0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125891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08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26384</xdr:rowOff>
    </xdr:from>
    <xdr:to>
      <xdr:col>19</xdr:col>
      <xdr:colOff>38100</xdr:colOff>
      <xdr:row>17</xdr:row>
      <xdr:rowOff>127984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8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112761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07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61374</xdr:rowOff>
    </xdr:from>
    <xdr:to>
      <xdr:col>15</xdr:col>
      <xdr:colOff>101600</xdr:colOff>
      <xdr:row>17</xdr:row>
      <xdr:rowOff>162974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2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147751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138985</xdr:rowOff>
    </xdr:from>
    <xdr:to>
      <xdr:col>29</xdr:col>
      <xdr:colOff>127000</xdr:colOff>
      <xdr:row>35</xdr:row>
      <xdr:rowOff>223338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749335"/>
          <a:ext cx="647700" cy="8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174269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8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223338</xdr:rowOff>
    </xdr:from>
    <xdr:to>
      <xdr:col>26</xdr:col>
      <xdr:colOff>50800</xdr:colOff>
      <xdr:row>35</xdr:row>
      <xdr:rowOff>247505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33688"/>
          <a:ext cx="698500" cy="24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247505</xdr:rowOff>
    </xdr:from>
    <xdr:to>
      <xdr:col>22</xdr:col>
      <xdr:colOff>114300</xdr:colOff>
      <xdr:row>35</xdr:row>
      <xdr:rowOff>284897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857855"/>
          <a:ext cx="698500" cy="3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284897</xdr:rowOff>
    </xdr:from>
    <xdr:to>
      <xdr:col>18</xdr:col>
      <xdr:colOff>177800</xdr:colOff>
      <xdr:row>36</xdr:row>
      <xdr:rowOff>5646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95247"/>
          <a:ext cx="698500" cy="6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88185</xdr:rowOff>
    </xdr:from>
    <xdr:to>
      <xdr:col>29</xdr:col>
      <xdr:colOff>177800</xdr:colOff>
      <xdr:row>35</xdr:row>
      <xdr:rowOff>189785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98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276162</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54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172538</xdr:rowOff>
    </xdr:from>
    <xdr:to>
      <xdr:col>26</xdr:col>
      <xdr:colOff>101600</xdr:colOff>
      <xdr:row>35</xdr:row>
      <xdr:rowOff>274138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8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284315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51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196705</xdr:rowOff>
    </xdr:from>
    <xdr:to>
      <xdr:col>22</xdr:col>
      <xdr:colOff>165100</xdr:colOff>
      <xdr:row>35</xdr:row>
      <xdr:rowOff>298305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0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308482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57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234097</xdr:rowOff>
    </xdr:from>
    <xdr:to>
      <xdr:col>19</xdr:col>
      <xdr:colOff>38100</xdr:colOff>
      <xdr:row>35</xdr:row>
      <xdr:rowOff>335697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844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2974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61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297746</xdr:rowOff>
    </xdr:from>
    <xdr:to>
      <xdr:col>15</xdr:col>
      <xdr:colOff>101600</xdr:colOff>
      <xdr:row>36</xdr:row>
      <xdr:rowOff>56446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08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41223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9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26,890
26,506
71.40
14,811,289
13,783,106
983,293
7,748,983
10,537,879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109753</xdr:rowOff>
    </xdr:from>
    <xdr:to>
      <xdr:col>24</xdr:col>
      <xdr:colOff>63500</xdr:colOff>
      <xdr:row>36</xdr:row>
      <xdr:rowOff>144223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81953"/>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144223</xdr:rowOff>
    </xdr:from>
    <xdr:to>
      <xdr:col>19</xdr:col>
      <xdr:colOff>177800</xdr:colOff>
      <xdr:row>36</xdr:row>
      <xdr:rowOff>156208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16423"/>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136744</xdr:rowOff>
    </xdr:from>
    <xdr:to>
      <xdr:col>15</xdr:col>
      <xdr:colOff>50800</xdr:colOff>
      <xdr:row>36</xdr:row>
      <xdr:rowOff>156208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0894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136744</xdr:rowOff>
    </xdr:from>
    <xdr:to>
      <xdr:col>10</xdr:col>
      <xdr:colOff>114300</xdr:colOff>
      <xdr:row>37</xdr:row>
      <xdr:rowOff>2638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08944"/>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58953</xdr:rowOff>
    </xdr:from>
    <xdr:to>
      <xdr:col>24</xdr:col>
      <xdr:colOff>114300</xdr:colOff>
      <xdr:row>36</xdr:row>
      <xdr:rowOff>160553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3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37380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0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93423</xdr:rowOff>
    </xdr:from>
    <xdr:to>
      <xdr:col>20</xdr:col>
      <xdr:colOff>38100</xdr:colOff>
      <xdr:row>37</xdr:row>
      <xdr:rowOff>23573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14700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105408</xdr:rowOff>
    </xdr:from>
    <xdr:to>
      <xdr:col>15</xdr:col>
      <xdr:colOff>101600</xdr:colOff>
      <xdr:row>37</xdr:row>
      <xdr:rowOff>35558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26685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85944</xdr:rowOff>
    </xdr:from>
    <xdr:to>
      <xdr:col>10</xdr:col>
      <xdr:colOff>165100</xdr:colOff>
      <xdr:row>37</xdr:row>
      <xdr:rowOff>16094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7221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3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123288</xdr:rowOff>
    </xdr:from>
    <xdr:to>
      <xdr:col>6</xdr:col>
      <xdr:colOff>38100</xdr:colOff>
      <xdr:row>37</xdr:row>
      <xdr:rowOff>53438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9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44565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38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134433</xdr:rowOff>
    </xdr:from>
    <xdr:to>
      <xdr:col>24</xdr:col>
      <xdr:colOff>63500</xdr:colOff>
      <xdr:row>56</xdr:row>
      <xdr:rowOff>159588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5633"/>
          <a:ext cx="8382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65462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66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159588</xdr:rowOff>
    </xdr:from>
    <xdr:to>
      <xdr:col>19</xdr:col>
      <xdr:colOff>177800</xdr:colOff>
      <xdr:row>57</xdr:row>
      <xdr:rowOff>23041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60788"/>
          <a:ext cx="889000" cy="3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73179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4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23041</xdr:rowOff>
    </xdr:from>
    <xdr:to>
      <xdr:col>15</xdr:col>
      <xdr:colOff>50800</xdr:colOff>
      <xdr:row>57</xdr:row>
      <xdr:rowOff>105886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95691"/>
          <a:ext cx="889000" cy="8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105886</xdr:rowOff>
    </xdr:from>
    <xdr:to>
      <xdr:col>10</xdr:col>
      <xdr:colOff>114300</xdr:colOff>
      <xdr:row>57</xdr:row>
      <xdr:rowOff>148927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78536"/>
          <a:ext cx="889000" cy="4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83633</xdr:rowOff>
    </xdr:from>
    <xdr:to>
      <xdr:col>24</xdr:col>
      <xdr:colOff>114300</xdr:colOff>
      <xdr:row>57</xdr:row>
      <xdr:rowOff>13783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106510</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108788</xdr:rowOff>
    </xdr:from>
    <xdr:to>
      <xdr:col>20</xdr:col>
      <xdr:colOff>38100</xdr:colOff>
      <xdr:row>57</xdr:row>
      <xdr:rowOff>38938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55465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143691</xdr:rowOff>
    </xdr:from>
    <xdr:to>
      <xdr:col>15</xdr:col>
      <xdr:colOff>101600</xdr:colOff>
      <xdr:row>57</xdr:row>
      <xdr:rowOff>73841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4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90368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55086</xdr:rowOff>
    </xdr:from>
    <xdr:to>
      <xdr:col>10</xdr:col>
      <xdr:colOff>165100</xdr:colOff>
      <xdr:row>57</xdr:row>
      <xdr:rowOff>156686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147813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98127</xdr:rowOff>
    </xdr:from>
    <xdr:to>
      <xdr:col>6</xdr:col>
      <xdr:colOff>38100</xdr:colOff>
      <xdr:row>58</xdr:row>
      <xdr:rowOff>28277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7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19404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57953</xdr:rowOff>
    </xdr:from>
    <xdr:to>
      <xdr:col>24</xdr:col>
      <xdr:colOff>63500</xdr:colOff>
      <xdr:row>78</xdr:row>
      <xdr:rowOff>80629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31053"/>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80629</xdr:rowOff>
    </xdr:from>
    <xdr:to>
      <xdr:col>19</xdr:col>
      <xdr:colOff>177800</xdr:colOff>
      <xdr:row>78</xdr:row>
      <xdr:rowOff>98758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3729"/>
          <a:ext cx="889000" cy="1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98758</xdr:rowOff>
    </xdr:from>
    <xdr:to>
      <xdr:col>15</xdr:col>
      <xdr:colOff>50800</xdr:colOff>
      <xdr:row>78</xdr:row>
      <xdr:rowOff>99718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1858"/>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99718</xdr:rowOff>
    </xdr:from>
    <xdr:to>
      <xdr:col>10</xdr:col>
      <xdr:colOff>114300</xdr:colOff>
      <xdr:row>78</xdr:row>
      <xdr:rowOff>101409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281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7153</xdr:rowOff>
    </xdr:from>
    <xdr:to>
      <xdr:col>24</xdr:col>
      <xdr:colOff>114300</xdr:colOff>
      <xdr:row>78</xdr:row>
      <xdr:rowOff>108753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93530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9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29829</xdr:rowOff>
    </xdr:from>
    <xdr:to>
      <xdr:col>20</xdr:col>
      <xdr:colOff>38100</xdr:colOff>
      <xdr:row>78</xdr:row>
      <xdr:rowOff>131429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122556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47958</xdr:rowOff>
    </xdr:from>
    <xdr:to>
      <xdr:col>15</xdr:col>
      <xdr:colOff>101600</xdr:colOff>
      <xdr:row>78</xdr:row>
      <xdr:rowOff>149558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140685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48918</xdr:rowOff>
    </xdr:from>
    <xdr:to>
      <xdr:col>10</xdr:col>
      <xdr:colOff>165100</xdr:colOff>
      <xdr:row>78</xdr:row>
      <xdr:rowOff>150518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50609</xdr:rowOff>
    </xdr:from>
    <xdr:to>
      <xdr:col>6</xdr:col>
      <xdr:colOff>38100</xdr:colOff>
      <xdr:row>78</xdr:row>
      <xdr:rowOff>152209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143336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1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113601</xdr:rowOff>
    </xdr:from>
    <xdr:to>
      <xdr:col>24</xdr:col>
      <xdr:colOff>63500</xdr:colOff>
      <xdr:row>95</xdr:row>
      <xdr:rowOff>136474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29901"/>
          <a:ext cx="838200" cy="1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113601</xdr:rowOff>
    </xdr:from>
    <xdr:to>
      <xdr:col>19</xdr:col>
      <xdr:colOff>177800</xdr:colOff>
      <xdr:row>96</xdr:row>
      <xdr:rowOff>62091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29901"/>
          <a:ext cx="889000" cy="29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62091</xdr:rowOff>
    </xdr:from>
    <xdr:to>
      <xdr:col>15</xdr:col>
      <xdr:colOff>50800</xdr:colOff>
      <xdr:row>96</xdr:row>
      <xdr:rowOff>96126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21291"/>
          <a:ext cx="889000" cy="3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96126</xdr:rowOff>
    </xdr:from>
    <xdr:to>
      <xdr:col>10</xdr:col>
      <xdr:colOff>114300</xdr:colOff>
      <xdr:row>97</xdr:row>
      <xdr:rowOff>40780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55326"/>
          <a:ext cx="889000" cy="1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85674</xdr:rowOff>
    </xdr:from>
    <xdr:to>
      <xdr:col>24</xdr:col>
      <xdr:colOff>114300</xdr:colOff>
      <xdr:row>96</xdr:row>
      <xdr:rowOff>15824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108551</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2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62801</xdr:rowOff>
    </xdr:from>
    <xdr:to>
      <xdr:col>20</xdr:col>
      <xdr:colOff>38100</xdr:colOff>
      <xdr:row>94</xdr:row>
      <xdr:rowOff>164401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17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9478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54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11291</xdr:rowOff>
    </xdr:from>
    <xdr:to>
      <xdr:col>15</xdr:col>
      <xdr:colOff>101600</xdr:colOff>
      <xdr:row>96</xdr:row>
      <xdr:rowOff>112891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2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45326</xdr:rowOff>
    </xdr:from>
    <xdr:to>
      <xdr:col>10</xdr:col>
      <xdr:colOff>165100</xdr:colOff>
      <xdr:row>96</xdr:row>
      <xdr:rowOff>146926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163453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2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161430</xdr:rowOff>
    </xdr:from>
    <xdr:to>
      <xdr:col>6</xdr:col>
      <xdr:colOff>38100</xdr:colOff>
      <xdr:row>97</xdr:row>
      <xdr:rowOff>91580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108107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85278</xdr:rowOff>
    </xdr:from>
    <xdr:to>
      <xdr:col>55</xdr:col>
      <xdr:colOff>0</xdr:colOff>
      <xdr:row>35</xdr:row>
      <xdr:rowOff>131166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86028"/>
          <a:ext cx="838200" cy="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148692</xdr:rowOff>
    </xdr:from>
    <xdr:to>
      <xdr:col>50</xdr:col>
      <xdr:colOff>114300</xdr:colOff>
      <xdr:row>35</xdr:row>
      <xdr:rowOff>131166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292192"/>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148692</xdr:rowOff>
    </xdr:from>
    <xdr:to>
      <xdr:col>45</xdr:col>
      <xdr:colOff>177800</xdr:colOff>
      <xdr:row>37</xdr:row>
      <xdr:rowOff>41471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292192"/>
          <a:ext cx="889000" cy="109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43141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35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165722</xdr:rowOff>
    </xdr:from>
    <xdr:to>
      <xdr:col>41</xdr:col>
      <xdr:colOff>50800</xdr:colOff>
      <xdr:row>37</xdr:row>
      <xdr:rowOff>41471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5995022"/>
          <a:ext cx="889000" cy="39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129323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34478</xdr:rowOff>
    </xdr:from>
    <xdr:to>
      <xdr:col>55</xdr:col>
      <xdr:colOff>50800</xdr:colOff>
      <xdr:row>35</xdr:row>
      <xdr:rowOff>136078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0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12905</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80366</xdr:rowOff>
    </xdr:from>
    <xdr:to>
      <xdr:col>50</xdr:col>
      <xdr:colOff>165100</xdr:colOff>
      <xdr:row>36</xdr:row>
      <xdr:rowOff>10516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0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1643</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17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97892</xdr:rowOff>
    </xdr:from>
    <xdr:to>
      <xdr:col>46</xdr:col>
      <xdr:colOff>38100</xdr:colOff>
      <xdr:row>31</xdr:row>
      <xdr:rowOff>28042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24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44569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01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162121</xdr:rowOff>
    </xdr:from>
    <xdr:to>
      <xdr:col>41</xdr:col>
      <xdr:colOff>101600</xdr:colOff>
      <xdr:row>37</xdr:row>
      <xdr:rowOff>92271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83398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114922</xdr:rowOff>
    </xdr:from>
    <xdr:to>
      <xdr:col>36</xdr:col>
      <xdr:colOff>165100</xdr:colOff>
      <xdr:row>35</xdr:row>
      <xdr:rowOff>45072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59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61599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57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142756</xdr:rowOff>
    </xdr:from>
    <xdr:to>
      <xdr:col>55</xdr:col>
      <xdr:colOff>0</xdr:colOff>
      <xdr:row>57</xdr:row>
      <xdr:rowOff>73475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3956"/>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75478</xdr:rowOff>
    </xdr:from>
    <xdr:to>
      <xdr:col>50</xdr:col>
      <xdr:colOff>114300</xdr:colOff>
      <xdr:row>56</xdr:row>
      <xdr:rowOff>142756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676678"/>
          <a:ext cx="889000" cy="6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75478</xdr:rowOff>
    </xdr:from>
    <xdr:to>
      <xdr:col>45</xdr:col>
      <xdr:colOff>177800</xdr:colOff>
      <xdr:row>56</xdr:row>
      <xdr:rowOff>167604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676678"/>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89644</xdr:rowOff>
    </xdr:from>
    <xdr:to>
      <xdr:col>41</xdr:col>
      <xdr:colOff>50800</xdr:colOff>
      <xdr:row>56</xdr:row>
      <xdr:rowOff>167604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90844"/>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22675</xdr:rowOff>
    </xdr:from>
    <xdr:to>
      <xdr:col>55</xdr:col>
      <xdr:colOff>50800</xdr:colOff>
      <xdr:row>57</xdr:row>
      <xdr:rowOff>124275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1102</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91956</xdr:rowOff>
    </xdr:from>
    <xdr:to>
      <xdr:col>50</xdr:col>
      <xdr:colOff>165100</xdr:colOff>
      <xdr:row>57</xdr:row>
      <xdr:rowOff>22106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13233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24678</xdr:rowOff>
    </xdr:from>
    <xdr:to>
      <xdr:col>46</xdr:col>
      <xdr:colOff>38100</xdr:colOff>
      <xdr:row>56</xdr:row>
      <xdr:rowOff>126278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2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117405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7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116804</xdr:rowOff>
    </xdr:from>
    <xdr:to>
      <xdr:col>41</xdr:col>
      <xdr:colOff>101600</xdr:colOff>
      <xdr:row>57</xdr:row>
      <xdr:rowOff>46954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1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38081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38844</xdr:rowOff>
    </xdr:from>
    <xdr:to>
      <xdr:col>36</xdr:col>
      <xdr:colOff>165100</xdr:colOff>
      <xdr:row>56</xdr:row>
      <xdr:rowOff>140444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131571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37875</xdr:rowOff>
    </xdr:from>
    <xdr:to>
      <xdr:col>55</xdr:col>
      <xdr:colOff>0</xdr:colOff>
      <xdr:row>79</xdr:row>
      <xdr:rowOff>59320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82425"/>
          <a:ext cx="838200" cy="2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37875</xdr:rowOff>
    </xdr:from>
    <xdr:to>
      <xdr:col>50</xdr:col>
      <xdr:colOff>114300</xdr:colOff>
      <xdr:row>79</xdr:row>
      <xdr:rowOff>66004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82425"/>
          <a:ext cx="8890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66004</xdr:rowOff>
    </xdr:from>
    <xdr:to>
      <xdr:col>45</xdr:col>
      <xdr:colOff>177800</xdr:colOff>
      <xdr:row>79</xdr:row>
      <xdr:rowOff>82255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610554"/>
          <a:ext cx="889000" cy="1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148746</xdr:rowOff>
    </xdr:from>
    <xdr:to>
      <xdr:col>41</xdr:col>
      <xdr:colOff>50800</xdr:colOff>
      <xdr:row>79</xdr:row>
      <xdr:rowOff>82255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21846"/>
          <a:ext cx="889000" cy="10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8520</xdr:rowOff>
    </xdr:from>
    <xdr:to>
      <xdr:col>55</xdr:col>
      <xdr:colOff>50800</xdr:colOff>
      <xdr:row>79</xdr:row>
      <xdr:rowOff>110120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5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94897</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6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158525</xdr:rowOff>
    </xdr:from>
    <xdr:to>
      <xdr:col>50</xdr:col>
      <xdr:colOff>165100</xdr:colOff>
      <xdr:row>79</xdr:row>
      <xdr:rowOff>88675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79802</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15204</xdr:rowOff>
    </xdr:from>
    <xdr:to>
      <xdr:col>46</xdr:col>
      <xdr:colOff>38100</xdr:colOff>
      <xdr:row>79</xdr:row>
      <xdr:rowOff>116804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107931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31455</xdr:rowOff>
    </xdr:from>
    <xdr:to>
      <xdr:col>41</xdr:col>
      <xdr:colOff>101600</xdr:colOff>
      <xdr:row>79</xdr:row>
      <xdr:rowOff>133055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124182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68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97946</xdr:rowOff>
    </xdr:from>
    <xdr:to>
      <xdr:col>36</xdr:col>
      <xdr:colOff>165100</xdr:colOff>
      <xdr:row>79</xdr:row>
      <xdr:rowOff>28096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7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19223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17684</xdr:rowOff>
    </xdr:from>
    <xdr:to>
      <xdr:col>55</xdr:col>
      <xdr:colOff>0</xdr:colOff>
      <xdr:row>97</xdr:row>
      <xdr:rowOff>5583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76884"/>
          <a:ext cx="838200" cy="15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63833</xdr:rowOff>
    </xdr:from>
    <xdr:to>
      <xdr:col>50</xdr:col>
      <xdr:colOff>114300</xdr:colOff>
      <xdr:row>96</xdr:row>
      <xdr:rowOff>17684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351583"/>
          <a:ext cx="889000" cy="1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143922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6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63833</xdr:rowOff>
    </xdr:from>
    <xdr:to>
      <xdr:col>45</xdr:col>
      <xdr:colOff>177800</xdr:colOff>
      <xdr:row>96</xdr:row>
      <xdr:rowOff>50504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351583"/>
          <a:ext cx="889000" cy="15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40074</xdr:rowOff>
    </xdr:from>
    <xdr:to>
      <xdr:col>41</xdr:col>
      <xdr:colOff>50800</xdr:colOff>
      <xdr:row>96</xdr:row>
      <xdr:rowOff>50504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499274"/>
          <a:ext cx="889000" cy="1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152223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61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126233</xdr:rowOff>
    </xdr:from>
    <xdr:to>
      <xdr:col>55</xdr:col>
      <xdr:colOff>50800</xdr:colOff>
      <xdr:row>97</xdr:row>
      <xdr:rowOff>56383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8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104660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138334</xdr:rowOff>
    </xdr:from>
    <xdr:to>
      <xdr:col>50</xdr:col>
      <xdr:colOff>165100</xdr:colOff>
      <xdr:row>96</xdr:row>
      <xdr:rowOff>68484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85011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13033</xdr:rowOff>
    </xdr:from>
    <xdr:to>
      <xdr:col>46</xdr:col>
      <xdr:colOff>38100</xdr:colOff>
      <xdr:row>95</xdr:row>
      <xdr:rowOff>114633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3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131160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07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171154</xdr:rowOff>
    </xdr:from>
    <xdr:to>
      <xdr:col>41</xdr:col>
      <xdr:colOff>101600</xdr:colOff>
      <xdr:row>96</xdr:row>
      <xdr:rowOff>101304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92431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160724</xdr:rowOff>
    </xdr:from>
    <xdr:to>
      <xdr:col>36</xdr:col>
      <xdr:colOff>165100</xdr:colOff>
      <xdr:row>96</xdr:row>
      <xdr:rowOff>90874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44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107401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115788</xdr:rowOff>
    </xdr:from>
    <xdr:to>
      <xdr:col>85</xdr:col>
      <xdr:colOff>127000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5773638"/>
          <a:ext cx="838200" cy="8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115788</xdr:rowOff>
    </xdr:from>
    <xdr:to>
      <xdr:col>81</xdr:col>
      <xdr:colOff>50800</xdr:colOff>
      <xdr:row>36</xdr:row>
      <xdr:rowOff>32212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5773638"/>
          <a:ext cx="889000" cy="4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166860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5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32212</xdr:rowOff>
    </xdr:from>
    <xdr:to>
      <xdr:col>76</xdr:col>
      <xdr:colOff>114300</xdr:colOff>
      <xdr:row>38</xdr:row>
      <xdr:rowOff>1168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204412"/>
          <a:ext cx="889000" cy="3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58320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0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1168</xdr:rowOff>
    </xdr:from>
    <xdr:to>
      <xdr:col>71</xdr:col>
      <xdr:colOff>177800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516268"/>
          <a:ext cx="889000" cy="13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64988</xdr:rowOff>
    </xdr:from>
    <xdr:to>
      <xdr:col>81</xdr:col>
      <xdr:colOff>101600</xdr:colOff>
      <xdr:row>33</xdr:row>
      <xdr:rowOff>166588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57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11665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14111" y="549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152862</xdr:rowOff>
    </xdr:from>
    <xdr:to>
      <xdr:col>76</xdr:col>
      <xdr:colOff>165100</xdr:colOff>
      <xdr:row>36</xdr:row>
      <xdr:rowOff>83012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1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99539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592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121819</xdr:rowOff>
    </xdr:from>
    <xdr:to>
      <xdr:col>72</xdr:col>
      <xdr:colOff>38100</xdr:colOff>
      <xdr:row>38</xdr:row>
      <xdr:rowOff>51969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43095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5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71260</xdr:rowOff>
    </xdr:from>
    <xdr:to>
      <xdr:col>85</xdr:col>
      <xdr:colOff>127000</xdr:colOff>
      <xdr:row>75</xdr:row>
      <xdr:rowOff>84251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30010"/>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40183</xdr:rowOff>
    </xdr:from>
    <xdr:to>
      <xdr:col>81</xdr:col>
      <xdr:colOff>50800</xdr:colOff>
      <xdr:row>75</xdr:row>
      <xdr:rowOff>84251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98933"/>
          <a:ext cx="8890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40183</xdr:rowOff>
    </xdr:from>
    <xdr:to>
      <xdr:col>76</xdr:col>
      <xdr:colOff>114300</xdr:colOff>
      <xdr:row>75</xdr:row>
      <xdr:rowOff>155766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98933"/>
          <a:ext cx="889000" cy="1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155766</xdr:rowOff>
    </xdr:from>
    <xdr:to>
      <xdr:col>71</xdr:col>
      <xdr:colOff>177800</xdr:colOff>
      <xdr:row>75</xdr:row>
      <xdr:rowOff>157175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0145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20460</xdr:rowOff>
    </xdr:from>
    <xdr:to>
      <xdr:col>85</xdr:col>
      <xdr:colOff>177800</xdr:colOff>
      <xdr:row>75</xdr:row>
      <xdr:rowOff>122060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170337</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33451</xdr:rowOff>
    </xdr:from>
    <xdr:to>
      <xdr:col>81</xdr:col>
      <xdr:colOff>101600</xdr:colOff>
      <xdr:row>75</xdr:row>
      <xdr:rowOff>135051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126179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160833</xdr:rowOff>
    </xdr:from>
    <xdr:to>
      <xdr:col>76</xdr:col>
      <xdr:colOff>165100</xdr:colOff>
      <xdr:row>75</xdr:row>
      <xdr:rowOff>90983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4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82110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94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104966</xdr:rowOff>
    </xdr:from>
    <xdr:to>
      <xdr:col>72</xdr:col>
      <xdr:colOff>38100</xdr:colOff>
      <xdr:row>76</xdr:row>
      <xdr:rowOff>35116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26243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106375</xdr:rowOff>
    </xdr:from>
    <xdr:to>
      <xdr:col>67</xdr:col>
      <xdr:colOff>101600</xdr:colOff>
      <xdr:row>76</xdr:row>
      <xdr:rowOff>36525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27652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99873</xdr:rowOff>
    </xdr:from>
    <xdr:to>
      <xdr:col>85</xdr:col>
      <xdr:colOff>127000</xdr:colOff>
      <xdr:row>98</xdr:row>
      <xdr:rowOff>54483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559073"/>
          <a:ext cx="838200" cy="2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99873</xdr:rowOff>
    </xdr:from>
    <xdr:to>
      <xdr:col>81</xdr:col>
      <xdr:colOff>50800</xdr:colOff>
      <xdr:row>98</xdr:row>
      <xdr:rowOff>124397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559073"/>
          <a:ext cx="889000" cy="36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124397</xdr:rowOff>
    </xdr:from>
    <xdr:to>
      <xdr:col>76</xdr:col>
      <xdr:colOff>114300</xdr:colOff>
      <xdr:row>99</xdr:row>
      <xdr:rowOff>3759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26497"/>
          <a:ext cx="889000" cy="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101257</xdr:rowOff>
    </xdr:from>
    <xdr:to>
      <xdr:col>71</xdr:col>
      <xdr:colOff>177800</xdr:colOff>
      <xdr:row>99</xdr:row>
      <xdr:rowOff>3759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31907"/>
          <a:ext cx="889000" cy="2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3683</xdr:rowOff>
    </xdr:from>
    <xdr:to>
      <xdr:col>85</xdr:col>
      <xdr:colOff>177800</xdr:colOff>
      <xdr:row>98</xdr:row>
      <xdr:rowOff>105283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153560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8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49073</xdr:rowOff>
    </xdr:from>
    <xdr:to>
      <xdr:col>81</xdr:col>
      <xdr:colOff>101600</xdr:colOff>
      <xdr:row>96</xdr:row>
      <xdr:rowOff>150673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167200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2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73597</xdr:rowOff>
    </xdr:from>
    <xdr:to>
      <xdr:col>76</xdr:col>
      <xdr:colOff>165100</xdr:colOff>
      <xdr:row>99</xdr:row>
      <xdr:rowOff>3747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166324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124409</xdr:rowOff>
    </xdr:from>
    <xdr:to>
      <xdr:col>72</xdr:col>
      <xdr:colOff>38100</xdr:colOff>
      <xdr:row>99</xdr:row>
      <xdr:rowOff>54559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45686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50457</xdr:rowOff>
    </xdr:from>
    <xdr:to>
      <xdr:col>67</xdr:col>
      <xdr:colOff>101600</xdr:colOff>
      <xdr:row>97</xdr:row>
      <xdr:rowOff>152057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168584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4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110896</xdr:rowOff>
    </xdr:from>
    <xdr:to>
      <xdr:col>116</xdr:col>
      <xdr:colOff>63500</xdr:colOff>
      <xdr:row>39</xdr:row>
      <xdr:rowOff>24192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6283096"/>
          <a:ext cx="838200" cy="42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15271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530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24192</xdr:rowOff>
    </xdr:from>
    <xdr:to>
      <xdr:col>111</xdr:col>
      <xdr:colOff>177800</xdr:colOff>
      <xdr:row>39</xdr:row>
      <xdr:rowOff>65274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710742"/>
          <a:ext cx="889000" cy="4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65274</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75182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95645</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8219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60096</xdr:rowOff>
    </xdr:from>
    <xdr:to>
      <xdr:col>116</xdr:col>
      <xdr:colOff>114300</xdr:colOff>
      <xdr:row>36</xdr:row>
      <xdr:rowOff>161696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2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82973</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08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144842</xdr:rowOff>
    </xdr:from>
    <xdr:to>
      <xdr:col>112</xdr:col>
      <xdr:colOff>38100</xdr:colOff>
      <xdr:row>39</xdr:row>
      <xdr:rowOff>74992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6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66119</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75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14474</xdr:rowOff>
    </xdr:from>
    <xdr:to>
      <xdr:col>107</xdr:col>
      <xdr:colOff>101600</xdr:colOff>
      <xdr:row>39</xdr:row>
      <xdr:rowOff>116074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70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107201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79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44845</xdr:rowOff>
    </xdr:from>
    <xdr:to>
      <xdr:col>98</xdr:col>
      <xdr:colOff>38100</xdr:colOff>
      <xdr:row>39</xdr:row>
      <xdr:rowOff>146445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7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137572</xdr:rowOff>
    </xdr:from>
    <xdr:ext cx="313932"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99333" y="6824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24905</xdr:rowOff>
    </xdr:from>
    <xdr:to>
      <xdr:col>116</xdr:col>
      <xdr:colOff>63500</xdr:colOff>
      <xdr:row>59</xdr:row>
      <xdr:rowOff>33096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140455"/>
          <a:ext cx="8382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24905</xdr:rowOff>
    </xdr:from>
    <xdr:to>
      <xdr:col>111</xdr:col>
      <xdr:colOff>177800</xdr:colOff>
      <xdr:row>59</xdr:row>
      <xdr:rowOff>30658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40455"/>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29439</xdr:rowOff>
    </xdr:from>
    <xdr:to>
      <xdr:col>107</xdr:col>
      <xdr:colOff>50800</xdr:colOff>
      <xdr:row>59</xdr:row>
      <xdr:rowOff>30658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44989"/>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28334</xdr:rowOff>
    </xdr:from>
    <xdr:to>
      <xdr:col>102</xdr:col>
      <xdr:colOff>114300</xdr:colOff>
      <xdr:row>59</xdr:row>
      <xdr:rowOff>29439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143884"/>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153746</xdr:rowOff>
    </xdr:from>
    <xdr:to>
      <xdr:col>116</xdr:col>
      <xdr:colOff>114300</xdr:colOff>
      <xdr:row>59</xdr:row>
      <xdr:rowOff>83896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9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68673</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12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145555</xdr:rowOff>
    </xdr:from>
    <xdr:to>
      <xdr:col>112</xdr:col>
      <xdr:colOff>38100</xdr:colOff>
      <xdr:row>59</xdr:row>
      <xdr:rowOff>75705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66832</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18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151308</xdr:rowOff>
    </xdr:from>
    <xdr:to>
      <xdr:col>107</xdr:col>
      <xdr:colOff>101600</xdr:colOff>
      <xdr:row>59</xdr:row>
      <xdr:rowOff>81458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9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72585</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188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150089</xdr:rowOff>
    </xdr:from>
    <xdr:to>
      <xdr:col>102</xdr:col>
      <xdr:colOff>165100</xdr:colOff>
      <xdr:row>59</xdr:row>
      <xdr:rowOff>80239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9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71366</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8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148984</xdr:rowOff>
    </xdr:from>
    <xdr:to>
      <xdr:col>98</xdr:col>
      <xdr:colOff>38100</xdr:colOff>
      <xdr:row>59</xdr:row>
      <xdr:rowOff>79134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70261</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8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59289</xdr:rowOff>
    </xdr:from>
    <xdr:to>
      <xdr:col>116</xdr:col>
      <xdr:colOff>63500</xdr:colOff>
      <xdr:row>77</xdr:row>
      <xdr:rowOff>84913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60939"/>
          <a:ext cx="8382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84913</xdr:rowOff>
    </xdr:from>
    <xdr:to>
      <xdr:col>111</xdr:col>
      <xdr:colOff>177800</xdr:colOff>
      <xdr:row>77</xdr:row>
      <xdr:rowOff>89942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8656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19666</xdr:rowOff>
    </xdr:from>
    <xdr:to>
      <xdr:col>107</xdr:col>
      <xdr:colOff>50800</xdr:colOff>
      <xdr:row>77</xdr:row>
      <xdr:rowOff>89942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78416"/>
          <a:ext cx="889000" cy="4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19666</xdr:rowOff>
    </xdr:from>
    <xdr:to>
      <xdr:col>102</xdr:col>
      <xdr:colOff>114300</xdr:colOff>
      <xdr:row>75</xdr:row>
      <xdr:rowOff>51384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78416"/>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32103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8489</xdr:rowOff>
    </xdr:from>
    <xdr:to>
      <xdr:col>116</xdr:col>
      <xdr:colOff>114300</xdr:colOff>
      <xdr:row>77</xdr:row>
      <xdr:rowOff>110089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21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158366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8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34113</xdr:rowOff>
    </xdr:from>
    <xdr:to>
      <xdr:col>112</xdr:col>
      <xdr:colOff>38100</xdr:colOff>
      <xdr:row>77</xdr:row>
      <xdr:rowOff>135713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23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126840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32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39142</xdr:rowOff>
    </xdr:from>
    <xdr:to>
      <xdr:col>107</xdr:col>
      <xdr:colOff>101600</xdr:colOff>
      <xdr:row>77</xdr:row>
      <xdr:rowOff>140742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131869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140316</xdr:rowOff>
    </xdr:from>
    <xdr:to>
      <xdr:col>102</xdr:col>
      <xdr:colOff>165100</xdr:colOff>
      <xdr:row>75</xdr:row>
      <xdr:rowOff>70466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86993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60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584</xdr:rowOff>
    </xdr:from>
    <xdr:to>
      <xdr:col>98</xdr:col>
      <xdr:colOff>38100</xdr:colOff>
      <xdr:row>75</xdr:row>
      <xdr:rowOff>102184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8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118711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6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人件費は住民一人あたり</a:t>
          </a:r>
          <a:r>
            <a:rPr kumimoji="1" lang="en-US" altLang="ja-JP" sz="1300">
              <a:latin typeface="ＭＳ Ｐゴシック" panose="020B0600070205080204" pitchFamily="50" charset="-128"/>
              <a:ea typeface="ＭＳ Ｐゴシック" panose="020B0600070205080204" pitchFamily="50" charset="-128"/>
            </a:rPr>
            <a:t>70,834</a:t>
          </a:r>
          <a:r>
            <a:rPr kumimoji="1" lang="ja-JP" altLang="en-US" sz="1300">
              <a:latin typeface="ＭＳ Ｐゴシック" panose="020B0600070205080204" pitchFamily="50" charset="-128"/>
              <a:ea typeface="ＭＳ Ｐゴシック" panose="020B0600070205080204" pitchFamily="50" charset="-128"/>
            </a:rPr>
            <a:t>円となっており、類似団体の平均と比較すると大幅に少ない。引き続き抑制に努める。補助費等は前年度と比較すると、</a:t>
          </a:r>
          <a:r>
            <a:rPr kumimoji="1" lang="en-US" altLang="ja-JP" sz="1300">
              <a:latin typeface="ＭＳ Ｐゴシック" panose="020B0600070205080204" pitchFamily="50" charset="-128"/>
              <a:ea typeface="ＭＳ Ｐゴシック" panose="020B0600070205080204" pitchFamily="50" charset="-128"/>
            </a:rPr>
            <a:t>6,022</a:t>
          </a:r>
          <a:r>
            <a:rPr kumimoji="1" lang="ja-JP" altLang="en-US" sz="1300">
              <a:latin typeface="ＭＳ Ｐゴシック" panose="020B0600070205080204" pitchFamily="50" charset="-128"/>
              <a:ea typeface="ＭＳ Ｐゴシック" panose="020B0600070205080204" pitchFamily="50" charset="-128"/>
            </a:rPr>
            <a:t>円増加しており住民税非課税世帯等給付金が増加の主な要因である。普通建設事業については新規整備に係る経費、更新設備に係る経費ともに上昇している。今後も公共施設の維持補修に多額の経費が必要になることが予想されるため、公共施設等総合管理計画に基づき、公共施設の適正な管理を行っていく。扶助費は前年度と比較して前年と比較して</a:t>
          </a:r>
          <a:r>
            <a:rPr kumimoji="1" lang="en-US" altLang="ja-JP" sz="1300">
              <a:latin typeface="ＭＳ Ｐゴシック" panose="020B0600070205080204" pitchFamily="50" charset="-128"/>
              <a:ea typeface="ＭＳ Ｐゴシック" panose="020B0600070205080204" pitchFamily="50" charset="-128"/>
            </a:rPr>
            <a:t>15,301</a:t>
          </a:r>
          <a:r>
            <a:rPr kumimoji="1" lang="ja-JP" altLang="en-US" sz="1300">
              <a:latin typeface="ＭＳ Ｐゴシック" panose="020B0600070205080204" pitchFamily="50" charset="-128"/>
              <a:ea typeface="ＭＳ Ｐゴシック" panose="020B0600070205080204" pitchFamily="50" charset="-128"/>
            </a:rPr>
            <a:t>円減少しており、新型コロナウイルス感染症関連経費が減少したためである。義務的経費や公共施設の維持管理に係る費目は類似団体と比較しても高い傾向にあり、今後も施策の厳選や優先順位の検討等を行い適正な歳出に努めていく。災害復旧費に関しては震災復興特別交付税に関連する事業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年度に終了したことから皆減となった。積立金については、令和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災害復旧工事のため一時的に基金から支出していた事業が終了し、震災復興特別交付税にて事業費が交付されたことで基金から一時的に支出していた金額を再度積立たことで一時的に増加したため、令和４年度と比較した場合</a:t>
          </a:r>
          <a:r>
            <a:rPr kumimoji="1" lang="en-US" altLang="ja-JP" sz="1300">
              <a:latin typeface="ＭＳ Ｐゴシック" panose="020B0600070205080204" pitchFamily="50" charset="-128"/>
              <a:ea typeface="ＭＳ Ｐゴシック" panose="020B0600070205080204" pitchFamily="50" charset="-128"/>
            </a:rPr>
            <a:t>23,426</a:t>
          </a:r>
          <a:r>
            <a:rPr kumimoji="1" lang="ja-JP" altLang="en-US" sz="1300">
              <a:latin typeface="ＭＳ Ｐゴシック" panose="020B0600070205080204" pitchFamily="50" charset="-128"/>
              <a:ea typeface="ＭＳ Ｐゴシック" panose="020B0600070205080204" pitchFamily="50" charset="-128"/>
            </a:rPr>
            <a:t>円減少した。投資及び出資金に関しては物価高騰への対策として、水道基本料金の減免を行うため一般会計から水道事業会計へ繰出しを行ったため昨年と比較し、</a:t>
          </a:r>
          <a:r>
            <a:rPr kumimoji="1" lang="en-US" altLang="ja-JP" sz="1300">
              <a:latin typeface="ＭＳ Ｐゴシック" panose="020B0600070205080204" pitchFamily="50" charset="-128"/>
              <a:ea typeface="ＭＳ Ｐゴシック" panose="020B0600070205080204" pitchFamily="50" charset="-128"/>
            </a:rPr>
            <a:t>13,095</a:t>
          </a:r>
          <a:r>
            <a:rPr kumimoji="1" lang="ja-JP" altLang="en-US" sz="1300">
              <a:latin typeface="ＭＳ Ｐゴシック" panose="020B0600070205080204" pitchFamily="50" charset="-128"/>
              <a:ea typeface="ＭＳ Ｐゴシック" panose="020B0600070205080204" pitchFamily="50" charset="-128"/>
            </a:rPr>
            <a:t>円増加した。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茨城県潮来市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26,890
26,506
71.40
14,811,289
13,783,106
983,293
7,748,983
10,537,879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40.4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11303</xdr:rowOff>
    </xdr:from>
    <xdr:to>
      <xdr:col>24</xdr:col>
      <xdr:colOff>63500</xdr:colOff>
      <xdr:row>36</xdr:row>
      <xdr:rowOff>32258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83503"/>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97299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26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2159</xdr:rowOff>
    </xdr:from>
    <xdr:to>
      <xdr:col>19</xdr:col>
      <xdr:colOff>177800</xdr:colOff>
      <xdr:row>36</xdr:row>
      <xdr:rowOff>11303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435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123698</xdr:rowOff>
    </xdr:from>
    <xdr:to>
      <xdr:col>15</xdr:col>
      <xdr:colOff>50800</xdr:colOff>
      <xdr:row>36</xdr:row>
      <xdr:rowOff>2159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24448"/>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42435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123698</xdr:rowOff>
    </xdr:from>
    <xdr:to>
      <xdr:col>10</xdr:col>
      <xdr:colOff>114300</xdr:colOff>
      <xdr:row>35</xdr:row>
      <xdr:rowOff>151511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444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155211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164736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152908</xdr:rowOff>
    </xdr:from>
    <xdr:to>
      <xdr:col>24</xdr:col>
      <xdr:colOff>114300</xdr:colOff>
      <xdr:row>36</xdr:row>
      <xdr:rowOff>83058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131335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2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131953</xdr:rowOff>
    </xdr:from>
    <xdr:to>
      <xdr:col>20</xdr:col>
      <xdr:colOff>38100</xdr:colOff>
      <xdr:row>36</xdr:row>
      <xdr:rowOff>62103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53230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122809</xdr:rowOff>
    </xdr:from>
    <xdr:to>
      <xdr:col>15</xdr:col>
      <xdr:colOff>101600</xdr:colOff>
      <xdr:row>36</xdr:row>
      <xdr:rowOff>52959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44086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72898</xdr:rowOff>
    </xdr:from>
    <xdr:to>
      <xdr:col>10</xdr:col>
      <xdr:colOff>165100</xdr:colOff>
      <xdr:row>36</xdr:row>
      <xdr:rowOff>3048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100711</xdr:rowOff>
    </xdr:from>
    <xdr:to>
      <xdr:col>6</xdr:col>
      <xdr:colOff>38100</xdr:colOff>
      <xdr:row>36</xdr:row>
      <xdr:rowOff>30861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21988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117411</xdr:rowOff>
    </xdr:from>
    <xdr:to>
      <xdr:col>24</xdr:col>
      <xdr:colOff>63500</xdr:colOff>
      <xdr:row>57</xdr:row>
      <xdr:rowOff>31728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18611"/>
          <a:ext cx="838200" cy="8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36304</xdr:rowOff>
    </xdr:from>
    <xdr:to>
      <xdr:col>19</xdr:col>
      <xdr:colOff>177800</xdr:colOff>
      <xdr:row>56</xdr:row>
      <xdr:rowOff>117411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4604"/>
          <a:ext cx="889000" cy="42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36304</xdr:rowOff>
    </xdr:from>
    <xdr:to>
      <xdr:col>15</xdr:col>
      <xdr:colOff>50800</xdr:colOff>
      <xdr:row>57</xdr:row>
      <xdr:rowOff>78156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4604"/>
          <a:ext cx="889000" cy="55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4538</xdr:rowOff>
    </xdr:from>
    <xdr:to>
      <xdr:col>10</xdr:col>
      <xdr:colOff>114300</xdr:colOff>
      <xdr:row>57</xdr:row>
      <xdr:rowOff>78156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434288"/>
          <a:ext cx="889000" cy="4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43196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152378</xdr:rowOff>
    </xdr:from>
    <xdr:to>
      <xdr:col>24</xdr:col>
      <xdr:colOff>114300</xdr:colOff>
      <xdr:row>57</xdr:row>
      <xdr:rowOff>82528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67305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66611</xdr:rowOff>
    </xdr:from>
    <xdr:to>
      <xdr:col>20</xdr:col>
      <xdr:colOff>38100</xdr:colOff>
      <xdr:row>56</xdr:row>
      <xdr:rowOff>168211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159338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6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156954</xdr:rowOff>
    </xdr:from>
    <xdr:to>
      <xdr:col>15</xdr:col>
      <xdr:colOff>101600</xdr:colOff>
      <xdr:row>54</xdr:row>
      <xdr:rowOff>87104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78231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3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27356</xdr:rowOff>
    </xdr:from>
    <xdr:to>
      <xdr:col>10</xdr:col>
      <xdr:colOff>165100</xdr:colOff>
      <xdr:row>57</xdr:row>
      <xdr:rowOff>128956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120083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125188</xdr:rowOff>
    </xdr:from>
    <xdr:to>
      <xdr:col>6</xdr:col>
      <xdr:colOff>38100</xdr:colOff>
      <xdr:row>55</xdr:row>
      <xdr:rowOff>55338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71865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1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104125</xdr:rowOff>
    </xdr:from>
    <xdr:to>
      <xdr:col>24</xdr:col>
      <xdr:colOff>63500</xdr:colOff>
      <xdr:row>75</xdr:row>
      <xdr:rowOff>158466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62875"/>
          <a:ext cx="838200" cy="5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104125</xdr:rowOff>
    </xdr:from>
    <xdr:to>
      <xdr:col>19</xdr:col>
      <xdr:colOff>177800</xdr:colOff>
      <xdr:row>77</xdr:row>
      <xdr:rowOff>25073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62875"/>
          <a:ext cx="889000" cy="26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25073</xdr:rowOff>
    </xdr:from>
    <xdr:to>
      <xdr:col>15</xdr:col>
      <xdr:colOff>50800</xdr:colOff>
      <xdr:row>77</xdr:row>
      <xdr:rowOff>87612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6723"/>
          <a:ext cx="889000" cy="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87612</xdr:rowOff>
    </xdr:from>
    <xdr:to>
      <xdr:col>10</xdr:col>
      <xdr:colOff>114300</xdr:colOff>
      <xdr:row>78</xdr:row>
      <xdr:rowOff>48586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89262"/>
          <a:ext cx="889000" cy="13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107667</xdr:rowOff>
    </xdr:from>
    <xdr:to>
      <xdr:col>24</xdr:col>
      <xdr:colOff>114300</xdr:colOff>
      <xdr:row>76</xdr:row>
      <xdr:rowOff>37818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6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130544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7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53325</xdr:rowOff>
    </xdr:from>
    <xdr:to>
      <xdr:col>20</xdr:col>
      <xdr:colOff>38100</xdr:colOff>
      <xdr:row>75</xdr:row>
      <xdr:rowOff>154925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1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8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145723</xdr:rowOff>
    </xdr:from>
    <xdr:to>
      <xdr:col>15</xdr:col>
      <xdr:colOff>101600</xdr:colOff>
      <xdr:row>77</xdr:row>
      <xdr:rowOff>75873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92401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36812</xdr:rowOff>
    </xdr:from>
    <xdr:to>
      <xdr:col>10</xdr:col>
      <xdr:colOff>165100</xdr:colOff>
      <xdr:row>77</xdr:row>
      <xdr:rowOff>138412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154939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1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169236</xdr:rowOff>
    </xdr:from>
    <xdr:to>
      <xdr:col>6</xdr:col>
      <xdr:colOff>38100</xdr:colOff>
      <xdr:row>78</xdr:row>
      <xdr:rowOff>99386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90513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31017</xdr:rowOff>
    </xdr:from>
    <xdr:to>
      <xdr:col>24</xdr:col>
      <xdr:colOff>63500</xdr:colOff>
      <xdr:row>97</xdr:row>
      <xdr:rowOff>74974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661667"/>
          <a:ext cx="838200" cy="4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66794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97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74974</xdr:rowOff>
    </xdr:from>
    <xdr:to>
      <xdr:col>19</xdr:col>
      <xdr:colOff>177800</xdr:colOff>
      <xdr:row>98</xdr:row>
      <xdr:rowOff>47379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05624"/>
          <a:ext cx="889000" cy="14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30380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47379</xdr:rowOff>
    </xdr:from>
    <xdr:to>
      <xdr:col>15</xdr:col>
      <xdr:colOff>50800</xdr:colOff>
      <xdr:row>98</xdr:row>
      <xdr:rowOff>106107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49479"/>
          <a:ext cx="889000" cy="5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114070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106107</xdr:rowOff>
    </xdr:from>
    <xdr:to>
      <xdr:col>10</xdr:col>
      <xdr:colOff>114300</xdr:colOff>
      <xdr:row>98</xdr:row>
      <xdr:rowOff>153318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8207"/>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151667</xdr:rowOff>
    </xdr:from>
    <xdr:to>
      <xdr:col>24</xdr:col>
      <xdr:colOff>114300</xdr:colOff>
      <xdr:row>97</xdr:row>
      <xdr:rowOff>81817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3094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46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24174</xdr:rowOff>
    </xdr:from>
    <xdr:to>
      <xdr:col>20</xdr:col>
      <xdr:colOff>38100</xdr:colOff>
      <xdr:row>97</xdr:row>
      <xdr:rowOff>125774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5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142301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3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168029</xdr:rowOff>
    </xdr:from>
    <xdr:to>
      <xdr:col>15</xdr:col>
      <xdr:colOff>101600</xdr:colOff>
      <xdr:row>98</xdr:row>
      <xdr:rowOff>98179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114706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55307</xdr:rowOff>
    </xdr:from>
    <xdr:to>
      <xdr:col>10</xdr:col>
      <xdr:colOff>165100</xdr:colOff>
      <xdr:row>98</xdr:row>
      <xdr:rowOff>156907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148034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102518</xdr:rowOff>
    </xdr:from>
    <xdr:to>
      <xdr:col>6</xdr:col>
      <xdr:colOff>38100</xdr:colOff>
      <xdr:row>99</xdr:row>
      <xdr:rowOff>32668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0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23795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100267</xdr:rowOff>
    </xdr:from>
    <xdr:to>
      <xdr:col>55</xdr:col>
      <xdr:colOff>0</xdr:colOff>
      <xdr:row>57</xdr:row>
      <xdr:rowOff>131546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872917"/>
          <a:ext cx="838200" cy="3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125203</xdr:rowOff>
    </xdr:from>
    <xdr:to>
      <xdr:col>50</xdr:col>
      <xdr:colOff>114300</xdr:colOff>
      <xdr:row>57</xdr:row>
      <xdr:rowOff>131546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97853"/>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113735</xdr:rowOff>
    </xdr:from>
    <xdr:to>
      <xdr:col>45</xdr:col>
      <xdr:colOff>177800</xdr:colOff>
      <xdr:row>57</xdr:row>
      <xdr:rowOff>125203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886385"/>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113735</xdr:rowOff>
    </xdr:from>
    <xdr:to>
      <xdr:col>41</xdr:col>
      <xdr:colOff>50800</xdr:colOff>
      <xdr:row>58</xdr:row>
      <xdr:rowOff>1073</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86385"/>
          <a:ext cx="889000" cy="5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49467</xdr:rowOff>
    </xdr:from>
    <xdr:to>
      <xdr:col>55</xdr:col>
      <xdr:colOff>50800</xdr:colOff>
      <xdr:row>57</xdr:row>
      <xdr:rowOff>151067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2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27894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80746</xdr:rowOff>
    </xdr:from>
    <xdr:to>
      <xdr:col>50</xdr:col>
      <xdr:colOff>165100</xdr:colOff>
      <xdr:row>58</xdr:row>
      <xdr:rowOff>10896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2023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4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74403</xdr:rowOff>
    </xdr:from>
    <xdr:to>
      <xdr:col>46</xdr:col>
      <xdr:colOff>38100</xdr:colOff>
      <xdr:row>58</xdr:row>
      <xdr:rowOff>4553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167130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62935</xdr:rowOff>
    </xdr:from>
    <xdr:to>
      <xdr:col>41</xdr:col>
      <xdr:colOff>101600</xdr:colOff>
      <xdr:row>57</xdr:row>
      <xdr:rowOff>164535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155662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2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121723</xdr:rowOff>
    </xdr:from>
    <xdr:to>
      <xdr:col>36</xdr:col>
      <xdr:colOff>165100</xdr:colOff>
      <xdr:row>58</xdr:row>
      <xdr:rowOff>51873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43000</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116611</xdr:rowOff>
    </xdr:from>
    <xdr:to>
      <xdr:col>55</xdr:col>
      <xdr:colOff>0</xdr:colOff>
      <xdr:row>77</xdr:row>
      <xdr:rowOff>157257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318261"/>
          <a:ext cx="838200" cy="4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27663</xdr:rowOff>
    </xdr:from>
    <xdr:to>
      <xdr:col>50</xdr:col>
      <xdr:colOff>114300</xdr:colOff>
      <xdr:row>77</xdr:row>
      <xdr:rowOff>116611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29313"/>
          <a:ext cx="889000" cy="8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27663</xdr:rowOff>
    </xdr:from>
    <xdr:to>
      <xdr:col>45</xdr:col>
      <xdr:colOff>177800</xdr:colOff>
      <xdr:row>77</xdr:row>
      <xdr:rowOff>170973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29313"/>
          <a:ext cx="889000" cy="14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170973</xdr:rowOff>
    </xdr:from>
    <xdr:to>
      <xdr:col>41</xdr:col>
      <xdr:colOff>50800</xdr:colOff>
      <xdr:row>78</xdr:row>
      <xdr:rowOff>14656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2623"/>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106457</xdr:rowOff>
    </xdr:from>
    <xdr:to>
      <xdr:col>55</xdr:col>
      <xdr:colOff>50800</xdr:colOff>
      <xdr:row>78</xdr:row>
      <xdr:rowOff>36607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21384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65811</xdr:rowOff>
    </xdr:from>
    <xdr:to>
      <xdr:col>50</xdr:col>
      <xdr:colOff>165100</xdr:colOff>
      <xdr:row>77</xdr:row>
      <xdr:rowOff>167411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158538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148313</xdr:rowOff>
    </xdr:from>
    <xdr:to>
      <xdr:col>46</xdr:col>
      <xdr:colOff>38100</xdr:colOff>
      <xdr:row>77</xdr:row>
      <xdr:rowOff>78463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17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69590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27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120173</xdr:rowOff>
    </xdr:from>
    <xdr:to>
      <xdr:col>41</xdr:col>
      <xdr:colOff>101600</xdr:colOff>
      <xdr:row>78</xdr:row>
      <xdr:rowOff>50323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41450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1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135306</xdr:rowOff>
    </xdr:from>
    <xdr:to>
      <xdr:col>36</xdr:col>
      <xdr:colOff>165100</xdr:colOff>
      <xdr:row>78</xdr:row>
      <xdr:rowOff>65456</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56583</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129451</xdr:rowOff>
    </xdr:from>
    <xdr:to>
      <xdr:col>55</xdr:col>
      <xdr:colOff>0</xdr:colOff>
      <xdr:row>97</xdr:row>
      <xdr:rowOff>67487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88651"/>
          <a:ext cx="838200" cy="10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65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129121</xdr:rowOff>
    </xdr:from>
    <xdr:to>
      <xdr:col>50</xdr:col>
      <xdr:colOff>114300</xdr:colOff>
      <xdr:row>97</xdr:row>
      <xdr:rowOff>67487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88321"/>
          <a:ext cx="889000" cy="10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129121</xdr:rowOff>
    </xdr:from>
    <xdr:to>
      <xdr:col>45</xdr:col>
      <xdr:colOff>177800</xdr:colOff>
      <xdr:row>97</xdr:row>
      <xdr:rowOff>82855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88321"/>
          <a:ext cx="889000" cy="1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38879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6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82855</xdr:rowOff>
    </xdr:from>
    <xdr:to>
      <xdr:col>41</xdr:col>
      <xdr:colOff>50800</xdr:colOff>
      <xdr:row>97</xdr:row>
      <xdr:rowOff>91554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13505"/>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154779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78651</xdr:rowOff>
    </xdr:from>
    <xdr:to>
      <xdr:col>55</xdr:col>
      <xdr:colOff>50800</xdr:colOff>
      <xdr:row>97</xdr:row>
      <xdr:rowOff>8801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3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101528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8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16687</xdr:rowOff>
    </xdr:from>
    <xdr:to>
      <xdr:col>50</xdr:col>
      <xdr:colOff>165100</xdr:colOff>
      <xdr:row>97</xdr:row>
      <xdr:rowOff>118287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109414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78321</xdr:rowOff>
    </xdr:from>
    <xdr:to>
      <xdr:col>46</xdr:col>
      <xdr:colOff>38100</xdr:colOff>
      <xdr:row>97</xdr:row>
      <xdr:rowOff>8471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24998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1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32055</xdr:rowOff>
    </xdr:from>
    <xdr:to>
      <xdr:col>41</xdr:col>
      <xdr:colOff>101600</xdr:colOff>
      <xdr:row>97</xdr:row>
      <xdr:rowOff>133655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150182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40754</xdr:rowOff>
    </xdr:from>
    <xdr:to>
      <xdr:col>36</xdr:col>
      <xdr:colOff>165100</xdr:colOff>
      <xdr:row>97</xdr:row>
      <xdr:rowOff>142354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133481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6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143396</xdr:rowOff>
    </xdr:from>
    <xdr:to>
      <xdr:col>85</xdr:col>
      <xdr:colOff>127000</xdr:colOff>
      <xdr:row>36</xdr:row>
      <xdr:rowOff>147891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315596"/>
          <a:ext cx="8382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95618</xdr:rowOff>
    </xdr:from>
    <xdr:to>
      <xdr:col>81</xdr:col>
      <xdr:colOff>50800</xdr:colOff>
      <xdr:row>36</xdr:row>
      <xdr:rowOff>143396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267818"/>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95618</xdr:rowOff>
    </xdr:from>
    <xdr:to>
      <xdr:col>76</xdr:col>
      <xdr:colOff>114300</xdr:colOff>
      <xdr:row>36</xdr:row>
      <xdr:rowOff>138900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267818"/>
          <a:ext cx="8890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138900</xdr:rowOff>
    </xdr:from>
    <xdr:to>
      <xdr:col>71</xdr:col>
      <xdr:colOff>177800</xdr:colOff>
      <xdr:row>37</xdr:row>
      <xdr:rowOff>68110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11100"/>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97091</xdr:rowOff>
    </xdr:from>
    <xdr:to>
      <xdr:col>85</xdr:col>
      <xdr:colOff>177800</xdr:colOff>
      <xdr:row>37</xdr:row>
      <xdr:rowOff>27241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26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75518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92596</xdr:rowOff>
    </xdr:from>
    <xdr:to>
      <xdr:col>81</xdr:col>
      <xdr:colOff>101600</xdr:colOff>
      <xdr:row>37</xdr:row>
      <xdr:rowOff>22746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13873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5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44818</xdr:rowOff>
    </xdr:from>
    <xdr:to>
      <xdr:col>76</xdr:col>
      <xdr:colOff>165100</xdr:colOff>
      <xdr:row>36</xdr:row>
      <xdr:rowOff>146418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2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137545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88100</xdr:rowOff>
    </xdr:from>
    <xdr:to>
      <xdr:col>72</xdr:col>
      <xdr:colOff>38100</xdr:colOff>
      <xdr:row>37</xdr:row>
      <xdr:rowOff>18250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34777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0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17310</xdr:rowOff>
    </xdr:from>
    <xdr:to>
      <xdr:col>67</xdr:col>
      <xdr:colOff>101600</xdr:colOff>
      <xdr:row>37</xdr:row>
      <xdr:rowOff>118910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110037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29655</xdr:rowOff>
    </xdr:from>
    <xdr:to>
      <xdr:col>85</xdr:col>
      <xdr:colOff>127000</xdr:colOff>
      <xdr:row>58</xdr:row>
      <xdr:rowOff>44031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802305"/>
          <a:ext cx="838200" cy="18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29655</xdr:rowOff>
    </xdr:from>
    <xdr:to>
      <xdr:col>81</xdr:col>
      <xdr:colOff>50800</xdr:colOff>
      <xdr:row>57</xdr:row>
      <xdr:rowOff>147777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802305"/>
          <a:ext cx="8890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147777</xdr:rowOff>
    </xdr:from>
    <xdr:to>
      <xdr:col>76</xdr:col>
      <xdr:colOff>114300</xdr:colOff>
      <xdr:row>57</xdr:row>
      <xdr:rowOff>148958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92042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148958</xdr:rowOff>
    </xdr:from>
    <xdr:to>
      <xdr:col>71</xdr:col>
      <xdr:colOff>177800</xdr:colOff>
      <xdr:row>58</xdr:row>
      <xdr:rowOff>34061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21608"/>
          <a:ext cx="889000" cy="5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164681</xdr:rowOff>
    </xdr:from>
    <xdr:to>
      <xdr:col>85</xdr:col>
      <xdr:colOff>177800</xdr:colOff>
      <xdr:row>58</xdr:row>
      <xdr:rowOff>94831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79608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150305</xdr:rowOff>
    </xdr:from>
    <xdr:to>
      <xdr:col>81</xdr:col>
      <xdr:colOff>101600</xdr:colOff>
      <xdr:row>57</xdr:row>
      <xdr:rowOff>80455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71582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96977</xdr:rowOff>
    </xdr:from>
    <xdr:to>
      <xdr:col>76</xdr:col>
      <xdr:colOff>165100</xdr:colOff>
      <xdr:row>58</xdr:row>
      <xdr:rowOff>27127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6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18254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6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98158</xdr:rowOff>
    </xdr:from>
    <xdr:to>
      <xdr:col>72</xdr:col>
      <xdr:colOff>38100</xdr:colOff>
      <xdr:row>58</xdr:row>
      <xdr:rowOff>28308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19435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154711</xdr:rowOff>
    </xdr:from>
    <xdr:to>
      <xdr:col>67</xdr:col>
      <xdr:colOff>101600</xdr:colOff>
      <xdr:row>58</xdr:row>
      <xdr:rowOff>84861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75988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115788</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2631638"/>
          <a:ext cx="838200" cy="88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115788</xdr:rowOff>
    </xdr:from>
    <xdr:to>
      <xdr:col>81</xdr:col>
      <xdr:colOff>50800</xdr:colOff>
      <xdr:row>76</xdr:row>
      <xdr:rowOff>32212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2631638"/>
          <a:ext cx="889000" cy="43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166814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6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32212</xdr:rowOff>
    </xdr:from>
    <xdr:to>
      <xdr:col>76</xdr:col>
      <xdr:colOff>114300</xdr:colOff>
      <xdr:row>78</xdr:row>
      <xdr:rowOff>1169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062412"/>
          <a:ext cx="889000" cy="3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58137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5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1169</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374269"/>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64988</xdr:rowOff>
    </xdr:from>
    <xdr:to>
      <xdr:col>81</xdr:col>
      <xdr:colOff>101600</xdr:colOff>
      <xdr:row>73</xdr:row>
      <xdr:rowOff>166588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258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11665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23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152862</xdr:rowOff>
    </xdr:from>
    <xdr:to>
      <xdr:col>76</xdr:col>
      <xdr:colOff>165100</xdr:colOff>
      <xdr:row>76</xdr:row>
      <xdr:rowOff>83012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0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99539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27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121819</xdr:rowOff>
    </xdr:from>
    <xdr:to>
      <xdr:col>72</xdr:col>
      <xdr:colOff>38100</xdr:colOff>
      <xdr:row>78</xdr:row>
      <xdr:rowOff>51969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2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43096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71259</xdr:rowOff>
    </xdr:from>
    <xdr:to>
      <xdr:col>85</xdr:col>
      <xdr:colOff>127000</xdr:colOff>
      <xdr:row>95</xdr:row>
      <xdr:rowOff>84252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59009"/>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40170</xdr:rowOff>
    </xdr:from>
    <xdr:to>
      <xdr:col>81</xdr:col>
      <xdr:colOff>50800</xdr:colOff>
      <xdr:row>95</xdr:row>
      <xdr:rowOff>84252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27920"/>
          <a:ext cx="889000" cy="4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40170</xdr:rowOff>
    </xdr:from>
    <xdr:to>
      <xdr:col>76</xdr:col>
      <xdr:colOff>114300</xdr:colOff>
      <xdr:row>95</xdr:row>
      <xdr:rowOff>155766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27920"/>
          <a:ext cx="889000" cy="11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155766</xdr:rowOff>
    </xdr:from>
    <xdr:to>
      <xdr:col>71</xdr:col>
      <xdr:colOff>177800</xdr:colOff>
      <xdr:row>95</xdr:row>
      <xdr:rowOff>157175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443516"/>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20459</xdr:rowOff>
    </xdr:from>
    <xdr:to>
      <xdr:col>85</xdr:col>
      <xdr:colOff>177800</xdr:colOff>
      <xdr:row>95</xdr:row>
      <xdr:rowOff>122059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3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170336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33452</xdr:rowOff>
    </xdr:from>
    <xdr:to>
      <xdr:col>81</xdr:col>
      <xdr:colOff>101600</xdr:colOff>
      <xdr:row>95</xdr:row>
      <xdr:rowOff>135052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160820</xdr:rowOff>
    </xdr:from>
    <xdr:to>
      <xdr:col>76</xdr:col>
      <xdr:colOff>165100</xdr:colOff>
      <xdr:row>95</xdr:row>
      <xdr:rowOff>90970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82097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3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104966</xdr:rowOff>
    </xdr:from>
    <xdr:to>
      <xdr:col>72</xdr:col>
      <xdr:colOff>38100</xdr:colOff>
      <xdr:row>96</xdr:row>
      <xdr:rowOff>35116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26243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106375</xdr:rowOff>
    </xdr:from>
    <xdr:to>
      <xdr:col>67</xdr:col>
      <xdr:colOff>101600</xdr:colOff>
      <xdr:row>96</xdr:row>
      <xdr:rowOff>36525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27652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前年度と比較すると、総務費は</a:t>
          </a:r>
          <a:r>
            <a:rPr kumimoji="1" lang="en-US" altLang="ja-JP" sz="1300">
              <a:latin typeface="ＭＳ Ｐゴシック" panose="020B0600070205080204" pitchFamily="50" charset="-128"/>
              <a:ea typeface="ＭＳ Ｐゴシック" panose="020B0600070205080204" pitchFamily="50" charset="-128"/>
            </a:rPr>
            <a:t>18,759</a:t>
          </a:r>
          <a:r>
            <a:rPr kumimoji="1" lang="ja-JP" altLang="en-US" sz="1300">
              <a:latin typeface="ＭＳ Ｐゴシック" panose="020B0600070205080204" pitchFamily="50" charset="-128"/>
              <a:ea typeface="ＭＳ Ｐゴシック" panose="020B0600070205080204" pitchFamily="50" charset="-128"/>
            </a:rPr>
            <a:t>円減少した。主な要因は新型コロナウイルスワクチン接種対策費の減少によるものである。民生費は前年度から、</a:t>
          </a:r>
          <a:r>
            <a:rPr kumimoji="1" lang="en-US" altLang="ja-JP" sz="1300">
              <a:latin typeface="ＭＳ Ｐゴシック" panose="020B0600070205080204" pitchFamily="50" charset="-128"/>
              <a:ea typeface="ＭＳ Ｐゴシック" panose="020B0600070205080204" pitchFamily="50" charset="-128"/>
            </a:rPr>
            <a:t>8621</a:t>
          </a:r>
          <a:r>
            <a:rPr kumimoji="1" lang="ja-JP" altLang="en-US" sz="1300">
              <a:latin typeface="ＭＳ Ｐゴシック" panose="020B0600070205080204" pitchFamily="50" charset="-128"/>
              <a:ea typeface="ＭＳ Ｐゴシック" panose="020B0600070205080204" pitchFamily="50" charset="-128"/>
            </a:rPr>
            <a:t>円増加しており、新型コロナウイルスに関する事業の減少によるものである。土木費は前年度から</a:t>
          </a:r>
          <a:r>
            <a:rPr kumimoji="1" lang="en-US" altLang="ja-JP" sz="1300">
              <a:latin typeface="ＭＳ Ｐゴシック" panose="020B0600070205080204" pitchFamily="50" charset="-128"/>
              <a:ea typeface="ＭＳ Ｐゴシック" panose="020B0600070205080204" pitchFamily="50" charset="-128"/>
            </a:rPr>
            <a:t>8,621</a:t>
          </a:r>
          <a:r>
            <a:rPr kumimoji="1" lang="ja-JP" altLang="en-US" sz="1300">
              <a:latin typeface="ＭＳ Ｐゴシック" panose="020B0600070205080204" pitchFamily="50" charset="-128"/>
              <a:ea typeface="ＭＳ Ｐゴシック" panose="020B0600070205080204" pitchFamily="50" charset="-128"/>
            </a:rPr>
            <a:t>円増加しており、主な要因は道路新設改良費の増加に伴うものである。災害復旧費は</a:t>
          </a:r>
          <a:r>
            <a:rPr kumimoji="1" lang="en-US" altLang="ja-JP" sz="1300">
              <a:latin typeface="ＭＳ Ｐゴシック" panose="020B0600070205080204" pitchFamily="50" charset="-128"/>
              <a:ea typeface="ＭＳ Ｐゴシック" panose="020B0600070205080204" pitchFamily="50" charset="-128"/>
            </a:rPr>
            <a:t>19,273</a:t>
          </a:r>
          <a:r>
            <a:rPr kumimoji="1" lang="ja-JP" altLang="en-US" sz="1300">
              <a:latin typeface="ＭＳ Ｐゴシック" panose="020B0600070205080204" pitchFamily="50" charset="-128"/>
              <a:ea typeface="ＭＳ Ｐゴシック" panose="020B0600070205080204" pitchFamily="50" charset="-128"/>
            </a:rPr>
            <a:t>円減少し、主な要因は東日本大震災を起因とする河川の復旧工事が終了したためである。各年度、事業の内容や規模により金額の増減はあるが、その他、特別会計への繰出金も大きな割合を占めており一般会計だけではなく市全体として歳出管理に努めていく。　</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年度の財政調整基金残高は、令和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年度と比較して大きな増減はなく推移した。一般会計の実質単年度収支においては平成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年度以降継続して増加傾向にあったが、災害復旧復興予算関連の事業が終了したことなどにより、昨年度比較して</a:t>
          </a:r>
          <a:r>
            <a:rPr kumimoji="1" lang="en-US" altLang="ja-JP" sz="1400">
              <a:latin typeface="ＭＳ ゴシック" pitchFamily="49" charset="-128"/>
              <a:ea typeface="ＭＳ ゴシック" pitchFamily="49" charset="-128"/>
            </a:rPr>
            <a:t>3.14</a:t>
          </a:r>
          <a:r>
            <a:rPr kumimoji="1" lang="ja-JP" altLang="en-US" sz="1400">
              <a:latin typeface="ＭＳ ゴシック" pitchFamily="49" charset="-128"/>
              <a:ea typeface="ＭＳ ゴシック" pitchFamily="49" charset="-128"/>
            </a:rPr>
            <a:t>％減少した。今後も義務的経費の増加や、それに伴う財政調整基金の減少が見込まれるため財政の適正化に努めていく。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茨城県潮来市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年度にかけて、一般会計や各特別会計において、赤字額や資金不足は生じておらず連結においても赤字額は生じていない。また、令和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年度より潮来市下水道事業特別会計と潮来市農業集落排水事業特別会計が一本化し潮来市下水道事業会計に移行した。連結実質赤字比率に関して、平成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年度は全会計黒字で推移しているが、過去において国民健康保険特別会計が、平成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年連続して赤字を計上し、一般会計からの財源対策繰入金により、赤字を解消した経緯もある。また一般会計においては、令和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年度と比較して標準財政規模は減少ししており今後も交際費の抑制と人件費の削減といった対策をしていき、各会計においても財政の健全化に努めていく必要がある。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4668/AppData/Local/Temp/Temp1_09&#12304;&#21029;&#28155;&#65300;&#12305;&#35336;&#25968;&#36039;&#26009;.zip/&#9733;&#36865;&#20184;&#29992;&#65288;R4&#27770;&#31639;&#12505;&#12540;&#12473;&#65289;/03_R4&#35336;&#25968;&#36039;&#26009;(&#19968;&#32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数資料（百万単）"/>
      <sheetName val="計数資料（千円単）"/>
      <sheetName val="data"/>
    </sheetNames>
    <sheetDataSet>
      <sheetData sheetId="0" refreshError="1"/>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14811289</v>
      </c>
      <c r="BO4" s="449"/>
      <c r="BP4" s="449"/>
      <c r="BQ4" s="449"/>
      <c r="BR4" s="449"/>
      <c r="BS4" s="449"/>
      <c r="BT4" s="449"/>
      <c r="BU4" s="450"/>
      <c r="BV4" s="448">
        <v>16578411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12.7</v>
      </c>
      <c r="CU4" s="589"/>
      <c r="CV4" s="589"/>
      <c r="CW4" s="589"/>
      <c r="CX4" s="589"/>
      <c r="CY4" s="589"/>
      <c r="CZ4" s="589"/>
      <c r="DA4" s="590"/>
      <c r="DB4" s="588">
        <v>15.8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13783106</v>
      </c>
      <c r="BO5" s="420"/>
      <c r="BP5" s="420"/>
      <c r="BQ5" s="420"/>
      <c r="BR5" s="420"/>
      <c r="BS5" s="420"/>
      <c r="BT5" s="420"/>
      <c r="BU5" s="421"/>
      <c r="BV5" s="419">
        <v>15190513</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83.9</v>
      </c>
      <c r="CU5" s="417"/>
      <c r="CV5" s="417"/>
      <c r="CW5" s="417"/>
      <c r="CX5" s="417"/>
      <c r="CY5" s="417"/>
      <c r="CZ5" s="417"/>
      <c r="DA5" s="418"/>
      <c r="DB5" s="416">
        <v>82.3</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1028183</v>
      </c>
      <c r="BO6" s="420"/>
      <c r="BP6" s="420"/>
      <c r="BQ6" s="420"/>
      <c r="BR6" s="420"/>
      <c r="BS6" s="420"/>
      <c r="BT6" s="420"/>
      <c r="BU6" s="421"/>
      <c r="BV6" s="419">
        <v>1387898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85.2</v>
      </c>
      <c r="CU6" s="563"/>
      <c r="CV6" s="563"/>
      <c r="CW6" s="563"/>
      <c r="CX6" s="563"/>
      <c r="CY6" s="563"/>
      <c r="CZ6" s="563"/>
      <c r="DA6" s="564"/>
      <c r="DB6" s="562">
        <v>86.8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95</v>
      </c>
      <c r="AV7" s="478"/>
      <c r="AW7" s="478"/>
      <c r="AX7" s="478"/>
      <c r="AY7" s="433" t="s">
        <v>106</v>
      </c>
      <c r="AZ7" s="434"/>
      <c r="BA7" s="434"/>
      <c r="BB7" s="434"/>
      <c r="BC7" s="434"/>
      <c r="BD7" s="434"/>
      <c r="BE7" s="434"/>
      <c r="BF7" s="434"/>
      <c r="BG7" s="434"/>
      <c r="BH7" s="434"/>
      <c r="BI7" s="434"/>
      <c r="BJ7" s="434"/>
      <c r="BK7" s="434"/>
      <c r="BL7" s="434"/>
      <c r="BM7" s="435"/>
      <c r="BN7" s="419">
        <v>44890</v>
      </c>
      <c r="BO7" s="420"/>
      <c r="BP7" s="420"/>
      <c r="BQ7" s="420"/>
      <c r="BR7" s="420"/>
      <c r="BS7" s="420"/>
      <c r="BT7" s="420"/>
      <c r="BU7" s="421"/>
      <c r="BV7" s="419">
        <v>108453</v>
      </c>
      <c r="BW7" s="420"/>
      <c r="BX7" s="420"/>
      <c r="BY7" s="420"/>
      <c r="BZ7" s="420"/>
      <c r="CA7" s="420"/>
      <c r="CB7" s="420"/>
      <c r="CC7" s="421"/>
      <c r="CD7" s="459" t="s">
        <v>107</v>
      </c>
      <c r="CE7" s="379"/>
      <c r="CF7" s="379"/>
      <c r="CG7" s="379"/>
      <c r="CH7" s="379"/>
      <c r="CI7" s="379"/>
      <c r="CJ7" s="379"/>
      <c r="CK7" s="379"/>
      <c r="CL7" s="379"/>
      <c r="CM7" s="379"/>
      <c r="CN7" s="379"/>
      <c r="CO7" s="379"/>
      <c r="CP7" s="379"/>
      <c r="CQ7" s="379"/>
      <c r="CR7" s="379"/>
      <c r="CS7" s="460"/>
      <c r="CT7" s="419">
        <v>7748983</v>
      </c>
      <c r="CU7" s="420"/>
      <c r="CV7" s="420"/>
      <c r="CW7" s="420"/>
      <c r="CX7" s="420"/>
      <c r="CY7" s="420"/>
      <c r="CZ7" s="420"/>
      <c r="DA7" s="421"/>
      <c r="DB7" s="419">
        <v>8081106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108</v>
      </c>
      <c r="AN8" s="376"/>
      <c r="AO8" s="376"/>
      <c r="AP8" s="376"/>
      <c r="AQ8" s="376"/>
      <c r="AR8" s="376"/>
      <c r="AS8" s="376"/>
      <c r="AT8" s="377"/>
      <c r="AU8" s="477" t="s">
        <v>109</v>
      </c>
      <c r="AV8" s="478"/>
      <c r="AW8" s="478"/>
      <c r="AX8" s="478"/>
      <c r="AY8" s="433" t="s">
        <v>110</v>
      </c>
      <c r="AZ8" s="434"/>
      <c r="BA8" s="434"/>
      <c r="BB8" s="434"/>
      <c r="BC8" s="434"/>
      <c r="BD8" s="434"/>
      <c r="BE8" s="434"/>
      <c r="BF8" s="434"/>
      <c r="BG8" s="434"/>
      <c r="BH8" s="434"/>
      <c r="BI8" s="434"/>
      <c r="BJ8" s="434"/>
      <c r="BK8" s="434"/>
      <c r="BL8" s="434"/>
      <c r="BM8" s="435"/>
      <c r="BN8" s="419">
        <v>983293</v>
      </c>
      <c r="BO8" s="420"/>
      <c r="BP8" s="420"/>
      <c r="BQ8" s="420"/>
      <c r="BR8" s="420"/>
      <c r="BS8" s="420"/>
      <c r="BT8" s="420"/>
      <c r="BU8" s="421"/>
      <c r="BV8" s="419">
        <v>1279445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0.48</v>
      </c>
      <c r="CU8" s="523"/>
      <c r="CV8" s="523"/>
      <c r="CW8" s="523"/>
      <c r="CX8" s="523"/>
      <c r="CY8" s="523"/>
      <c r="CZ8" s="523"/>
      <c r="DA8" s="524"/>
      <c r="DB8" s="522">
        <v>0.49</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27604</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-296152</v>
      </c>
      <c r="BO9" s="420"/>
      <c r="BP9" s="420"/>
      <c r="BQ9" s="420"/>
      <c r="BR9" s="420"/>
      <c r="BS9" s="420"/>
      <c r="BT9" s="420"/>
      <c r="BU9" s="421"/>
      <c r="BV9" s="419">
        <v>323271</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13.5</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29111</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30</v>
      </c>
      <c r="BO10" s="420"/>
      <c r="BP10" s="420"/>
      <c r="BQ10" s="420"/>
      <c r="BR10" s="420"/>
      <c r="BS10" s="420"/>
      <c r="BT10" s="420"/>
      <c r="BU10" s="421"/>
      <c r="BV10" s="419">
        <v>658160</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26890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126</v>
      </c>
      <c r="AV12" s="478"/>
      <c r="AW12" s="478"/>
      <c r="AX12" s="478"/>
      <c r="AY12" s="433" t="s">
        <v>135</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137</v>
      </c>
      <c r="N13" s="504"/>
      <c r="O13" s="504"/>
      <c r="P13" s="504"/>
      <c r="Q13" s="505"/>
      <c r="R13" s="506">
        <v>26506</v>
      </c>
      <c r="S13" s="507"/>
      <c r="T13" s="507"/>
      <c r="U13" s="507"/>
      <c r="V13" s="508"/>
      <c r="W13" s="509" t="s">
        <v>138</v>
      </c>
      <c r="X13" s="405"/>
      <c r="Y13" s="405"/>
      <c r="Z13" s="405"/>
      <c r="AA13" s="405"/>
      <c r="AB13" s="406"/>
      <c r="AC13" s="372">
        <v>500</v>
      </c>
      <c r="AD13" s="373"/>
      <c r="AE13" s="373"/>
      <c r="AF13" s="373"/>
      <c r="AG13" s="374"/>
      <c r="AH13" s="372">
        <v>537</v>
      </c>
      <c r="AI13" s="373"/>
      <c r="AJ13" s="373"/>
      <c r="AK13" s="373"/>
      <c r="AL13" s="432"/>
      <c r="AM13" s="476" t="s">
        <v>139</v>
      </c>
      <c r="AN13" s="376"/>
      <c r="AO13" s="376"/>
      <c r="AP13" s="376"/>
      <c r="AQ13" s="376"/>
      <c r="AR13" s="376"/>
      <c r="AS13" s="376"/>
      <c r="AT13" s="377"/>
      <c r="AU13" s="477" t="s">
        <v>140</v>
      </c>
      <c r="AV13" s="478"/>
      <c r="AW13" s="478"/>
      <c r="AX13" s="478"/>
      <c r="AY13" s="433" t="s">
        <v>141</v>
      </c>
      <c r="AZ13" s="434"/>
      <c r="BA13" s="434"/>
      <c r="BB13" s="434"/>
      <c r="BC13" s="434"/>
      <c r="BD13" s="434"/>
      <c r="BE13" s="434"/>
      <c r="BF13" s="434"/>
      <c r="BG13" s="434"/>
      <c r="BH13" s="434"/>
      <c r="BI13" s="434"/>
      <c r="BJ13" s="434"/>
      <c r="BK13" s="434"/>
      <c r="BL13" s="434"/>
      <c r="BM13" s="435"/>
      <c r="BN13" s="419">
        <v>-296122</v>
      </c>
      <c r="BO13" s="420"/>
      <c r="BP13" s="420"/>
      <c r="BQ13" s="420"/>
      <c r="BR13" s="420"/>
      <c r="BS13" s="420"/>
      <c r="BT13" s="420"/>
      <c r="BU13" s="421"/>
      <c r="BV13" s="419">
        <v>981431</v>
      </c>
      <c r="BW13" s="420"/>
      <c r="BX13" s="420"/>
      <c r="BY13" s="420"/>
      <c r="BZ13" s="420"/>
      <c r="CA13" s="420"/>
      <c r="CB13" s="420"/>
      <c r="CC13" s="421"/>
      <c r="CD13" s="459" t="s">
        <v>142</v>
      </c>
      <c r="CE13" s="379"/>
      <c r="CF13" s="379"/>
      <c r="CG13" s="379"/>
      <c r="CH13" s="379"/>
      <c r="CI13" s="379"/>
      <c r="CJ13" s="379"/>
      <c r="CK13" s="379"/>
      <c r="CL13" s="379"/>
      <c r="CM13" s="379"/>
      <c r="CN13" s="379"/>
      <c r="CO13" s="379"/>
      <c r="CP13" s="379"/>
      <c r="CQ13" s="379"/>
      <c r="CR13" s="379"/>
      <c r="CS13" s="460"/>
      <c r="CT13" s="416">
        <v>10.1</v>
      </c>
      <c r="CU13" s="417"/>
      <c r="CV13" s="417"/>
      <c r="CW13" s="417"/>
      <c r="CX13" s="417"/>
      <c r="CY13" s="417"/>
      <c r="CZ13" s="417"/>
      <c r="DA13" s="418"/>
      <c r="DB13" s="416">
        <v>9.8000000000000007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143</v>
      </c>
      <c r="M14" s="546"/>
      <c r="N14" s="546"/>
      <c r="O14" s="546"/>
      <c r="P14" s="546"/>
      <c r="Q14" s="547"/>
      <c r="R14" s="506">
        <v>27279</v>
      </c>
      <c r="S14" s="507"/>
      <c r="T14" s="507"/>
      <c r="U14" s="507"/>
      <c r="V14" s="508"/>
      <c r="W14" s="510"/>
      <c r="X14" s="408"/>
      <c r="Y14" s="408"/>
      <c r="Z14" s="408"/>
      <c r="AA14" s="408"/>
      <c r="AB14" s="409"/>
      <c r="AC14" s="499">
        <v>4</v>
      </c>
      <c r="AD14" s="500"/>
      <c r="AE14" s="500"/>
      <c r="AF14" s="500"/>
      <c r="AG14" s="501"/>
      <c r="AH14" s="499">
        <v>3.9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144</v>
      </c>
      <c r="CE14" s="457"/>
      <c r="CF14" s="457"/>
      <c r="CG14" s="457"/>
      <c r="CH14" s="457"/>
      <c r="CI14" s="457"/>
      <c r="CJ14" s="457"/>
      <c r="CK14" s="457"/>
      <c r="CL14" s="457"/>
      <c r="CM14" s="457"/>
      <c r="CN14" s="457"/>
      <c r="CO14" s="457"/>
      <c r="CP14" s="457"/>
      <c r="CQ14" s="457"/>
      <c r="CR14" s="457"/>
      <c r="CS14" s="458"/>
      <c r="CT14" s="516">
        <v>40.4</v>
      </c>
      <c r="CU14" s="517"/>
      <c r="CV14" s="517"/>
      <c r="CW14" s="517"/>
      <c r="CX14" s="517"/>
      <c r="CY14" s="517"/>
      <c r="CZ14" s="517"/>
      <c r="DA14" s="518"/>
      <c r="DB14" s="516">
        <v>69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137</v>
      </c>
      <c r="N15" s="504"/>
      <c r="O15" s="504"/>
      <c r="P15" s="504"/>
      <c r="Q15" s="505"/>
      <c r="R15" s="506">
        <v>26901</v>
      </c>
      <c r="S15" s="507"/>
      <c r="T15" s="507"/>
      <c r="U15" s="507"/>
      <c r="V15" s="508"/>
      <c r="W15" s="509" t="s">
        <v>145</v>
      </c>
      <c r="X15" s="405"/>
      <c r="Y15" s="405"/>
      <c r="Z15" s="405"/>
      <c r="AA15" s="405"/>
      <c r="AB15" s="406"/>
      <c r="AC15" s="372">
        <v>3802</v>
      </c>
      <c r="AD15" s="373"/>
      <c r="AE15" s="373"/>
      <c r="AF15" s="373"/>
      <c r="AG15" s="374"/>
      <c r="AH15" s="372">
        <v>4255</v>
      </c>
      <c r="AI15" s="373"/>
      <c r="AJ15" s="373"/>
      <c r="AK15" s="373"/>
      <c r="AL15" s="432"/>
      <c r="AM15" s="476"/>
      <c r="AN15" s="376"/>
      <c r="AO15" s="376"/>
      <c r="AP15" s="376"/>
      <c r="AQ15" s="376"/>
      <c r="AR15" s="376"/>
      <c r="AS15" s="376"/>
      <c r="AT15" s="377"/>
      <c r="AU15" s="477"/>
      <c r="AV15" s="478"/>
      <c r="AW15" s="478"/>
      <c r="AX15" s="478"/>
      <c r="AY15" s="445" t="s">
        <v>146</v>
      </c>
      <c r="AZ15" s="446"/>
      <c r="BA15" s="446"/>
      <c r="BB15" s="446"/>
      <c r="BC15" s="446"/>
      <c r="BD15" s="446"/>
      <c r="BE15" s="446"/>
      <c r="BF15" s="446"/>
      <c r="BG15" s="446"/>
      <c r="BH15" s="446"/>
      <c r="BI15" s="446"/>
      <c r="BJ15" s="446"/>
      <c r="BK15" s="446"/>
      <c r="BL15" s="446"/>
      <c r="BM15" s="447"/>
      <c r="BN15" s="448">
        <v>3284666</v>
      </c>
      <c r="BO15" s="449"/>
      <c r="BP15" s="449"/>
      <c r="BQ15" s="449"/>
      <c r="BR15" s="449"/>
      <c r="BS15" s="449"/>
      <c r="BT15" s="449"/>
      <c r="BU15" s="450"/>
      <c r="BV15" s="448">
        <v>3200116</v>
      </c>
      <c r="BW15" s="449"/>
      <c r="BX15" s="449"/>
      <c r="BY15" s="449"/>
      <c r="BZ15" s="449"/>
      <c r="CA15" s="449"/>
      <c r="CB15" s="449"/>
      <c r="CC15" s="450"/>
      <c r="CD15" s="519" t="s">
        <v>147</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148</v>
      </c>
      <c r="M16" s="494"/>
      <c r="N16" s="494"/>
      <c r="O16" s="494"/>
      <c r="P16" s="494"/>
      <c r="Q16" s="495"/>
      <c r="R16" s="496" t="s">
        <v>149</v>
      </c>
      <c r="S16" s="497"/>
      <c r="T16" s="497"/>
      <c r="U16" s="497"/>
      <c r="V16" s="498"/>
      <c r="W16" s="510"/>
      <c r="X16" s="408"/>
      <c r="Y16" s="408"/>
      <c r="Z16" s="408"/>
      <c r="AA16" s="408"/>
      <c r="AB16" s="409"/>
      <c r="AC16" s="499">
        <v>30.3</v>
      </c>
      <c r="AD16" s="500"/>
      <c r="AE16" s="500"/>
      <c r="AF16" s="500"/>
      <c r="AG16" s="501"/>
      <c r="AH16" s="499">
        <v>30.9</v>
      </c>
      <c r="AI16" s="500"/>
      <c r="AJ16" s="500"/>
      <c r="AK16" s="500"/>
      <c r="AL16" s="502"/>
      <c r="AM16" s="476"/>
      <c r="AN16" s="376"/>
      <c r="AO16" s="376"/>
      <c r="AP16" s="376"/>
      <c r="AQ16" s="376"/>
      <c r="AR16" s="376"/>
      <c r="AS16" s="376"/>
      <c r="AT16" s="377"/>
      <c r="AU16" s="477"/>
      <c r="AV16" s="478"/>
      <c r="AW16" s="478"/>
      <c r="AX16" s="478"/>
      <c r="AY16" s="433" t="s">
        <v>150</v>
      </c>
      <c r="AZ16" s="434"/>
      <c r="BA16" s="434"/>
      <c r="BB16" s="434"/>
      <c r="BC16" s="434"/>
      <c r="BD16" s="434"/>
      <c r="BE16" s="434"/>
      <c r="BF16" s="434"/>
      <c r="BG16" s="434"/>
      <c r="BH16" s="434"/>
      <c r="BI16" s="434"/>
      <c r="BJ16" s="434"/>
      <c r="BK16" s="434"/>
      <c r="BL16" s="434"/>
      <c r="BM16" s="435"/>
      <c r="BN16" s="419">
        <v>6798618</v>
      </c>
      <c r="BO16" s="420"/>
      <c r="BP16" s="420"/>
      <c r="BQ16" s="420"/>
      <c r="BR16" s="420"/>
      <c r="BS16" s="420"/>
      <c r="BT16" s="420"/>
      <c r="BU16" s="421"/>
      <c r="BV16" s="419">
        <v>6780441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151</v>
      </c>
      <c r="N17" s="513"/>
      <c r="O17" s="513"/>
      <c r="P17" s="513"/>
      <c r="Q17" s="514"/>
      <c r="R17" s="496" t="s">
        <v>152</v>
      </c>
      <c r="S17" s="497"/>
      <c r="T17" s="497"/>
      <c r="U17" s="497"/>
      <c r="V17" s="498"/>
      <c r="W17" s="509" t="s">
        <v>153</v>
      </c>
      <c r="X17" s="405"/>
      <c r="Y17" s="405"/>
      <c r="Z17" s="405"/>
      <c r="AA17" s="405"/>
      <c r="AB17" s="406"/>
      <c r="AC17" s="372">
        <v>8266</v>
      </c>
      <c r="AD17" s="373"/>
      <c r="AE17" s="373"/>
      <c r="AF17" s="373"/>
      <c r="AG17" s="374"/>
      <c r="AH17" s="372">
        <v>8996</v>
      </c>
      <c r="AI17" s="373"/>
      <c r="AJ17" s="373"/>
      <c r="AK17" s="373"/>
      <c r="AL17" s="432"/>
      <c r="AM17" s="476"/>
      <c r="AN17" s="376"/>
      <c r="AO17" s="376"/>
      <c r="AP17" s="376"/>
      <c r="AQ17" s="376"/>
      <c r="AR17" s="376"/>
      <c r="AS17" s="376"/>
      <c r="AT17" s="377"/>
      <c r="AU17" s="477"/>
      <c r="AV17" s="478"/>
      <c r="AW17" s="478"/>
      <c r="AX17" s="478"/>
      <c r="AY17" s="433" t="s">
        <v>154</v>
      </c>
      <c r="AZ17" s="434"/>
      <c r="BA17" s="434"/>
      <c r="BB17" s="434"/>
      <c r="BC17" s="434"/>
      <c r="BD17" s="434"/>
      <c r="BE17" s="434"/>
      <c r="BF17" s="434"/>
      <c r="BG17" s="434"/>
      <c r="BH17" s="434"/>
      <c r="BI17" s="434"/>
      <c r="BJ17" s="434"/>
      <c r="BK17" s="434"/>
      <c r="BL17" s="434"/>
      <c r="BM17" s="435"/>
      <c r="BN17" s="419">
        <v>4112183</v>
      </c>
      <c r="BO17" s="420"/>
      <c r="BP17" s="420"/>
      <c r="BQ17" s="420"/>
      <c r="BR17" s="420"/>
      <c r="BS17" s="420"/>
      <c r="BT17" s="420"/>
      <c r="BU17" s="421"/>
      <c r="BV17" s="419">
        <v>4009838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155</v>
      </c>
      <c r="C18" s="470"/>
      <c r="D18" s="470"/>
      <c r="E18" s="471"/>
      <c r="F18" s="471"/>
      <c r="G18" s="471"/>
      <c r="H18" s="471"/>
      <c r="I18" s="471"/>
      <c r="J18" s="471"/>
      <c r="K18" s="471"/>
      <c r="L18" s="472">
        <v>71.400000000000006</v>
      </c>
      <c r="M18" s="472"/>
      <c r="N18" s="472"/>
      <c r="O18" s="472"/>
      <c r="P18" s="472"/>
      <c r="Q18" s="472"/>
      <c r="R18" s="473"/>
      <c r="S18" s="473"/>
      <c r="T18" s="473"/>
      <c r="U18" s="473"/>
      <c r="V18" s="474"/>
      <c r="W18" s="490"/>
      <c r="X18" s="491"/>
      <c r="Y18" s="491"/>
      <c r="Z18" s="491"/>
      <c r="AA18" s="491"/>
      <c r="AB18" s="515"/>
      <c r="AC18" s="389">
        <v>65.8</v>
      </c>
      <c r="AD18" s="390"/>
      <c r="AE18" s="390"/>
      <c r="AF18" s="390"/>
      <c r="AG18" s="475"/>
      <c r="AH18" s="389">
        <v>65.2</v>
      </c>
      <c r="AI18" s="390"/>
      <c r="AJ18" s="390"/>
      <c r="AK18" s="390"/>
      <c r="AL18" s="391"/>
      <c r="AM18" s="476"/>
      <c r="AN18" s="376"/>
      <c r="AO18" s="376"/>
      <c r="AP18" s="376"/>
      <c r="AQ18" s="376"/>
      <c r="AR18" s="376"/>
      <c r="AS18" s="376"/>
      <c r="AT18" s="377"/>
      <c r="AU18" s="477"/>
      <c r="AV18" s="478"/>
      <c r="AW18" s="478"/>
      <c r="AX18" s="478"/>
      <c r="AY18" s="433" t="s">
        <v>156</v>
      </c>
      <c r="AZ18" s="434"/>
      <c r="BA18" s="434"/>
      <c r="BB18" s="434"/>
      <c r="BC18" s="434"/>
      <c r="BD18" s="434"/>
      <c r="BE18" s="434"/>
      <c r="BF18" s="434"/>
      <c r="BG18" s="434"/>
      <c r="BH18" s="434"/>
      <c r="BI18" s="434"/>
      <c r="BJ18" s="434"/>
      <c r="BK18" s="434"/>
      <c r="BL18" s="434"/>
      <c r="BM18" s="435"/>
      <c r="BN18" s="419">
        <v>6554221</v>
      </c>
      <c r="BO18" s="420"/>
      <c r="BP18" s="420"/>
      <c r="BQ18" s="420"/>
      <c r="BR18" s="420"/>
      <c r="BS18" s="420"/>
      <c r="BT18" s="420"/>
      <c r="BU18" s="421"/>
      <c r="BV18" s="419">
        <v>6836531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157</v>
      </c>
      <c r="C19" s="470"/>
      <c r="D19" s="470"/>
      <c r="E19" s="471"/>
      <c r="F19" s="471"/>
      <c r="G19" s="471"/>
      <c r="H19" s="471"/>
      <c r="I19" s="471"/>
      <c r="J19" s="471"/>
      <c r="K19" s="471"/>
      <c r="L19" s="479">
        <v>387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158</v>
      </c>
      <c r="AZ19" s="434"/>
      <c r="BA19" s="434"/>
      <c r="BB19" s="434"/>
      <c r="BC19" s="434"/>
      <c r="BD19" s="434"/>
      <c r="BE19" s="434"/>
      <c r="BF19" s="434"/>
      <c r="BG19" s="434"/>
      <c r="BH19" s="434"/>
      <c r="BI19" s="434"/>
      <c r="BJ19" s="434"/>
      <c r="BK19" s="434"/>
      <c r="BL19" s="434"/>
      <c r="BM19" s="435"/>
      <c r="BN19" s="419">
        <v>10231090</v>
      </c>
      <c r="BO19" s="420"/>
      <c r="BP19" s="420"/>
      <c r="BQ19" s="420"/>
      <c r="BR19" s="420"/>
      <c r="BS19" s="420"/>
      <c r="BT19" s="420"/>
      <c r="BU19" s="421"/>
      <c r="BV19" s="419">
        <v>11037373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159</v>
      </c>
      <c r="C20" s="470"/>
      <c r="D20" s="470"/>
      <c r="E20" s="471"/>
      <c r="F20" s="471"/>
      <c r="G20" s="471"/>
      <c r="H20" s="471"/>
      <c r="I20" s="471"/>
      <c r="J20" s="471"/>
      <c r="K20" s="471"/>
      <c r="L20" s="479">
        <v>10774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160</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161</v>
      </c>
      <c r="C22" s="396"/>
      <c r="D22" s="397"/>
      <c r="E22" s="404" t="s">
        <v>1</v>
      </c>
      <c r="F22" s="405"/>
      <c r="G22" s="405"/>
      <c r="H22" s="405"/>
      <c r="I22" s="405"/>
      <c r="J22" s="405"/>
      <c r="K22" s="406"/>
      <c r="L22" s="404" t="s">
        <v>162</v>
      </c>
      <c r="M22" s="405"/>
      <c r="N22" s="405"/>
      <c r="O22" s="405"/>
      <c r="P22" s="406"/>
      <c r="Q22" s="410" t="s">
        <v>163</v>
      </c>
      <c r="R22" s="411"/>
      <c r="S22" s="411"/>
      <c r="T22" s="411"/>
      <c r="U22" s="411"/>
      <c r="V22" s="412"/>
      <c r="W22" s="461" t="s">
        <v>164</v>
      </c>
      <c r="X22" s="396"/>
      <c r="Y22" s="397"/>
      <c r="Z22" s="404" t="s">
        <v>1</v>
      </c>
      <c r="AA22" s="405"/>
      <c r="AB22" s="405"/>
      <c r="AC22" s="405"/>
      <c r="AD22" s="405"/>
      <c r="AE22" s="405"/>
      <c r="AF22" s="405"/>
      <c r="AG22" s="406"/>
      <c r="AH22" s="422" t="s">
        <v>165</v>
      </c>
      <c r="AI22" s="405"/>
      <c r="AJ22" s="405"/>
      <c r="AK22" s="405"/>
      <c r="AL22" s="406"/>
      <c r="AM22" s="422" t="s">
        <v>166</v>
      </c>
      <c r="AN22" s="423"/>
      <c r="AO22" s="423"/>
      <c r="AP22" s="423"/>
      <c r="AQ22" s="423"/>
      <c r="AR22" s="424"/>
      <c r="AS22" s="410" t="s">
        <v>163</v>
      </c>
      <c r="AT22" s="411"/>
      <c r="AU22" s="411"/>
      <c r="AV22" s="411"/>
      <c r="AW22" s="411"/>
      <c r="AX22" s="428"/>
      <c r="AY22" s="445" t="s">
        <v>167</v>
      </c>
      <c r="AZ22" s="446"/>
      <c r="BA22" s="446"/>
      <c r="BB22" s="446"/>
      <c r="BC22" s="446"/>
      <c r="BD22" s="446"/>
      <c r="BE22" s="446"/>
      <c r="BF22" s="446"/>
      <c r="BG22" s="446"/>
      <c r="BH22" s="446"/>
      <c r="BI22" s="446"/>
      <c r="BJ22" s="446"/>
      <c r="BK22" s="446"/>
      <c r="BL22" s="446"/>
      <c r="BM22" s="447"/>
      <c r="BN22" s="448">
        <v>10537879</v>
      </c>
      <c r="BO22" s="449"/>
      <c r="BP22" s="449"/>
      <c r="BQ22" s="449"/>
      <c r="BR22" s="449"/>
      <c r="BS22" s="449"/>
      <c r="BT22" s="449"/>
      <c r="BU22" s="450"/>
      <c r="BV22" s="448">
        <v>11171531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168</v>
      </c>
      <c r="AZ23" s="434"/>
      <c r="BA23" s="434"/>
      <c r="BB23" s="434"/>
      <c r="BC23" s="434"/>
      <c r="BD23" s="434"/>
      <c r="BE23" s="434"/>
      <c r="BF23" s="434"/>
      <c r="BG23" s="434"/>
      <c r="BH23" s="434"/>
      <c r="BI23" s="434"/>
      <c r="BJ23" s="434"/>
      <c r="BK23" s="434"/>
      <c r="BL23" s="434"/>
      <c r="BM23" s="435"/>
      <c r="BN23" s="419">
        <v>6678377</v>
      </c>
      <c r="BO23" s="420"/>
      <c r="BP23" s="420"/>
      <c r="BQ23" s="420"/>
      <c r="BR23" s="420"/>
      <c r="BS23" s="420"/>
      <c r="BT23" s="420"/>
      <c r="BU23" s="421"/>
      <c r="BV23" s="419">
        <v>6914567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169</v>
      </c>
      <c r="F24" s="376"/>
      <c r="G24" s="376"/>
      <c r="H24" s="376"/>
      <c r="I24" s="376"/>
      <c r="J24" s="376"/>
      <c r="K24" s="377"/>
      <c r="L24" s="372">
        <v>1</v>
      </c>
      <c r="M24" s="373"/>
      <c r="N24" s="373"/>
      <c r="O24" s="373"/>
      <c r="P24" s="374"/>
      <c r="Q24" s="372">
        <v>7840</v>
      </c>
      <c r="R24" s="373"/>
      <c r="S24" s="373"/>
      <c r="T24" s="373"/>
      <c r="U24" s="373"/>
      <c r="V24" s="374"/>
      <c r="W24" s="462"/>
      <c r="X24" s="399"/>
      <c r="Y24" s="400"/>
      <c r="Z24" s="375" t="s">
        <v>170</v>
      </c>
      <c r="AA24" s="376"/>
      <c r="AB24" s="376"/>
      <c r="AC24" s="376"/>
      <c r="AD24" s="376"/>
      <c r="AE24" s="376"/>
      <c r="AF24" s="376"/>
      <c r="AG24" s="377"/>
      <c r="AH24" s="372">
        <v>197</v>
      </c>
      <c r="AI24" s="373"/>
      <c r="AJ24" s="373"/>
      <c r="AK24" s="373"/>
      <c r="AL24" s="374"/>
      <c r="AM24" s="372">
        <v>619959</v>
      </c>
      <c r="AN24" s="373"/>
      <c r="AO24" s="373"/>
      <c r="AP24" s="373"/>
      <c r="AQ24" s="373"/>
      <c r="AR24" s="374"/>
      <c r="AS24" s="372">
        <v>3147</v>
      </c>
      <c r="AT24" s="373"/>
      <c r="AU24" s="373"/>
      <c r="AV24" s="373"/>
      <c r="AW24" s="373"/>
      <c r="AX24" s="432"/>
      <c r="AY24" s="392" t="s">
        <v>171</v>
      </c>
      <c r="AZ24" s="393"/>
      <c r="BA24" s="393"/>
      <c r="BB24" s="393"/>
      <c r="BC24" s="393"/>
      <c r="BD24" s="393"/>
      <c r="BE24" s="393"/>
      <c r="BF24" s="393"/>
      <c r="BG24" s="393"/>
      <c r="BH24" s="393"/>
      <c r="BI24" s="393"/>
      <c r="BJ24" s="393"/>
      <c r="BK24" s="393"/>
      <c r="BL24" s="393"/>
      <c r="BM24" s="394"/>
      <c r="BN24" s="419">
        <v>5549991</v>
      </c>
      <c r="BO24" s="420"/>
      <c r="BP24" s="420"/>
      <c r="BQ24" s="420"/>
      <c r="BR24" s="420"/>
      <c r="BS24" s="420"/>
      <c r="BT24" s="420"/>
      <c r="BU24" s="421"/>
      <c r="BV24" s="419">
        <v>5849190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172</v>
      </c>
      <c r="F25" s="376"/>
      <c r="G25" s="376"/>
      <c r="H25" s="376"/>
      <c r="I25" s="376"/>
      <c r="J25" s="376"/>
      <c r="K25" s="377"/>
      <c r="L25" s="372">
        <v>1</v>
      </c>
      <c r="M25" s="373"/>
      <c r="N25" s="373"/>
      <c r="O25" s="373"/>
      <c r="P25" s="374"/>
      <c r="Q25" s="372">
        <v>6080</v>
      </c>
      <c r="R25" s="373"/>
      <c r="S25" s="373"/>
      <c r="T25" s="373"/>
      <c r="U25" s="373"/>
      <c r="V25" s="374"/>
      <c r="W25" s="462"/>
      <c r="X25" s="399"/>
      <c r="Y25" s="400"/>
      <c r="Z25" s="375" t="s">
        <v>173</v>
      </c>
      <c r="AA25" s="376"/>
      <c r="AB25" s="376"/>
      <c r="AC25" s="376"/>
      <c r="AD25" s="376"/>
      <c r="AE25" s="376"/>
      <c r="AF25" s="376"/>
      <c r="AG25" s="377"/>
      <c r="AH25" s="372" t="s">
        <v>129</v>
      </c>
      <c r="AI25" s="373"/>
      <c r="AJ25" s="373"/>
      <c r="AK25" s="373"/>
      <c r="AL25" s="374"/>
      <c r="AM25" s="372" t="s">
        <v>174</v>
      </c>
      <c r="AN25" s="373"/>
      <c r="AO25" s="373"/>
      <c r="AP25" s="373"/>
      <c r="AQ25" s="373"/>
      <c r="AR25" s="374"/>
      <c r="AS25" s="372" t="s">
        <v>174</v>
      </c>
      <c r="AT25" s="373"/>
      <c r="AU25" s="373"/>
      <c r="AV25" s="373"/>
      <c r="AW25" s="373"/>
      <c r="AX25" s="432"/>
      <c r="AY25" s="445" t="s">
        <v>175</v>
      </c>
      <c r="AZ25" s="446"/>
      <c r="BA25" s="446"/>
      <c r="BB25" s="446"/>
      <c r="BC25" s="446"/>
      <c r="BD25" s="446"/>
      <c r="BE25" s="446"/>
      <c r="BF25" s="446"/>
      <c r="BG25" s="446"/>
      <c r="BH25" s="446"/>
      <c r="BI25" s="446"/>
      <c r="BJ25" s="446"/>
      <c r="BK25" s="446"/>
      <c r="BL25" s="446"/>
      <c r="BM25" s="447"/>
      <c r="BN25" s="448">
        <v>1893781</v>
      </c>
      <c r="BO25" s="449"/>
      <c r="BP25" s="449"/>
      <c r="BQ25" s="449"/>
      <c r="BR25" s="449"/>
      <c r="BS25" s="449"/>
      <c r="BT25" s="449"/>
      <c r="BU25" s="450"/>
      <c r="BV25" s="448">
        <v>2685647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176</v>
      </c>
      <c r="F26" s="376"/>
      <c r="G26" s="376"/>
      <c r="H26" s="376"/>
      <c r="I26" s="376"/>
      <c r="J26" s="376"/>
      <c r="K26" s="377"/>
      <c r="L26" s="372">
        <v>1</v>
      </c>
      <c r="M26" s="373"/>
      <c r="N26" s="373"/>
      <c r="O26" s="373"/>
      <c r="P26" s="374"/>
      <c r="Q26" s="372">
        <v>5500</v>
      </c>
      <c r="R26" s="373"/>
      <c r="S26" s="373"/>
      <c r="T26" s="373"/>
      <c r="U26" s="373"/>
      <c r="V26" s="374"/>
      <c r="W26" s="462"/>
      <c r="X26" s="399"/>
      <c r="Y26" s="400"/>
      <c r="Z26" s="375" t="s">
        <v>177</v>
      </c>
      <c r="AA26" s="430"/>
      <c r="AB26" s="430"/>
      <c r="AC26" s="430"/>
      <c r="AD26" s="430"/>
      <c r="AE26" s="430"/>
      <c r="AF26" s="430"/>
      <c r="AG26" s="431"/>
      <c r="AH26" s="372">
        <v>3</v>
      </c>
      <c r="AI26" s="373"/>
      <c r="AJ26" s="373"/>
      <c r="AK26" s="373"/>
      <c r="AL26" s="374"/>
      <c r="AM26" s="372">
        <v>9306</v>
      </c>
      <c r="AN26" s="373"/>
      <c r="AO26" s="373"/>
      <c r="AP26" s="373"/>
      <c r="AQ26" s="373"/>
      <c r="AR26" s="374"/>
      <c r="AS26" s="372">
        <v>3102</v>
      </c>
      <c r="AT26" s="373"/>
      <c r="AU26" s="373"/>
      <c r="AV26" s="373"/>
      <c r="AW26" s="373"/>
      <c r="AX26" s="432"/>
      <c r="AY26" s="459" t="s">
        <v>178</v>
      </c>
      <c r="AZ26" s="379"/>
      <c r="BA26" s="379"/>
      <c r="BB26" s="379"/>
      <c r="BC26" s="379"/>
      <c r="BD26" s="379"/>
      <c r="BE26" s="379"/>
      <c r="BF26" s="379"/>
      <c r="BG26" s="379"/>
      <c r="BH26" s="379"/>
      <c r="BI26" s="379"/>
      <c r="BJ26" s="379"/>
      <c r="BK26" s="379"/>
      <c r="BL26" s="379"/>
      <c r="BM26" s="460"/>
      <c r="BN26" s="419" t="s">
        <v>174</v>
      </c>
      <c r="BO26" s="420"/>
      <c r="BP26" s="420"/>
      <c r="BQ26" s="420"/>
      <c r="BR26" s="420"/>
      <c r="BS26" s="420"/>
      <c r="BT26" s="420"/>
      <c r="BU26" s="421"/>
      <c r="BV26" s="419" t="s">
        <v>179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3270</v>
      </c>
      <c r="R27" s="373"/>
      <c r="S27" s="373"/>
      <c r="T27" s="373"/>
      <c r="U27" s="373"/>
      <c r="V27" s="374"/>
      <c r="W27" s="462"/>
      <c r="X27" s="399"/>
      <c r="Y27" s="400"/>
      <c r="Z27" s="375" t="s">
        <v>181</v>
      </c>
      <c r="AA27" s="376"/>
      <c r="AB27" s="376"/>
      <c r="AC27" s="376"/>
      <c r="AD27" s="376"/>
      <c r="AE27" s="376"/>
      <c r="AF27" s="376"/>
      <c r="AG27" s="377"/>
      <c r="AH27" s="372" t="s">
        <v>174</v>
      </c>
      <c r="AI27" s="373"/>
      <c r="AJ27" s="373"/>
      <c r="AK27" s="373"/>
      <c r="AL27" s="374"/>
      <c r="AM27" s="372" t="s">
        <v>129</v>
      </c>
      <c r="AN27" s="373"/>
      <c r="AO27" s="373"/>
      <c r="AP27" s="373"/>
      <c r="AQ27" s="373"/>
      <c r="AR27" s="374"/>
      <c r="AS27" s="372" t="s">
        <v>129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174</v>
      </c>
      <c r="BO27" s="454"/>
      <c r="BP27" s="454"/>
      <c r="BQ27" s="454"/>
      <c r="BR27" s="454"/>
      <c r="BS27" s="454"/>
      <c r="BT27" s="454"/>
      <c r="BU27" s="455"/>
      <c r="BV27" s="453" t="s">
        <v>179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2790</v>
      </c>
      <c r="R28" s="373"/>
      <c r="S28" s="373"/>
      <c r="T28" s="373"/>
      <c r="U28" s="373"/>
      <c r="V28" s="374"/>
      <c r="W28" s="462"/>
      <c r="X28" s="399"/>
      <c r="Y28" s="400"/>
      <c r="Z28" s="375" t="s">
        <v>184</v>
      </c>
      <c r="AA28" s="376"/>
      <c r="AB28" s="376"/>
      <c r="AC28" s="376"/>
      <c r="AD28" s="376"/>
      <c r="AE28" s="376"/>
      <c r="AF28" s="376"/>
      <c r="AG28" s="377"/>
      <c r="AH28" s="372" t="s">
        <v>174</v>
      </c>
      <c r="AI28" s="373"/>
      <c r="AJ28" s="373"/>
      <c r="AK28" s="373"/>
      <c r="AL28" s="374"/>
      <c r="AM28" s="372" t="s">
        <v>185</v>
      </c>
      <c r="AN28" s="373"/>
      <c r="AO28" s="373"/>
      <c r="AP28" s="373"/>
      <c r="AQ28" s="373"/>
      <c r="AR28" s="374"/>
      <c r="AS28" s="372" t="s">
        <v>129</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1173620</v>
      </c>
      <c r="BO28" s="449"/>
      <c r="BP28" s="449"/>
      <c r="BQ28" s="449"/>
      <c r="BR28" s="449"/>
      <c r="BS28" s="449"/>
      <c r="BT28" s="449"/>
      <c r="BU28" s="450"/>
      <c r="BV28" s="448">
        <v>1173590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14</v>
      </c>
      <c r="M29" s="373"/>
      <c r="N29" s="373"/>
      <c r="O29" s="373"/>
      <c r="P29" s="374"/>
      <c r="Q29" s="372">
        <v>2590</v>
      </c>
      <c r="R29" s="373"/>
      <c r="S29" s="373"/>
      <c r="T29" s="373"/>
      <c r="U29" s="373"/>
      <c r="V29" s="374"/>
      <c r="W29" s="463"/>
      <c r="X29" s="464"/>
      <c r="Y29" s="465"/>
      <c r="Z29" s="375" t="s">
        <v>188</v>
      </c>
      <c r="AA29" s="376"/>
      <c r="AB29" s="376"/>
      <c r="AC29" s="376"/>
      <c r="AD29" s="376"/>
      <c r="AE29" s="376"/>
      <c r="AF29" s="376"/>
      <c r="AG29" s="377"/>
      <c r="AH29" s="372">
        <v>197</v>
      </c>
      <c r="AI29" s="373"/>
      <c r="AJ29" s="373"/>
      <c r="AK29" s="373"/>
      <c r="AL29" s="374"/>
      <c r="AM29" s="372">
        <v>619959</v>
      </c>
      <c r="AN29" s="373"/>
      <c r="AO29" s="373"/>
      <c r="AP29" s="373"/>
      <c r="AQ29" s="373"/>
      <c r="AR29" s="374"/>
      <c r="AS29" s="372">
        <v>3147</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211089</v>
      </c>
      <c r="BO29" s="420"/>
      <c r="BP29" s="420"/>
      <c r="BQ29" s="420"/>
      <c r="BR29" s="420"/>
      <c r="BS29" s="420"/>
      <c r="BT29" s="420"/>
      <c r="BU29" s="421"/>
      <c r="BV29" s="419">
        <v>208085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98.3</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2131529</v>
      </c>
      <c r="BO30" s="454"/>
      <c r="BP30" s="454"/>
      <c r="BQ30" s="454"/>
      <c r="BR30" s="454"/>
      <c r="BS30" s="454"/>
      <c r="BT30" s="454"/>
      <c r="BU30" s="455"/>
      <c r="BV30" s="453">
        <v>1967329</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潮来市国民健康保険特別会計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潮来市下水道事業会計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鹿行広域事務組合一般会計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潮来市開発公社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潮来市介護保険特別会計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潮来市水道事業会計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鹿行広域事務組合養護老人ホーム事業特別会計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いたこ</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潮来市後期高齢者医療特別会計</v>
      </c>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IF('各会計、関係団体の財政状況及び健全化判断比率'!B33="","",'各会計、関係団体の財政状況及び健全化判断比率'!B33)</f>
        <v>潮来市工業用水道事業会計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鹿行広域事務組合消防特別会計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鹿行広域事務組合火葬場事業特別会計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鹿行広域事務組合審査会事業特別会計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 xml:space="preserve">茨城県市町村総合事務組合一般会計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茨城県市町村総合事務組合県民交通災害共済事業特別会計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 xml:space="preserve">茨城租税債権管理機構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茨城県後期高齢者医療広域連合一般会計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茨城県後期高齢者医療広域連合後期高齢者医療特別会計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hosQH5BFcRtpahHd0hrFoGQHuR3yGo1TYJK61ehFfh0LyyH79Wpmdsa6n7uuGsFFxVAZaQA1DYlft1yt2OsgGw==" saltValue="aN4jmxvj4Wcmz9hasGaim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559</v>
      </c>
      <c r="D34" s="1151"/>
      <c r="E34" s="1152"/>
      <c r="F34" s="32">
        <v>10.27</v>
      </c>
      <c r="G34" s="33">
        <v>12</v>
      </c>
      <c r="H34" s="33">
        <v>13.39</v>
      </c>
      <c r="I34" s="33">
        <v>14.1</v>
      </c>
      <c r="J34" s="34">
        <v>15.3</v>
      </c>
      <c r="K34" s="22"/>
      <c r="L34" s="22"/>
      <c r="M34" s="22"/>
      <c r="N34" s="22"/>
      <c r="O34" s="22"/>
      <c r="P34" s="22"/>
    </row>
    <row r="35" spans="1:16" ht="39" customHeight="1" x14ac:dyDescent="0.15">
      <c r="A35" s="22"/>
      <c r="B35" s="35"/>
      <c r="C35" s="1145" t="s">
        <v>560</v>
      </c>
      <c r="D35" s="1146"/>
      <c r="E35" s="1147"/>
      <c r="F35" s="36">
        <v>8.6999999999999993</v>
      </c>
      <c r="G35" s="37">
        <v>8.89</v>
      </c>
      <c r="H35" s="37">
        <v>12.21</v>
      </c>
      <c r="I35" s="37">
        <v>15.83</v>
      </c>
      <c r="J35" s="38">
        <v>12.68</v>
      </c>
      <c r="K35" s="22"/>
      <c r="L35" s="22"/>
      <c r="M35" s="22"/>
      <c r="N35" s="22"/>
      <c r="O35" s="22"/>
      <c r="P35" s="22"/>
    </row>
    <row r="36" spans="1:16" ht="39" customHeight="1" x14ac:dyDescent="0.15">
      <c r="A36" s="22"/>
      <c r="B36" s="35"/>
      <c r="C36" s="1145" t="s">
        <v>561</v>
      </c>
      <c r="D36" s="1146"/>
      <c r="E36" s="1147"/>
      <c r="F36" s="36" t="s">
        <v>523</v>
      </c>
      <c r="G36" s="37" t="s">
        <v>523</v>
      </c>
      <c r="H36" s="37">
        <v>4.51</v>
      </c>
      <c r="I36" s="37">
        <v>3.02</v>
      </c>
      <c r="J36" s="38">
        <v>3.92</v>
      </c>
      <c r="K36" s="22"/>
      <c r="L36" s="22"/>
      <c r="M36" s="22"/>
      <c r="N36" s="22"/>
      <c r="O36" s="22"/>
      <c r="P36" s="22"/>
    </row>
    <row r="37" spans="1:16" ht="39" customHeight="1" x14ac:dyDescent="0.15">
      <c r="A37" s="22"/>
      <c r="B37" s="35"/>
      <c r="C37" s="1145" t="s">
        <v>562</v>
      </c>
      <c r="D37" s="1146"/>
      <c r="E37" s="1147"/>
      <c r="F37" s="36">
        <v>1.3</v>
      </c>
      <c r="G37" s="37">
        <v>1.35</v>
      </c>
      <c r="H37" s="37">
        <v>1.33</v>
      </c>
      <c r="I37" s="37">
        <v>1.34</v>
      </c>
      <c r="J37" s="38">
        <v>1.46</v>
      </c>
      <c r="K37" s="22"/>
      <c r="L37" s="22"/>
      <c r="M37" s="22"/>
      <c r="N37" s="22"/>
      <c r="O37" s="22"/>
      <c r="P37" s="22"/>
    </row>
    <row r="38" spans="1:16" ht="39" customHeight="1" x14ac:dyDescent="0.15">
      <c r="A38" s="22"/>
      <c r="B38" s="35"/>
      <c r="C38" s="1145" t="s">
        <v>563</v>
      </c>
      <c r="D38" s="1146"/>
      <c r="E38" s="1147"/>
      <c r="F38" s="36">
        <v>0.36</v>
      </c>
      <c r="G38" s="37">
        <v>0.71</v>
      </c>
      <c r="H38" s="37">
        <v>1.23</v>
      </c>
      <c r="I38" s="37">
        <v>1.08</v>
      </c>
      <c r="J38" s="38">
        <v>1</v>
      </c>
      <c r="K38" s="22"/>
      <c r="L38" s="22"/>
      <c r="M38" s="22"/>
      <c r="N38" s="22"/>
      <c r="O38" s="22"/>
      <c r="P38" s="22"/>
    </row>
    <row r="39" spans="1:16" ht="39" customHeight="1" x14ac:dyDescent="0.15">
      <c r="A39" s="22"/>
      <c r="B39" s="35"/>
      <c r="C39" s="1145" t="s">
        <v>564</v>
      </c>
      <c r="D39" s="1146"/>
      <c r="E39" s="1147"/>
      <c r="F39" s="36">
        <v>0.6</v>
      </c>
      <c r="G39" s="37">
        <v>1.1599999999999999</v>
      </c>
      <c r="H39" s="37">
        <v>1.05</v>
      </c>
      <c r="I39" s="37">
        <v>0.87</v>
      </c>
      <c r="J39" s="38">
        <v>0.99</v>
      </c>
      <c r="K39" s="22"/>
      <c r="L39" s="22"/>
      <c r="M39" s="22"/>
      <c r="N39" s="22"/>
      <c r="O39" s="22"/>
      <c r="P39" s="22"/>
    </row>
    <row r="40" spans="1:16" ht="39" customHeight="1" x14ac:dyDescent="0.15">
      <c r="A40" s="22"/>
      <c r="B40" s="35"/>
      <c r="C40" s="1145" t="s">
        <v>565</v>
      </c>
      <c r="D40" s="1146"/>
      <c r="E40" s="1147"/>
      <c r="F40" s="36">
        <v>0.03</v>
      </c>
      <c r="G40" s="37">
        <v>0.03</v>
      </c>
      <c r="H40" s="37">
        <v>0.04</v>
      </c>
      <c r="I40" s="37">
        <v>0.02</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566</v>
      </c>
      <c r="D42" s="1146"/>
      <c r="E42" s="1147"/>
      <c r="F42" s="36" t="s">
        <v>523</v>
      </c>
      <c r="G42" s="37" t="s">
        <v>523</v>
      </c>
      <c r="H42" s="37" t="s">
        <v>523</v>
      </c>
      <c r="I42" s="37" t="s">
        <v>523</v>
      </c>
      <c r="J42" s="38" t="s">
        <v>523</v>
      </c>
      <c r="K42" s="22"/>
      <c r="L42" s="22"/>
      <c r="M42" s="22"/>
      <c r="N42" s="22"/>
      <c r="O42" s="22"/>
      <c r="P42" s="22"/>
    </row>
    <row r="43" spans="1:16" ht="39" customHeight="1" thickBot="1" x14ac:dyDescent="0.2">
      <c r="A43" s="22"/>
      <c r="B43" s="40"/>
      <c r="C43" s="1148" t="s">
        <v>567</v>
      </c>
      <c r="D43" s="1149"/>
      <c r="E43" s="1150"/>
      <c r="F43" s="41">
        <v>0.21</v>
      </c>
      <c r="G43" s="42">
        <v>0.24</v>
      </c>
      <c r="H43" s="42" t="s">
        <v>523</v>
      </c>
      <c r="I43" s="42" t="s">
        <v>523</v>
      </c>
      <c r="J43" s="43" t="s">
        <v>523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TpKQtHl0mfU/wDZYNckzrArsW8gi3pfmdkHnEFlRkVha5oam1OYNaVbsYjP641LVavDxY3jf49JNm8b8Owzrg==" saltValue="5BMaQDiQFCVkK7iZ8P5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5"/>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1280</v>
      </c>
      <c r="L45" s="60">
        <v>1264</v>
      </c>
      <c r="M45" s="60">
        <v>1500</v>
      </c>
      <c r="N45" s="60">
        <v>1388</v>
      </c>
      <c r="O45" s="61">
        <v>1395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523</v>
      </c>
      <c r="L46" s="64" t="s">
        <v>523</v>
      </c>
      <c r="M46" s="64" t="s">
        <v>523</v>
      </c>
      <c r="N46" s="64" t="s">
        <v>523</v>
      </c>
      <c r="O46" s="65" t="s">
        <v>523</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523</v>
      </c>
      <c r="L47" s="64" t="s">
        <v>523</v>
      </c>
      <c r="M47" s="64" t="s">
        <v>523</v>
      </c>
      <c r="N47" s="64" t="s">
        <v>523</v>
      </c>
      <c r="O47" s="65" t="s">
        <v>523</v>
      </c>
      <c r="P47" s="48"/>
      <c r="Q47" s="48"/>
      <c r="R47" s="48"/>
      <c r="S47" s="48"/>
      <c r="T47" s="48"/>
      <c r="U47" s="48"/>
    </row>
    <row r="48" spans="1:21" ht="30.75" customHeight="1" x14ac:dyDescent="0.15">
      <c r="A48" s="48"/>
      <c r="B48" s="1178"/>
      <c r="C48" s="1179"/>
      <c r="D48" s="62"/>
      <c r="E48" s="1155" t="s">
        <v>14</v>
      </c>
      <c r="F48" s="1155"/>
      <c r="G48" s="1155"/>
      <c r="H48" s="1155"/>
      <c r="I48" s="1155"/>
      <c r="J48" s="1156"/>
      <c r="K48" s="63">
        <v>598</v>
      </c>
      <c r="L48" s="64">
        <v>639</v>
      </c>
      <c r="M48" s="64">
        <v>581</v>
      </c>
      <c r="N48" s="64">
        <v>578</v>
      </c>
      <c r="O48" s="65">
        <v>546</v>
      </c>
      <c r="P48" s="48"/>
      <c r="Q48" s="48"/>
      <c r="R48" s="48"/>
      <c r="S48" s="48"/>
      <c r="T48" s="48"/>
      <c r="U48" s="48"/>
    </row>
    <row r="49" spans="1:21" ht="30.75" customHeight="1" x14ac:dyDescent="0.15">
      <c r="A49" s="48"/>
      <c r="B49" s="1178"/>
      <c r="C49" s="1179"/>
      <c r="D49" s="62"/>
      <c r="E49" s="1155" t="s">
        <v>15</v>
      </c>
      <c r="F49" s="1155"/>
      <c r="G49" s="1155"/>
      <c r="H49" s="1155"/>
      <c r="I49" s="1155"/>
      <c r="J49" s="1156"/>
      <c r="K49" s="63">
        <v>17</v>
      </c>
      <c r="L49" s="64">
        <v>19</v>
      </c>
      <c r="M49" s="64">
        <v>20</v>
      </c>
      <c r="N49" s="64">
        <v>21</v>
      </c>
      <c r="O49" s="65">
        <v>24</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523</v>
      </c>
      <c r="L50" s="64" t="s">
        <v>523</v>
      </c>
      <c r="M50" s="64" t="s">
        <v>523</v>
      </c>
      <c r="N50" s="64" t="s">
        <v>523</v>
      </c>
      <c r="O50" s="65" t="s">
        <v>523</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523</v>
      </c>
      <c r="L51" s="64" t="s">
        <v>523</v>
      </c>
      <c r="M51" s="64" t="s">
        <v>523</v>
      </c>
      <c r="N51" s="64" t="s">
        <v>523</v>
      </c>
      <c r="O51" s="65" t="s">
        <v>523</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1329</v>
      </c>
      <c r="L52" s="64">
        <v>1309</v>
      </c>
      <c r="M52" s="64">
        <v>1465</v>
      </c>
      <c r="N52" s="64">
        <v>1338</v>
      </c>
      <c r="O52" s="65">
        <v>1257</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566</v>
      </c>
      <c r="L53" s="69">
        <v>613</v>
      </c>
      <c r="M53" s="69">
        <v>636</v>
      </c>
      <c r="N53" s="69">
        <v>649</v>
      </c>
      <c r="O53" s="70">
        <v>708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568</v>
      </c>
      <c r="P56" s="48"/>
      <c r="Q56" s="48"/>
      <c r="R56" s="48"/>
      <c r="S56" s="48"/>
      <c r="T56" s="48"/>
      <c r="U56" s="48"/>
    </row>
    <row r="57" spans="1:21" ht="31.5" customHeight="1" thickBot="1" x14ac:dyDescent="0.2">
      <c r="A57" s="48"/>
      <c r="B57" s="76"/>
      <c r="C57" s="77"/>
      <c r="D57" s="77"/>
      <c r="E57" s="78"/>
      <c r="F57" s="78"/>
      <c r="G57" s="78"/>
      <c r="H57" s="78"/>
      <c r="I57" s="78"/>
      <c r="J57" s="79" t="s">
        <v>2</v>
      </c>
      <c r="K57" s="80" t="s">
        <v>569</v>
      </c>
      <c r="L57" s="81" t="s">
        <v>570</v>
      </c>
      <c r="M57" s="81" t="s">
        <v>571</v>
      </c>
      <c r="N57" s="81" t="s">
        <v>572</v>
      </c>
      <c r="O57" s="82" t="s">
        <v>573</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row r="65" ht="12.6" hidden="1" customHeight="1" x14ac:dyDescent="0.15"/>
  </sheetData>
  <sheetProtection algorithmName="SHA-512" hashValue="HdA6a6Da0jHmb3taSI+DiCLkzElWY3sNBbEyIjsINTkwodotlqFJCdXyVvC5/KYWLT3flORZ05pIHsV/Tix0Mg==" saltValue="RY+kK46qgkS1s821OEY/3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96" t="s">
        <v>31</v>
      </c>
      <c r="C41" s="1197"/>
      <c r="D41" s="105"/>
      <c r="E41" s="1198" t="s">
        <v>32</v>
      </c>
      <c r="F41" s="1198"/>
      <c r="G41" s="1198"/>
      <c r="H41" s="1199"/>
      <c r="I41" s="355">
        <v>11939</v>
      </c>
      <c r="J41" s="356">
        <v>11711</v>
      </c>
      <c r="K41" s="356">
        <v>11410</v>
      </c>
      <c r="L41" s="356">
        <v>11172</v>
      </c>
      <c r="M41" s="357">
        <v>10538</v>
      </c>
    </row>
    <row r="42" spans="2:13" ht="27.75" customHeight="1" x14ac:dyDescent="0.15">
      <c r="B42" s="1186"/>
      <c r="C42" s="1187"/>
      <c r="D42" s="106"/>
      <c r="E42" s="1190" t="s">
        <v>33</v>
      </c>
      <c r="F42" s="1190"/>
      <c r="G42" s="1190"/>
      <c r="H42" s="1191"/>
      <c r="I42" s="358" t="s">
        <v>523</v>
      </c>
      <c r="J42" s="359" t="s">
        <v>523</v>
      </c>
      <c r="K42" s="359" t="s">
        <v>523</v>
      </c>
      <c r="L42" s="359" t="s">
        <v>523</v>
      </c>
      <c r="M42" s="360" t="s">
        <v>523</v>
      </c>
    </row>
    <row r="43" spans="2:13" ht="27.75" customHeight="1" x14ac:dyDescent="0.15">
      <c r="B43" s="1186"/>
      <c r="C43" s="1187"/>
      <c r="D43" s="106"/>
      <c r="E43" s="1190" t="s">
        <v>34</v>
      </c>
      <c r="F43" s="1190"/>
      <c r="G43" s="1190"/>
      <c r="H43" s="1191"/>
      <c r="I43" s="358">
        <v>6664</v>
      </c>
      <c r="J43" s="359">
        <v>6517</v>
      </c>
      <c r="K43" s="359">
        <v>6260</v>
      </c>
      <c r="L43" s="359">
        <v>6391</v>
      </c>
      <c r="M43" s="360">
        <v>6074</v>
      </c>
    </row>
    <row r="44" spans="2:13" ht="27.75" customHeight="1" x14ac:dyDescent="0.15">
      <c r="B44" s="1186"/>
      <c r="C44" s="1187"/>
      <c r="D44" s="106"/>
      <c r="E44" s="1190" t="s">
        <v>35</v>
      </c>
      <c r="F44" s="1190"/>
      <c r="G44" s="1190"/>
      <c r="H44" s="1191"/>
      <c r="I44" s="358">
        <v>137</v>
      </c>
      <c r="J44" s="359">
        <v>133</v>
      </c>
      <c r="K44" s="359">
        <v>120</v>
      </c>
      <c r="L44" s="359">
        <v>115</v>
      </c>
      <c r="M44" s="360">
        <v>91</v>
      </c>
    </row>
    <row r="45" spans="2:13" ht="27.75" customHeight="1" x14ac:dyDescent="0.15">
      <c r="B45" s="1186"/>
      <c r="C45" s="1187"/>
      <c r="D45" s="106"/>
      <c r="E45" s="1190" t="s">
        <v>36</v>
      </c>
      <c r="F45" s="1190"/>
      <c r="G45" s="1190"/>
      <c r="H45" s="1191"/>
      <c r="I45" s="358">
        <v>2147</v>
      </c>
      <c r="J45" s="359">
        <v>2252</v>
      </c>
      <c r="K45" s="359">
        <v>2213</v>
      </c>
      <c r="L45" s="359">
        <v>2131</v>
      </c>
      <c r="M45" s="360">
        <v>2075</v>
      </c>
    </row>
    <row r="46" spans="2:13" ht="27.75" customHeight="1" x14ac:dyDescent="0.15">
      <c r="B46" s="1186"/>
      <c r="C46" s="1187"/>
      <c r="D46" s="107"/>
      <c r="E46" s="1190" t="s">
        <v>37</v>
      </c>
      <c r="F46" s="1190"/>
      <c r="G46" s="1190"/>
      <c r="H46" s="1191"/>
      <c r="I46" s="358">
        <v>3</v>
      </c>
      <c r="J46" s="359" t="s">
        <v>523</v>
      </c>
      <c r="K46" s="359" t="s">
        <v>523</v>
      </c>
      <c r="L46" s="359" t="s">
        <v>523</v>
      </c>
      <c r="M46" s="360" t="s">
        <v>523</v>
      </c>
    </row>
    <row r="47" spans="2:13" ht="27.75" customHeight="1" x14ac:dyDescent="0.15">
      <c r="B47" s="1186"/>
      <c r="C47" s="1187"/>
      <c r="D47" s="108"/>
      <c r="E47" s="1200" t="s">
        <v>38</v>
      </c>
      <c r="F47" s="1201"/>
      <c r="G47" s="1201"/>
      <c r="H47" s="1202"/>
      <c r="I47" s="358" t="s">
        <v>523</v>
      </c>
      <c r="J47" s="359" t="s">
        <v>523</v>
      </c>
      <c r="K47" s="359" t="s">
        <v>523</v>
      </c>
      <c r="L47" s="359" t="s">
        <v>523</v>
      </c>
      <c r="M47" s="360" t="s">
        <v>523</v>
      </c>
    </row>
    <row r="48" spans="2:13" ht="27.75" customHeight="1" x14ac:dyDescent="0.15">
      <c r="B48" s="1186"/>
      <c r="C48" s="1187"/>
      <c r="D48" s="106"/>
      <c r="E48" s="1190" t="s">
        <v>39</v>
      </c>
      <c r="F48" s="1190"/>
      <c r="G48" s="1190"/>
      <c r="H48" s="1191"/>
      <c r="I48" s="358" t="s">
        <v>523</v>
      </c>
      <c r="J48" s="359" t="s">
        <v>523</v>
      </c>
      <c r="K48" s="359" t="s">
        <v>523</v>
      </c>
      <c r="L48" s="359" t="s">
        <v>523</v>
      </c>
      <c r="M48" s="360" t="s">
        <v>523</v>
      </c>
    </row>
    <row r="49" spans="2:13" ht="27.75" customHeight="1" x14ac:dyDescent="0.15">
      <c r="B49" s="1188"/>
      <c r="C49" s="1189"/>
      <c r="D49" s="106"/>
      <c r="E49" s="1190" t="s">
        <v>40</v>
      </c>
      <c r="F49" s="1190"/>
      <c r="G49" s="1190"/>
      <c r="H49" s="1191"/>
      <c r="I49" s="358" t="s">
        <v>523</v>
      </c>
      <c r="J49" s="359" t="s">
        <v>523</v>
      </c>
      <c r="K49" s="359" t="s">
        <v>523</v>
      </c>
      <c r="L49" s="359" t="s">
        <v>523</v>
      </c>
      <c r="M49" s="360" t="s">
        <v>523</v>
      </c>
    </row>
    <row r="50" spans="2:13" ht="27.75" customHeight="1" x14ac:dyDescent="0.15">
      <c r="B50" s="1184" t="s">
        <v>41</v>
      </c>
      <c r="C50" s="1185"/>
      <c r="D50" s="109"/>
      <c r="E50" s="1190" t="s">
        <v>42</v>
      </c>
      <c r="F50" s="1190"/>
      <c r="G50" s="1190"/>
      <c r="H50" s="1191"/>
      <c r="I50" s="358">
        <v>4292</v>
      </c>
      <c r="J50" s="359">
        <v>3882</v>
      </c>
      <c r="K50" s="359">
        <v>2797</v>
      </c>
      <c r="L50" s="359">
        <v>2843</v>
      </c>
      <c r="M50" s="360">
        <v>4040</v>
      </c>
    </row>
    <row r="51" spans="2:13" ht="27.75" customHeight="1" x14ac:dyDescent="0.15">
      <c r="B51" s="1186"/>
      <c r="C51" s="1187"/>
      <c r="D51" s="106"/>
      <c r="E51" s="1190" t="s">
        <v>43</v>
      </c>
      <c r="F51" s="1190"/>
      <c r="G51" s="1190"/>
      <c r="H51" s="1191"/>
      <c r="I51" s="358">
        <v>116</v>
      </c>
      <c r="J51" s="359">
        <v>122</v>
      </c>
      <c r="K51" s="359">
        <v>98</v>
      </c>
      <c r="L51" s="359">
        <v>62</v>
      </c>
      <c r="M51" s="360">
        <v>74</v>
      </c>
    </row>
    <row r="52" spans="2:13" ht="27.75" customHeight="1" x14ac:dyDescent="0.15">
      <c r="B52" s="1188"/>
      <c r="C52" s="1189"/>
      <c r="D52" s="106"/>
      <c r="E52" s="1190" t="s">
        <v>44</v>
      </c>
      <c r="F52" s="1190"/>
      <c r="G52" s="1190"/>
      <c r="H52" s="1191"/>
      <c r="I52" s="358">
        <v>13833</v>
      </c>
      <c r="J52" s="359">
        <v>13346</v>
      </c>
      <c r="K52" s="359">
        <v>12889</v>
      </c>
      <c r="L52" s="359">
        <v>12239</v>
      </c>
      <c r="M52" s="360">
        <v>12034</v>
      </c>
    </row>
    <row r="53" spans="2:13" ht="27.75" customHeight="1" thickBot="1" x14ac:dyDescent="0.2">
      <c r="B53" s="1192" t="s">
        <v>45</v>
      </c>
      <c r="C53" s="1193"/>
      <c r="D53" s="110"/>
      <c r="E53" s="1194" t="s">
        <v>46</v>
      </c>
      <c r="F53" s="1194"/>
      <c r="G53" s="1194"/>
      <c r="H53" s="1195"/>
      <c r="I53" s="361">
        <v>2649</v>
      </c>
      <c r="J53" s="362">
        <v>3264</v>
      </c>
      <c r="K53" s="362">
        <v>4220</v>
      </c>
      <c r="L53" s="362">
        <v>4664</v>
      </c>
      <c r="M53" s="363">
        <v>2630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lpV5+nA/5FhwImp+nZcgAa9nuxCZmkVN16u+TELhK5dgWsaKvx2UJBRalbxWldni/11xISPMumIOrsDAKIqDLQ==" saltValue="glJSEhKL4DjUqEVo5zAf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49</v>
      </c>
      <c r="D55" s="1211"/>
      <c r="E55" s="1212"/>
      <c r="F55" s="122">
        <v>515</v>
      </c>
      <c r="G55" s="122">
        <v>1174</v>
      </c>
      <c r="H55" s="123">
        <v>1174</v>
      </c>
    </row>
    <row r="56" spans="2:8" ht="52.5" customHeight="1" x14ac:dyDescent="0.15">
      <c r="B56" s="124"/>
      <c r="C56" s="1213" t="s">
        <v>50</v>
      </c>
      <c r="D56" s="1213"/>
      <c r="E56" s="1214"/>
      <c r="F56" s="125">
        <v>89</v>
      </c>
      <c r="G56" s="125">
        <v>208</v>
      </c>
      <c r="H56" s="126">
        <v>211</v>
      </c>
    </row>
    <row r="57" spans="2:8" ht="53.25" customHeight="1" x14ac:dyDescent="0.15">
      <c r="B57" s="124"/>
      <c r="C57" s="1215" t="s">
        <v>51</v>
      </c>
      <c r="D57" s="1215"/>
      <c r="E57" s="1216"/>
      <c r="F57" s="127">
        <v>1944</v>
      </c>
      <c r="G57" s="127">
        <v>1967</v>
      </c>
      <c r="H57" s="128">
        <v>2132</v>
      </c>
    </row>
    <row r="58" spans="2:8" ht="45.75" customHeight="1" x14ac:dyDescent="0.15">
      <c r="B58" s="129"/>
      <c r="C58" s="1203" t="s">
        <v>586</v>
      </c>
      <c r="D58" s="1204"/>
      <c r="E58" s="1205"/>
      <c r="F58" s="130">
        <v>325</v>
      </c>
      <c r="G58" s="130">
        <v>435</v>
      </c>
      <c r="H58" s="131">
        <v>545</v>
      </c>
    </row>
    <row r="59" spans="2:8" ht="45.75" customHeight="1" x14ac:dyDescent="0.15">
      <c r="B59" s="129"/>
      <c r="C59" s="1203" t="s">
        <v>587</v>
      </c>
      <c r="D59" s="1204"/>
      <c r="E59" s="1205"/>
      <c r="F59" s="130">
        <v>547</v>
      </c>
      <c r="G59" s="130">
        <v>499</v>
      </c>
      <c r="H59" s="131">
        <v>461</v>
      </c>
    </row>
    <row r="60" spans="2:8" ht="45.75" customHeight="1" x14ac:dyDescent="0.15">
      <c r="B60" s="129"/>
      <c r="C60" s="1203" t="s">
        <v>588</v>
      </c>
      <c r="D60" s="1204"/>
      <c r="E60" s="1205"/>
      <c r="F60" s="130">
        <v>409</v>
      </c>
      <c r="G60" s="130">
        <v>405</v>
      </c>
      <c r="H60" s="131">
        <v>405</v>
      </c>
    </row>
    <row r="61" spans="2:8" ht="45.75" customHeight="1" x14ac:dyDescent="0.15">
      <c r="B61" s="129"/>
      <c r="C61" s="1203" t="s">
        <v>589</v>
      </c>
      <c r="D61" s="1204"/>
      <c r="E61" s="1205"/>
      <c r="F61" s="130">
        <v>219</v>
      </c>
      <c r="G61" s="130">
        <v>202</v>
      </c>
      <c r="H61" s="131">
        <v>197</v>
      </c>
    </row>
    <row r="62" spans="2:8" ht="45.75" customHeight="1" thickBot="1" x14ac:dyDescent="0.2">
      <c r="B62" s="132"/>
      <c r="C62" s="1206" t="s">
        <v>590</v>
      </c>
      <c r="D62" s="1207"/>
      <c r="E62" s="1208"/>
      <c r="F62" s="133">
        <v>93</v>
      </c>
      <c r="G62" s="133">
        <v>84</v>
      </c>
      <c r="H62" s="134">
        <v>184</v>
      </c>
    </row>
    <row r="63" spans="2:8" ht="52.5" customHeight="1" thickBot="1" x14ac:dyDescent="0.2">
      <c r="B63" s="135"/>
      <c r="C63" s="1209" t="s">
        <v>52</v>
      </c>
      <c r="D63" s="1209"/>
      <c r="E63" s="1210"/>
      <c r="F63" s="136">
        <v>2549</v>
      </c>
      <c r="G63" s="136">
        <v>3349</v>
      </c>
      <c r="H63" s="137">
        <v>3516</v>
      </c>
    </row>
    <row r="64" spans="2:8" x14ac:dyDescent="0.15"/>
  </sheetData>
  <sheetProtection algorithmName="SHA-512" hashValue="E5NdLZiGLtor2iZ+qwucj6SOAAoY47pTZKk4Z6OJ8oFVS+YWj/xaAD84i3m6Pkw+Ejoxe0CLXResLGw86SD0SA==" saltValue="5YBTIZH05WdMuPpgd8dh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547</v>
      </c>
      <c r="G2" s="151"/>
      <c r="H2" s="152"/>
    </row>
    <row r="3" spans="1:8" x14ac:dyDescent="0.15">
      <c r="A3" s="148" t="s">
        <v>540</v>
      </c>
      <c r="B3" s="153"/>
      <c r="C3" s="154"/>
      <c r="D3" s="155">
        <v>61569</v>
      </c>
      <c r="E3" s="156"/>
      <c r="F3" s="157">
        <v>69729</v>
      </c>
      <c r="G3" s="158"/>
      <c r="H3" s="159"/>
    </row>
    <row r="4" spans="1:8" x14ac:dyDescent="0.15">
      <c r="A4" s="160"/>
      <c r="B4" s="161"/>
      <c r="C4" s="162"/>
      <c r="D4" s="163">
        <v>35803</v>
      </c>
      <c r="E4" s="164"/>
      <c r="F4" s="165">
        <v>38908</v>
      </c>
      <c r="G4" s="166"/>
      <c r="H4" s="167"/>
    </row>
    <row r="5" spans="1:8" x14ac:dyDescent="0.15">
      <c r="A5" s="148" t="s">
        <v>542</v>
      </c>
      <c r="B5" s="153"/>
      <c r="C5" s="154"/>
      <c r="D5" s="155">
        <v>51338</v>
      </c>
      <c r="E5" s="156"/>
      <c r="F5" s="157">
        <v>74581</v>
      </c>
      <c r="G5" s="158"/>
      <c r="H5" s="159"/>
    </row>
    <row r="6" spans="1:8" x14ac:dyDescent="0.15">
      <c r="A6" s="160"/>
      <c r="B6" s="161"/>
      <c r="C6" s="162"/>
      <c r="D6" s="163">
        <v>30555</v>
      </c>
      <c r="E6" s="164"/>
      <c r="F6" s="165">
        <v>41563</v>
      </c>
      <c r="G6" s="166"/>
      <c r="H6" s="167"/>
    </row>
    <row r="7" spans="1:8" x14ac:dyDescent="0.15">
      <c r="A7" s="148" t="s">
        <v>543</v>
      </c>
      <c r="B7" s="153"/>
      <c r="C7" s="154"/>
      <c r="D7" s="155">
        <v>63428</v>
      </c>
      <c r="E7" s="156"/>
      <c r="F7" s="157">
        <v>76347</v>
      </c>
      <c r="G7" s="158"/>
      <c r="H7" s="159"/>
    </row>
    <row r="8" spans="1:8" x14ac:dyDescent="0.15">
      <c r="A8" s="160"/>
      <c r="B8" s="161"/>
      <c r="C8" s="162"/>
      <c r="D8" s="163">
        <v>34978</v>
      </c>
      <c r="E8" s="164"/>
      <c r="F8" s="165">
        <v>41762</v>
      </c>
      <c r="G8" s="166"/>
      <c r="H8" s="167"/>
    </row>
    <row r="9" spans="1:8" x14ac:dyDescent="0.15">
      <c r="A9" s="148" t="s">
        <v>544</v>
      </c>
      <c r="B9" s="153"/>
      <c r="C9" s="154"/>
      <c r="D9" s="155">
        <v>54599</v>
      </c>
      <c r="E9" s="156"/>
      <c r="F9" s="157">
        <v>69604</v>
      </c>
      <c r="G9" s="158"/>
      <c r="H9" s="159"/>
    </row>
    <row r="10" spans="1:8" x14ac:dyDescent="0.15">
      <c r="A10" s="160"/>
      <c r="B10" s="161"/>
      <c r="C10" s="162"/>
      <c r="D10" s="163">
        <v>38522</v>
      </c>
      <c r="E10" s="164"/>
      <c r="F10" s="165">
        <v>36247</v>
      </c>
      <c r="G10" s="166"/>
      <c r="H10" s="167"/>
    </row>
    <row r="11" spans="1:8" x14ac:dyDescent="0.15">
      <c r="A11" s="148" t="s">
        <v>545</v>
      </c>
      <c r="B11" s="153"/>
      <c r="C11" s="154"/>
      <c r="D11" s="155">
        <v>41191</v>
      </c>
      <c r="E11" s="156"/>
      <c r="F11" s="157">
        <v>68410</v>
      </c>
      <c r="G11" s="158"/>
      <c r="H11" s="159"/>
    </row>
    <row r="12" spans="1:8" x14ac:dyDescent="0.15">
      <c r="A12" s="160"/>
      <c r="B12" s="161"/>
      <c r="C12" s="168"/>
      <c r="D12" s="163">
        <v>24554</v>
      </c>
      <c r="E12" s="164"/>
      <c r="F12" s="165">
        <v>35086</v>
      </c>
      <c r="G12" s="166"/>
      <c r="H12" s="167"/>
    </row>
    <row r="13" spans="1:8" x14ac:dyDescent="0.15">
      <c r="A13" s="148"/>
      <c r="B13" s="153"/>
      <c r="C13" s="169"/>
      <c r="D13" s="170">
        <v>54425</v>
      </c>
      <c r="E13" s="171"/>
      <c r="F13" s="172">
        <v>71734</v>
      </c>
      <c r="G13" s="173"/>
      <c r="H13" s="159"/>
    </row>
    <row r="14" spans="1:8" x14ac:dyDescent="0.15">
      <c r="A14" s="160"/>
      <c r="B14" s="161"/>
      <c r="C14" s="162"/>
      <c r="D14" s="163">
        <v>32882</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8.7100000000000009</v>
      </c>
      <c r="C19" s="174">
        <f>ROUND(VALUE(SUBSTITUTE(実質収支比率等に係る経年分析!G$48,"▲","-")),2)</f>
        <v>8.89</v>
      </c>
      <c r="D19" s="174">
        <f>ROUND(VALUE(SUBSTITUTE(実質収支比率等に係る経年分析!H$48,"▲","-")),2)</f>
        <v>12.21</v>
      </c>
      <c r="E19" s="174">
        <f>ROUND(VALUE(SUBSTITUTE(実質収支比率等に係る経年分析!I$48,"▲","-")),2)</f>
        <v>15.83</v>
      </c>
      <c r="F19" s="174">
        <f>ROUND(VALUE(SUBSTITUTE(実質収支比率等に係る経年分析!J$48,"▲","-")),2)</f>
        <v>12.69</v>
      </c>
    </row>
    <row r="20" spans="1:11" x14ac:dyDescent="0.15">
      <c r="A20" s="174" t="s">
        <v>56</v>
      </c>
      <c r="B20" s="174">
        <f>ROUND(VALUE(SUBSTITUTE(実質収支比率等に係る経年分析!F$47,"▲","-")),2)</f>
        <v>25.49</v>
      </c>
      <c r="C20" s="174">
        <f>ROUND(VALUE(SUBSTITUTE(実質収支比率等に係る経年分析!G$47,"▲","-")),2)</f>
        <v>20.239999999999998</v>
      </c>
      <c r="D20" s="174">
        <f>ROUND(VALUE(SUBSTITUTE(実質収支比率等に係る経年分析!H$47,"▲","-")),2)</f>
        <v>6.58</v>
      </c>
      <c r="E20" s="174">
        <f>ROUND(VALUE(SUBSTITUTE(実質収支比率等に係る経年分析!I$47,"▲","-")),2)</f>
        <v>14.52</v>
      </c>
      <c r="F20" s="174">
        <f>ROUND(VALUE(SUBSTITUTE(実質収支比率等に係る経年分析!J$47,"▲","-")),2)</f>
        <v>15.15</v>
      </c>
    </row>
    <row r="21" spans="1:11" x14ac:dyDescent="0.15">
      <c r="A21" s="174" t="s">
        <v>57</v>
      </c>
      <c r="B21" s="174">
        <f>IF(ISNUMBER(VALUE(SUBSTITUTE(実質収支比率等に係る経年分析!F$49,"▲","-"))),ROUND(VALUE(SUBSTITUTE(実質収支比率等に係る経年分析!F$49,"▲","-")),2),NA())</f>
        <v>-13.16</v>
      </c>
      <c r="C21" s="174">
        <f>IF(ISNUMBER(VALUE(SUBSTITUTE(実質収支比率等に係る経年分析!G$49,"▲","-"))),ROUND(VALUE(SUBSTITUTE(実質収支比率等に係る経年分析!G$49,"▲","-")),2),NA())</f>
        <v>-5</v>
      </c>
      <c r="D21" s="174">
        <f>IF(ISNUMBER(VALUE(SUBSTITUTE(実質収支比率等に係る経年分析!H$49,"▲","-"))),ROUND(VALUE(SUBSTITUTE(実質収支比率等に係る経年分析!H$49,"▲","-")),2),NA())</f>
        <v>-8.69</v>
      </c>
      <c r="E21" s="174">
        <f>IF(ISNUMBER(VALUE(SUBSTITUTE(実質収支比率等に係る経年分析!I$49,"▲","-"))),ROUND(VALUE(SUBSTITUTE(実質収支比率等に係る経年分析!I$49,"▲","-")),2),NA())</f>
        <v>12.14</v>
      </c>
      <c r="F21" s="174">
        <f>IF(ISNUMBER(VALUE(SUBSTITUTE(実質収支比率等に係る経年分析!J$49,"▲","-"))),ROUND(VALUE(SUBSTITUTE(実質収支比率等に係る経年分析!J$49,"▲","-")),2),NA())</f>
        <v>-3.82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0.24</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潮来市後期高齢者医療特別会計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潮来市介護保険特別会計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1.1599999999999999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0.87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0.99</v>
      </c>
    </row>
    <row r="32" spans="1:11" x14ac:dyDescent="0.15">
      <c r="A32" s="175" t="str">
        <f>IF(連結実質赤字比率に係る赤字・黒字の構成分析!C$38="",NA(),連結実質赤字比率に係る赤字・黒字の構成分析!C$38)</f>
        <v>潮来市国民健康保険特別会計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0.71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v>
      </c>
    </row>
    <row r="33" spans="1:16" x14ac:dyDescent="0.15">
      <c r="A33" s="175" t="str">
        <f>IF(連結実質赤字比率に係る赤字・黒字の構成分析!C$37="",NA(),連結実質赤字比率に係る赤字・黒字の構成分析!C$37)</f>
        <v>潮来市工業用水道事業会計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1.34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1.46</v>
      </c>
    </row>
    <row r="34" spans="1:16" x14ac:dyDescent="0.15">
      <c r="A34" s="175" t="str">
        <f>IF(連結実質赤字比率に係る赤字・黒字の構成分析!C$36="",NA(),連結実質赤字比率に係る赤字・黒字の構成分析!C$36)</f>
        <v>潮来市下水道事業会計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4.51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3.92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8.6999999999999993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8.89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12.68</v>
      </c>
    </row>
    <row r="36" spans="1:16" x14ac:dyDescent="0.15">
      <c r="A36" s="175" t="str">
        <f>IF(連結実質赤字比率に係る赤字・黒字の構成分析!C$34="",NA(),連結実質赤字比率に係る赤字・黒字の構成分析!C$34)</f>
        <v>潮来市水道事業会計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10.27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13.39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1329</v>
      </c>
      <c r="E42" s="176"/>
      <c r="F42" s="176"/>
      <c r="G42" s="176">
        <f>'実質公債費比率（分子）の構造'!L$52</f>
        <v>1309</v>
      </c>
      <c r="H42" s="176"/>
      <c r="I42" s="176"/>
      <c r="J42" s="176">
        <f>'実質公債費比率（分子）の構造'!M$52</f>
        <v>1465</v>
      </c>
      <c r="K42" s="176"/>
      <c r="L42" s="176"/>
      <c r="M42" s="176">
        <f>'実質公債費比率（分子）の構造'!N$52</f>
        <v>1338</v>
      </c>
      <c r="N42" s="176"/>
      <c r="O42" s="176"/>
      <c r="P42" s="176">
        <f>'実質公債費比率（分子）の構造'!O$52</f>
        <v>1257</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17</v>
      </c>
      <c r="C45" s="176"/>
      <c r="D45" s="176"/>
      <c r="E45" s="176">
        <f>'実質公債費比率（分子）の構造'!L$49</f>
        <v>19</v>
      </c>
      <c r="F45" s="176"/>
      <c r="G45" s="176"/>
      <c r="H45" s="176">
        <f>'実質公債費比率（分子）の構造'!M$49</f>
        <v>20</v>
      </c>
      <c r="I45" s="176"/>
      <c r="J45" s="176"/>
      <c r="K45" s="176">
        <f>'実質公債費比率（分子）の構造'!N$49</f>
        <v>21</v>
      </c>
      <c r="L45" s="176"/>
      <c r="M45" s="176"/>
      <c r="N45" s="176">
        <f>'実質公債費比率（分子）の構造'!O$49</f>
        <v>24</v>
      </c>
      <c r="O45" s="176"/>
      <c r="P45" s="176"/>
    </row>
    <row r="46" spans="1:16" x14ac:dyDescent="0.15">
      <c r="A46" s="176" t="s">
        <v>68</v>
      </c>
      <c r="B46" s="176">
        <f>'実質公債費比率（分子）の構造'!K$48</f>
        <v>598</v>
      </c>
      <c r="C46" s="176"/>
      <c r="D46" s="176"/>
      <c r="E46" s="176">
        <f>'実質公債費比率（分子）の構造'!L$48</f>
        <v>639</v>
      </c>
      <c r="F46" s="176"/>
      <c r="G46" s="176"/>
      <c r="H46" s="176">
        <f>'実質公債費比率（分子）の構造'!M$48</f>
        <v>581</v>
      </c>
      <c r="I46" s="176"/>
      <c r="J46" s="176"/>
      <c r="K46" s="176">
        <f>'実質公債費比率（分子）の構造'!N$48</f>
        <v>578</v>
      </c>
      <c r="L46" s="176"/>
      <c r="M46" s="176"/>
      <c r="N46" s="176">
        <f>'実質公債費比率（分子）の構造'!O$48</f>
        <v>546</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1280</v>
      </c>
      <c r="C49" s="176"/>
      <c r="D49" s="176"/>
      <c r="E49" s="176">
        <f>'実質公債費比率（分子）の構造'!L$45</f>
        <v>1264</v>
      </c>
      <c r="F49" s="176"/>
      <c r="G49" s="176"/>
      <c r="H49" s="176">
        <f>'実質公債費比率（分子）の構造'!M$45</f>
        <v>1500</v>
      </c>
      <c r="I49" s="176"/>
      <c r="J49" s="176"/>
      <c r="K49" s="176">
        <f>'実質公債費比率（分子）の構造'!N$45</f>
        <v>1388</v>
      </c>
      <c r="L49" s="176"/>
      <c r="M49" s="176"/>
      <c r="N49" s="176">
        <f>'実質公債費比率（分子）の構造'!O$45</f>
        <v>1395</v>
      </c>
      <c r="O49" s="176"/>
      <c r="P49" s="176"/>
    </row>
    <row r="50" spans="1:16" x14ac:dyDescent="0.15">
      <c r="A50" s="176" t="s">
        <v>72</v>
      </c>
      <c r="B50" s="176" t="e">
        <f>NA()</f>
        <v>#N/A</v>
      </c>
      <c r="C50" s="176">
        <f>IF(ISNUMBER('実質公債費比率（分子）の構造'!K$53),'実質公債費比率（分子）の構造'!K$53,NA())</f>
        <v>566</v>
      </c>
      <c r="D50" s="176" t="e">
        <f>NA()</f>
        <v>#N/A</v>
      </c>
      <c r="E50" s="176" t="e">
        <f>NA()</f>
        <v>#N/A</v>
      </c>
      <c r="F50" s="176">
        <f>IF(ISNUMBER('実質公債費比率（分子）の構造'!L$53),'実質公債費比率（分子）の構造'!L$53,NA())</f>
        <v>613</v>
      </c>
      <c r="G50" s="176" t="e">
        <f>NA()</f>
        <v>#N/A</v>
      </c>
      <c r="H50" s="176" t="e">
        <f>NA()</f>
        <v>#N/A</v>
      </c>
      <c r="I50" s="176">
        <f>IF(ISNUMBER('実質公債費比率（分子）の構造'!M$53),'実質公債費比率（分子）の構造'!M$53,NA())</f>
        <v>636</v>
      </c>
      <c r="J50" s="176" t="e">
        <f>NA()</f>
        <v>#N/A</v>
      </c>
      <c r="K50" s="176" t="e">
        <f>NA()</f>
        <v>#N/A</v>
      </c>
      <c r="L50" s="176">
        <f>IF(ISNUMBER('実質公債費比率（分子）の構造'!N$53),'実質公債費比率（分子）の構造'!N$53,NA())</f>
        <v>649</v>
      </c>
      <c r="M50" s="176" t="e">
        <f>NA()</f>
        <v>#N/A</v>
      </c>
      <c r="N50" s="176" t="e">
        <f>NA()</f>
        <v>#N/A</v>
      </c>
      <c r="O50" s="176">
        <f>IF(ISNUMBER('実質公債費比率（分子）の構造'!O$53),'実質公債費比率（分子）の構造'!O$53,NA())</f>
        <v>708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13833</v>
      </c>
      <c r="E56" s="175"/>
      <c r="F56" s="175"/>
      <c r="G56" s="175">
        <f>'将来負担比率（分子）の構造'!J$52</f>
        <v>13346</v>
      </c>
      <c r="H56" s="175"/>
      <c r="I56" s="175"/>
      <c r="J56" s="175">
        <f>'将来負担比率（分子）の構造'!K$52</f>
        <v>12889</v>
      </c>
      <c r="K56" s="175"/>
      <c r="L56" s="175"/>
      <c r="M56" s="175">
        <f>'将来負担比率（分子）の構造'!L$52</f>
        <v>12239</v>
      </c>
      <c r="N56" s="175"/>
      <c r="O56" s="175"/>
      <c r="P56" s="175">
        <f>'将来負担比率（分子）の構造'!M$52</f>
        <v>12034</v>
      </c>
    </row>
    <row r="57" spans="1:16" x14ac:dyDescent="0.15">
      <c r="A57" s="175" t="s">
        <v>43</v>
      </c>
      <c r="B57" s="175"/>
      <c r="C57" s="175"/>
      <c r="D57" s="175">
        <f>'将来負担比率（分子）の構造'!I$51</f>
        <v>116</v>
      </c>
      <c r="E57" s="175"/>
      <c r="F57" s="175"/>
      <c r="G57" s="175">
        <f>'将来負担比率（分子）の構造'!J$51</f>
        <v>122</v>
      </c>
      <c r="H57" s="175"/>
      <c r="I57" s="175"/>
      <c r="J57" s="175">
        <f>'将来負担比率（分子）の構造'!K$51</f>
        <v>98</v>
      </c>
      <c r="K57" s="175"/>
      <c r="L57" s="175"/>
      <c r="M57" s="175">
        <f>'将来負担比率（分子）の構造'!L$51</f>
        <v>62</v>
      </c>
      <c r="N57" s="175"/>
      <c r="O57" s="175"/>
      <c r="P57" s="175">
        <f>'将来負担比率（分子）の構造'!M$51</f>
        <v>74</v>
      </c>
    </row>
    <row r="58" spans="1:16" x14ac:dyDescent="0.15">
      <c r="A58" s="175" t="s">
        <v>42</v>
      </c>
      <c r="B58" s="175"/>
      <c r="C58" s="175"/>
      <c r="D58" s="175">
        <f>'将来負担比率（分子）の構造'!I$50</f>
        <v>4292</v>
      </c>
      <c r="E58" s="175"/>
      <c r="F58" s="175"/>
      <c r="G58" s="175">
        <f>'将来負担比率（分子）の構造'!J$50</f>
        <v>3882</v>
      </c>
      <c r="H58" s="175"/>
      <c r="I58" s="175"/>
      <c r="J58" s="175">
        <f>'将来負担比率（分子）の構造'!K$50</f>
        <v>2797</v>
      </c>
      <c r="K58" s="175"/>
      <c r="L58" s="175"/>
      <c r="M58" s="175">
        <f>'将来負担比率（分子）の構造'!L$50</f>
        <v>2843</v>
      </c>
      <c r="N58" s="175"/>
      <c r="O58" s="175"/>
      <c r="P58" s="175">
        <f>'将来負担比率（分子）の構造'!M$50</f>
        <v>4040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3</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2147</v>
      </c>
      <c r="C62" s="175"/>
      <c r="D62" s="175"/>
      <c r="E62" s="175">
        <f>'将来負担比率（分子）の構造'!J$45</f>
        <v>2252</v>
      </c>
      <c r="F62" s="175"/>
      <c r="G62" s="175"/>
      <c r="H62" s="175">
        <f>'将来負担比率（分子）の構造'!K$45</f>
        <v>2213</v>
      </c>
      <c r="I62" s="175"/>
      <c r="J62" s="175"/>
      <c r="K62" s="175">
        <f>'将来負担比率（分子）の構造'!L$45</f>
        <v>2131</v>
      </c>
      <c r="L62" s="175"/>
      <c r="M62" s="175"/>
      <c r="N62" s="175">
        <f>'将来負担比率（分子）の構造'!M$45</f>
        <v>2075</v>
      </c>
      <c r="O62" s="175"/>
      <c r="P62" s="175"/>
    </row>
    <row r="63" spans="1:16" x14ac:dyDescent="0.15">
      <c r="A63" s="175" t="s">
        <v>35</v>
      </c>
      <c r="B63" s="175">
        <f>'将来負担比率（分子）の構造'!I$44</f>
        <v>137</v>
      </c>
      <c r="C63" s="175"/>
      <c r="D63" s="175"/>
      <c r="E63" s="175">
        <f>'将来負担比率（分子）の構造'!J$44</f>
        <v>133</v>
      </c>
      <c r="F63" s="175"/>
      <c r="G63" s="175"/>
      <c r="H63" s="175">
        <f>'将来負担比率（分子）の構造'!K$44</f>
        <v>120</v>
      </c>
      <c r="I63" s="175"/>
      <c r="J63" s="175"/>
      <c r="K63" s="175">
        <f>'将来負担比率（分子）の構造'!L$44</f>
        <v>115</v>
      </c>
      <c r="L63" s="175"/>
      <c r="M63" s="175"/>
      <c r="N63" s="175">
        <f>'将来負担比率（分子）の構造'!M$44</f>
        <v>91</v>
      </c>
      <c r="O63" s="175"/>
      <c r="P63" s="175"/>
    </row>
    <row r="64" spans="1:16" x14ac:dyDescent="0.15">
      <c r="A64" s="175" t="s">
        <v>34</v>
      </c>
      <c r="B64" s="175">
        <f>'将来負担比率（分子）の構造'!I$43</f>
        <v>6664</v>
      </c>
      <c r="C64" s="175"/>
      <c r="D64" s="175"/>
      <c r="E64" s="175">
        <f>'将来負担比率（分子）の構造'!J$43</f>
        <v>6517</v>
      </c>
      <c r="F64" s="175"/>
      <c r="G64" s="175"/>
      <c r="H64" s="175">
        <f>'将来負担比率（分子）の構造'!K$43</f>
        <v>6260</v>
      </c>
      <c r="I64" s="175"/>
      <c r="J64" s="175"/>
      <c r="K64" s="175">
        <f>'将来負担比率（分子）の構造'!L$43</f>
        <v>6391</v>
      </c>
      <c r="L64" s="175"/>
      <c r="M64" s="175"/>
      <c r="N64" s="175">
        <f>'将来負担比率（分子）の構造'!M$43</f>
        <v>6074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11939</v>
      </c>
      <c r="C66" s="175"/>
      <c r="D66" s="175"/>
      <c r="E66" s="175">
        <f>'将来負担比率（分子）の構造'!J$41</f>
        <v>11711</v>
      </c>
      <c r="F66" s="175"/>
      <c r="G66" s="175"/>
      <c r="H66" s="175">
        <f>'将来負担比率（分子）の構造'!K$41</f>
        <v>11410</v>
      </c>
      <c r="I66" s="175"/>
      <c r="J66" s="175"/>
      <c r="K66" s="175">
        <f>'将来負担比率（分子）の構造'!L$41</f>
        <v>11172</v>
      </c>
      <c r="L66" s="175"/>
      <c r="M66" s="175"/>
      <c r="N66" s="175">
        <f>'将来負担比率（分子）の構造'!M$41</f>
        <v>10538</v>
      </c>
      <c r="O66" s="175"/>
      <c r="P66" s="175"/>
    </row>
    <row r="67" spans="1:16" x14ac:dyDescent="0.15">
      <c r="A67" s="175" t="s">
        <v>76</v>
      </c>
      <c r="B67" s="175" t="e">
        <f>NA()</f>
        <v>#N/A</v>
      </c>
      <c r="C67" s="175">
        <f>IF(ISNUMBER('将来負担比率（分子）の構造'!I$53), IF('将来負担比率（分子）の構造'!I$53 &lt; 0, 0, '将来負担比率（分子）の構造'!I$53), NA())</f>
        <v>2649</v>
      </c>
      <c r="D67" s="175" t="e">
        <f>NA()</f>
        <v>#N/A</v>
      </c>
      <c r="E67" s="175" t="e">
        <f>NA()</f>
        <v>#N/A</v>
      </c>
      <c r="F67" s="175">
        <f>IF(ISNUMBER('将来負担比率（分子）の構造'!J$53), IF('将来負担比率（分子）の構造'!J$53 &lt; 0, 0, '将来負担比率（分子）の構造'!J$53), NA())</f>
        <v>3264</v>
      </c>
      <c r="G67" s="175" t="e">
        <f>NA()</f>
        <v>#N/A</v>
      </c>
      <c r="H67" s="175" t="e">
        <f>NA()</f>
        <v>#N/A</v>
      </c>
      <c r="I67" s="175">
        <f>IF(ISNUMBER('将来負担比率（分子）の構造'!K$53), IF('将来負担比率（分子）の構造'!K$53 &lt; 0, 0, '将来負担比率（分子）の構造'!K$53), NA())</f>
        <v>4220</v>
      </c>
      <c r="J67" s="175" t="e">
        <f>NA()</f>
        <v>#N/A</v>
      </c>
      <c r="K67" s="175" t="e">
        <f>NA()</f>
        <v>#N/A</v>
      </c>
      <c r="L67" s="175">
        <f>IF(ISNUMBER('将来負担比率（分子）の構造'!L$53), IF('将来負担比率（分子）の構造'!L$53 &lt; 0, 0, '将来負担比率（分子）の構造'!L$53), NA())</f>
        <v>4664</v>
      </c>
      <c r="M67" s="175" t="e">
        <f>NA()</f>
        <v>#N/A</v>
      </c>
      <c r="N67" s="175" t="e">
        <f>NA()</f>
        <v>#N/A</v>
      </c>
      <c r="O67" s="175">
        <f>IF(ISNUMBER('将来負担比率（分子）の構造'!M$53), IF('将来負担比率（分子）の構造'!M$53 &lt; 0, 0, '将来負担比率（分子）の構造'!M$53), NA())</f>
        <v>2630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515</v>
      </c>
      <c r="C72" s="179">
        <f>基金残高に係る経年分析!G55</f>
        <v>1174</v>
      </c>
      <c r="D72" s="179">
        <f>基金残高に係る経年分析!H55</f>
        <v>1174</v>
      </c>
    </row>
    <row r="73" spans="1:16" x14ac:dyDescent="0.15">
      <c r="A73" s="178" t="s">
        <v>79</v>
      </c>
      <c r="B73" s="179">
        <f>基金残高に係る経年分析!F56</f>
        <v>89</v>
      </c>
      <c r="C73" s="179">
        <f>基金残高に係る経年分析!G56</f>
        <v>208</v>
      </c>
      <c r="D73" s="179">
        <f>基金残高に係る経年分析!H56</f>
        <v>211</v>
      </c>
    </row>
    <row r="74" spans="1:16" x14ac:dyDescent="0.15">
      <c r="A74" s="178" t="s">
        <v>80</v>
      </c>
      <c r="B74" s="179">
        <f>基金残高に係る経年分析!F57</f>
        <v>1944</v>
      </c>
      <c r="C74" s="179">
        <f>基金残高に係る経年分析!G57</f>
        <v>1967</v>
      </c>
      <c r="D74" s="179">
        <f>基金残高に係る経年分析!H57</f>
        <v>2132</v>
      </c>
    </row>
  </sheetData>
  <sheetProtection algorithmName="SHA-512" hashValue="cQkObftse2PEVc1MpHlyygUj3MBeAbluiR/8hlg0TobZiDhqn9KsJagDcKT4EixGqZPFqhRosue+qyYL3yJKSA==" saltValue="xYbM5PW8ktmOX8sWKhAX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3164511</v>
      </c>
      <c r="S5" s="677"/>
      <c r="T5" s="677"/>
      <c r="U5" s="677"/>
      <c r="V5" s="677"/>
      <c r="W5" s="677"/>
      <c r="X5" s="677"/>
      <c r="Y5" s="702"/>
      <c r="Z5" s="715">
        <v>21.4</v>
      </c>
      <c r="AA5" s="715"/>
      <c r="AB5" s="715"/>
      <c r="AC5" s="715"/>
      <c r="AD5" s="716">
        <v>3164428</v>
      </c>
      <c r="AE5" s="716"/>
      <c r="AF5" s="716"/>
      <c r="AG5" s="716"/>
      <c r="AH5" s="716"/>
      <c r="AI5" s="716"/>
      <c r="AJ5" s="716"/>
      <c r="AK5" s="716"/>
      <c r="AL5" s="703">
        <v>41.2</v>
      </c>
      <c r="AM5" s="685"/>
      <c r="AN5" s="685"/>
      <c r="AO5" s="704"/>
      <c r="AP5" s="679" t="s">
        <v>229</v>
      </c>
      <c r="AQ5" s="680"/>
      <c r="AR5" s="680"/>
      <c r="AS5" s="680"/>
      <c r="AT5" s="680"/>
      <c r="AU5" s="680"/>
      <c r="AV5" s="680"/>
      <c r="AW5" s="680"/>
      <c r="AX5" s="680"/>
      <c r="AY5" s="680"/>
      <c r="AZ5" s="680"/>
      <c r="BA5" s="680"/>
      <c r="BB5" s="680"/>
      <c r="BC5" s="680"/>
      <c r="BD5" s="680"/>
      <c r="BE5" s="680"/>
      <c r="BF5" s="681"/>
      <c r="BG5" s="621">
        <v>3157286</v>
      </c>
      <c r="BH5" s="622"/>
      <c r="BI5" s="622"/>
      <c r="BJ5" s="622"/>
      <c r="BK5" s="622"/>
      <c r="BL5" s="622"/>
      <c r="BM5" s="622"/>
      <c r="BN5" s="623"/>
      <c r="BO5" s="659">
        <v>99.8</v>
      </c>
      <c r="BP5" s="659"/>
      <c r="BQ5" s="659"/>
      <c r="BR5" s="659"/>
      <c r="BS5" s="660" t="s">
        <v>179</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143247</v>
      </c>
      <c r="S6" s="622"/>
      <c r="T6" s="622"/>
      <c r="U6" s="622"/>
      <c r="V6" s="622"/>
      <c r="W6" s="622"/>
      <c r="X6" s="622"/>
      <c r="Y6" s="623"/>
      <c r="Z6" s="659">
        <v>1</v>
      </c>
      <c r="AA6" s="659"/>
      <c r="AB6" s="659"/>
      <c r="AC6" s="659"/>
      <c r="AD6" s="660">
        <v>143247</v>
      </c>
      <c r="AE6" s="660"/>
      <c r="AF6" s="660"/>
      <c r="AG6" s="660"/>
      <c r="AH6" s="660"/>
      <c r="AI6" s="660"/>
      <c r="AJ6" s="660"/>
      <c r="AK6" s="660"/>
      <c r="AL6" s="624">
        <v>1.9</v>
      </c>
      <c r="AM6" s="625"/>
      <c r="AN6" s="625"/>
      <c r="AO6" s="661"/>
      <c r="AP6" s="618" t="s">
        <v>234</v>
      </c>
      <c r="AQ6" s="619"/>
      <c r="AR6" s="619"/>
      <c r="AS6" s="619"/>
      <c r="AT6" s="619"/>
      <c r="AU6" s="619"/>
      <c r="AV6" s="619"/>
      <c r="AW6" s="619"/>
      <c r="AX6" s="619"/>
      <c r="AY6" s="619"/>
      <c r="AZ6" s="619"/>
      <c r="BA6" s="619"/>
      <c r="BB6" s="619"/>
      <c r="BC6" s="619"/>
      <c r="BD6" s="619"/>
      <c r="BE6" s="619"/>
      <c r="BF6" s="620"/>
      <c r="BG6" s="621">
        <v>3157286</v>
      </c>
      <c r="BH6" s="622"/>
      <c r="BI6" s="622"/>
      <c r="BJ6" s="622"/>
      <c r="BK6" s="622"/>
      <c r="BL6" s="622"/>
      <c r="BM6" s="622"/>
      <c r="BN6" s="623"/>
      <c r="BO6" s="659">
        <v>99.8</v>
      </c>
      <c r="BP6" s="659"/>
      <c r="BQ6" s="659"/>
      <c r="BR6" s="659"/>
      <c r="BS6" s="660" t="s">
        <v>235</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117837</v>
      </c>
      <c r="CS6" s="622"/>
      <c r="CT6" s="622"/>
      <c r="CU6" s="622"/>
      <c r="CV6" s="622"/>
      <c r="CW6" s="622"/>
      <c r="CX6" s="622"/>
      <c r="CY6" s="623"/>
      <c r="CZ6" s="703">
        <v>0.9</v>
      </c>
      <c r="DA6" s="685"/>
      <c r="DB6" s="685"/>
      <c r="DC6" s="705"/>
      <c r="DD6" s="627" t="s">
        <v>235</v>
      </c>
      <c r="DE6" s="622"/>
      <c r="DF6" s="622"/>
      <c r="DG6" s="622"/>
      <c r="DH6" s="622"/>
      <c r="DI6" s="622"/>
      <c r="DJ6" s="622"/>
      <c r="DK6" s="622"/>
      <c r="DL6" s="622"/>
      <c r="DM6" s="622"/>
      <c r="DN6" s="622"/>
      <c r="DO6" s="622"/>
      <c r="DP6" s="623"/>
      <c r="DQ6" s="627">
        <v>117837</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1144</v>
      </c>
      <c r="S7" s="622"/>
      <c r="T7" s="622"/>
      <c r="U7" s="622"/>
      <c r="V7" s="622"/>
      <c r="W7" s="622"/>
      <c r="X7" s="622"/>
      <c r="Y7" s="623"/>
      <c r="Z7" s="659">
        <v>0</v>
      </c>
      <c r="AA7" s="659"/>
      <c r="AB7" s="659"/>
      <c r="AC7" s="659"/>
      <c r="AD7" s="660">
        <v>1144</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1469818</v>
      </c>
      <c r="BH7" s="622"/>
      <c r="BI7" s="622"/>
      <c r="BJ7" s="622"/>
      <c r="BK7" s="622"/>
      <c r="BL7" s="622"/>
      <c r="BM7" s="622"/>
      <c r="BN7" s="623"/>
      <c r="BO7" s="659">
        <v>46.4</v>
      </c>
      <c r="BP7" s="659"/>
      <c r="BQ7" s="659"/>
      <c r="BR7" s="659"/>
      <c r="BS7" s="660" t="s">
        <v>179</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1643411</v>
      </c>
      <c r="CS7" s="622"/>
      <c r="CT7" s="622"/>
      <c r="CU7" s="622"/>
      <c r="CV7" s="622"/>
      <c r="CW7" s="622"/>
      <c r="CX7" s="622"/>
      <c r="CY7" s="623"/>
      <c r="CZ7" s="659">
        <v>11.9</v>
      </c>
      <c r="DA7" s="659"/>
      <c r="DB7" s="659"/>
      <c r="DC7" s="659"/>
      <c r="DD7" s="627">
        <v>38858</v>
      </c>
      <c r="DE7" s="622"/>
      <c r="DF7" s="622"/>
      <c r="DG7" s="622"/>
      <c r="DH7" s="622"/>
      <c r="DI7" s="622"/>
      <c r="DJ7" s="622"/>
      <c r="DK7" s="622"/>
      <c r="DL7" s="622"/>
      <c r="DM7" s="622"/>
      <c r="DN7" s="622"/>
      <c r="DO7" s="622"/>
      <c r="DP7" s="623"/>
      <c r="DQ7" s="627">
        <v>1144476</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16635</v>
      </c>
      <c r="S8" s="622"/>
      <c r="T8" s="622"/>
      <c r="U8" s="622"/>
      <c r="V8" s="622"/>
      <c r="W8" s="622"/>
      <c r="X8" s="622"/>
      <c r="Y8" s="623"/>
      <c r="Z8" s="659">
        <v>0.1</v>
      </c>
      <c r="AA8" s="659"/>
      <c r="AB8" s="659"/>
      <c r="AC8" s="659"/>
      <c r="AD8" s="660">
        <v>16635</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48325</v>
      </c>
      <c r="BH8" s="622"/>
      <c r="BI8" s="622"/>
      <c r="BJ8" s="622"/>
      <c r="BK8" s="622"/>
      <c r="BL8" s="622"/>
      <c r="BM8" s="622"/>
      <c r="BN8" s="623"/>
      <c r="BO8" s="659">
        <v>1.5</v>
      </c>
      <c r="BP8" s="659"/>
      <c r="BQ8" s="659"/>
      <c r="BR8" s="659"/>
      <c r="BS8" s="660" t="s">
        <v>235</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4773671</v>
      </c>
      <c r="CS8" s="622"/>
      <c r="CT8" s="622"/>
      <c r="CU8" s="622"/>
      <c r="CV8" s="622"/>
      <c r="CW8" s="622"/>
      <c r="CX8" s="622"/>
      <c r="CY8" s="623"/>
      <c r="CZ8" s="659">
        <v>34.6</v>
      </c>
      <c r="DA8" s="659"/>
      <c r="DB8" s="659"/>
      <c r="DC8" s="659"/>
      <c r="DD8" s="627">
        <v>14288</v>
      </c>
      <c r="DE8" s="622"/>
      <c r="DF8" s="622"/>
      <c r="DG8" s="622"/>
      <c r="DH8" s="622"/>
      <c r="DI8" s="622"/>
      <c r="DJ8" s="622"/>
      <c r="DK8" s="622"/>
      <c r="DL8" s="622"/>
      <c r="DM8" s="622"/>
      <c r="DN8" s="622"/>
      <c r="DO8" s="622"/>
      <c r="DP8" s="623"/>
      <c r="DQ8" s="627">
        <v>2206033</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13176</v>
      </c>
      <c r="S9" s="622"/>
      <c r="T9" s="622"/>
      <c r="U9" s="622"/>
      <c r="V9" s="622"/>
      <c r="W9" s="622"/>
      <c r="X9" s="622"/>
      <c r="Y9" s="623"/>
      <c r="Z9" s="659">
        <v>0.1</v>
      </c>
      <c r="AA9" s="659"/>
      <c r="AB9" s="659"/>
      <c r="AC9" s="659"/>
      <c r="AD9" s="660">
        <v>13176</v>
      </c>
      <c r="AE9" s="660"/>
      <c r="AF9" s="660"/>
      <c r="AG9" s="660"/>
      <c r="AH9" s="660"/>
      <c r="AI9" s="660"/>
      <c r="AJ9" s="660"/>
      <c r="AK9" s="660"/>
      <c r="AL9" s="624">
        <v>0.2</v>
      </c>
      <c r="AM9" s="625"/>
      <c r="AN9" s="625"/>
      <c r="AO9" s="661"/>
      <c r="AP9" s="618" t="s">
        <v>244</v>
      </c>
      <c r="AQ9" s="619"/>
      <c r="AR9" s="619"/>
      <c r="AS9" s="619"/>
      <c r="AT9" s="619"/>
      <c r="AU9" s="619"/>
      <c r="AV9" s="619"/>
      <c r="AW9" s="619"/>
      <c r="AX9" s="619"/>
      <c r="AY9" s="619"/>
      <c r="AZ9" s="619"/>
      <c r="BA9" s="619"/>
      <c r="BB9" s="619"/>
      <c r="BC9" s="619"/>
      <c r="BD9" s="619"/>
      <c r="BE9" s="619"/>
      <c r="BF9" s="620"/>
      <c r="BG9" s="621">
        <v>1256418</v>
      </c>
      <c r="BH9" s="622"/>
      <c r="BI9" s="622"/>
      <c r="BJ9" s="622"/>
      <c r="BK9" s="622"/>
      <c r="BL9" s="622"/>
      <c r="BM9" s="622"/>
      <c r="BN9" s="623"/>
      <c r="BO9" s="659">
        <v>39.700000000000003</v>
      </c>
      <c r="BP9" s="659"/>
      <c r="BQ9" s="659"/>
      <c r="BR9" s="659"/>
      <c r="BS9" s="660" t="s">
        <v>179</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1821365</v>
      </c>
      <c r="CS9" s="622"/>
      <c r="CT9" s="622"/>
      <c r="CU9" s="622"/>
      <c r="CV9" s="622"/>
      <c r="CW9" s="622"/>
      <c r="CX9" s="622"/>
      <c r="CY9" s="623"/>
      <c r="CZ9" s="659">
        <v>13.2</v>
      </c>
      <c r="DA9" s="659"/>
      <c r="DB9" s="659"/>
      <c r="DC9" s="659"/>
      <c r="DD9" s="627">
        <v>186247</v>
      </c>
      <c r="DE9" s="622"/>
      <c r="DF9" s="622"/>
      <c r="DG9" s="622"/>
      <c r="DH9" s="622"/>
      <c r="DI9" s="622"/>
      <c r="DJ9" s="622"/>
      <c r="DK9" s="622"/>
      <c r="DL9" s="622"/>
      <c r="DM9" s="622"/>
      <c r="DN9" s="622"/>
      <c r="DO9" s="622"/>
      <c r="DP9" s="623"/>
      <c r="DQ9" s="627">
        <v>1268802</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179</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179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78448</v>
      </c>
      <c r="BH10" s="622"/>
      <c r="BI10" s="622"/>
      <c r="BJ10" s="622"/>
      <c r="BK10" s="622"/>
      <c r="BL10" s="622"/>
      <c r="BM10" s="622"/>
      <c r="BN10" s="623"/>
      <c r="BO10" s="659">
        <v>2.5</v>
      </c>
      <c r="BP10" s="659"/>
      <c r="BQ10" s="659"/>
      <c r="BR10" s="659"/>
      <c r="BS10" s="660" t="s">
        <v>179</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t="s">
        <v>235</v>
      </c>
      <c r="CS10" s="622"/>
      <c r="CT10" s="622"/>
      <c r="CU10" s="622"/>
      <c r="CV10" s="622"/>
      <c r="CW10" s="622"/>
      <c r="CX10" s="622"/>
      <c r="CY10" s="623"/>
      <c r="CZ10" s="659" t="s">
        <v>179</v>
      </c>
      <c r="DA10" s="659"/>
      <c r="DB10" s="659"/>
      <c r="DC10" s="659"/>
      <c r="DD10" s="627" t="s">
        <v>179</v>
      </c>
      <c r="DE10" s="622"/>
      <c r="DF10" s="622"/>
      <c r="DG10" s="622"/>
      <c r="DH10" s="622"/>
      <c r="DI10" s="622"/>
      <c r="DJ10" s="622"/>
      <c r="DK10" s="622"/>
      <c r="DL10" s="622"/>
      <c r="DM10" s="622"/>
      <c r="DN10" s="622"/>
      <c r="DO10" s="622"/>
      <c r="DP10" s="623"/>
      <c r="DQ10" s="627" t="s">
        <v>235</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653297</v>
      </c>
      <c r="S11" s="622"/>
      <c r="T11" s="622"/>
      <c r="U11" s="622"/>
      <c r="V11" s="622"/>
      <c r="W11" s="622"/>
      <c r="X11" s="622"/>
      <c r="Y11" s="623"/>
      <c r="Z11" s="624">
        <v>4.4000000000000004</v>
      </c>
      <c r="AA11" s="625"/>
      <c r="AB11" s="625"/>
      <c r="AC11" s="626"/>
      <c r="AD11" s="627">
        <v>653297</v>
      </c>
      <c r="AE11" s="622"/>
      <c r="AF11" s="622"/>
      <c r="AG11" s="622"/>
      <c r="AH11" s="622"/>
      <c r="AI11" s="622"/>
      <c r="AJ11" s="622"/>
      <c r="AK11" s="623"/>
      <c r="AL11" s="624">
        <v>8.5</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86627</v>
      </c>
      <c r="BH11" s="622"/>
      <c r="BI11" s="622"/>
      <c r="BJ11" s="622"/>
      <c r="BK11" s="622"/>
      <c r="BL11" s="622"/>
      <c r="BM11" s="622"/>
      <c r="BN11" s="623"/>
      <c r="BO11" s="659">
        <v>2.7</v>
      </c>
      <c r="BP11" s="659"/>
      <c r="BQ11" s="659"/>
      <c r="BR11" s="659"/>
      <c r="BS11" s="660" t="s">
        <v>179</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405236</v>
      </c>
      <c r="CS11" s="622"/>
      <c r="CT11" s="622"/>
      <c r="CU11" s="622"/>
      <c r="CV11" s="622"/>
      <c r="CW11" s="622"/>
      <c r="CX11" s="622"/>
      <c r="CY11" s="623"/>
      <c r="CZ11" s="659">
        <v>2.9</v>
      </c>
      <c r="DA11" s="659"/>
      <c r="DB11" s="659"/>
      <c r="DC11" s="659"/>
      <c r="DD11" s="627">
        <v>77626</v>
      </c>
      <c r="DE11" s="622"/>
      <c r="DF11" s="622"/>
      <c r="DG11" s="622"/>
      <c r="DH11" s="622"/>
      <c r="DI11" s="622"/>
      <c r="DJ11" s="622"/>
      <c r="DK11" s="622"/>
      <c r="DL11" s="622"/>
      <c r="DM11" s="622"/>
      <c r="DN11" s="622"/>
      <c r="DO11" s="622"/>
      <c r="DP11" s="623"/>
      <c r="DQ11" s="627">
        <v>218752</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33618</v>
      </c>
      <c r="S12" s="622"/>
      <c r="T12" s="622"/>
      <c r="U12" s="622"/>
      <c r="V12" s="622"/>
      <c r="W12" s="622"/>
      <c r="X12" s="622"/>
      <c r="Y12" s="623"/>
      <c r="Z12" s="659">
        <v>0.2</v>
      </c>
      <c r="AA12" s="659"/>
      <c r="AB12" s="659"/>
      <c r="AC12" s="659"/>
      <c r="AD12" s="660">
        <v>33618</v>
      </c>
      <c r="AE12" s="660"/>
      <c r="AF12" s="660"/>
      <c r="AG12" s="660"/>
      <c r="AH12" s="660"/>
      <c r="AI12" s="660"/>
      <c r="AJ12" s="660"/>
      <c r="AK12" s="660"/>
      <c r="AL12" s="624">
        <v>0.4</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1371712</v>
      </c>
      <c r="BH12" s="622"/>
      <c r="BI12" s="622"/>
      <c r="BJ12" s="622"/>
      <c r="BK12" s="622"/>
      <c r="BL12" s="622"/>
      <c r="BM12" s="622"/>
      <c r="BN12" s="623"/>
      <c r="BO12" s="659">
        <v>43.3</v>
      </c>
      <c r="BP12" s="659"/>
      <c r="BQ12" s="659"/>
      <c r="BR12" s="659"/>
      <c r="BS12" s="660" t="s">
        <v>235</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181016</v>
      </c>
      <c r="CS12" s="622"/>
      <c r="CT12" s="622"/>
      <c r="CU12" s="622"/>
      <c r="CV12" s="622"/>
      <c r="CW12" s="622"/>
      <c r="CX12" s="622"/>
      <c r="CY12" s="623"/>
      <c r="CZ12" s="659">
        <v>1.3</v>
      </c>
      <c r="DA12" s="659"/>
      <c r="DB12" s="659"/>
      <c r="DC12" s="659"/>
      <c r="DD12" s="627">
        <v>17337</v>
      </c>
      <c r="DE12" s="622"/>
      <c r="DF12" s="622"/>
      <c r="DG12" s="622"/>
      <c r="DH12" s="622"/>
      <c r="DI12" s="622"/>
      <c r="DJ12" s="622"/>
      <c r="DK12" s="622"/>
      <c r="DL12" s="622"/>
      <c r="DM12" s="622"/>
      <c r="DN12" s="622"/>
      <c r="DO12" s="622"/>
      <c r="DP12" s="623"/>
      <c r="DQ12" s="627">
        <v>130320</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179</v>
      </c>
      <c r="AA13" s="659"/>
      <c r="AB13" s="659"/>
      <c r="AC13" s="659"/>
      <c r="AD13" s="660" t="s">
        <v>235</v>
      </c>
      <c r="AE13" s="660"/>
      <c r="AF13" s="660"/>
      <c r="AG13" s="660"/>
      <c r="AH13" s="660"/>
      <c r="AI13" s="660"/>
      <c r="AJ13" s="660"/>
      <c r="AK13" s="660"/>
      <c r="AL13" s="624" t="s">
        <v>179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1355912</v>
      </c>
      <c r="BH13" s="622"/>
      <c r="BI13" s="622"/>
      <c r="BJ13" s="622"/>
      <c r="BK13" s="622"/>
      <c r="BL13" s="622"/>
      <c r="BM13" s="622"/>
      <c r="BN13" s="623"/>
      <c r="BO13" s="659">
        <v>42.8</v>
      </c>
      <c r="BP13" s="659"/>
      <c r="BQ13" s="659"/>
      <c r="BR13" s="659"/>
      <c r="BS13" s="660" t="s">
        <v>235</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1715765</v>
      </c>
      <c r="CS13" s="622"/>
      <c r="CT13" s="622"/>
      <c r="CU13" s="622"/>
      <c r="CV13" s="622"/>
      <c r="CW13" s="622"/>
      <c r="CX13" s="622"/>
      <c r="CY13" s="623"/>
      <c r="CZ13" s="659">
        <v>12.4</v>
      </c>
      <c r="DA13" s="659"/>
      <c r="DB13" s="659"/>
      <c r="DC13" s="659"/>
      <c r="DD13" s="627">
        <v>620227</v>
      </c>
      <c r="DE13" s="622"/>
      <c r="DF13" s="622"/>
      <c r="DG13" s="622"/>
      <c r="DH13" s="622"/>
      <c r="DI13" s="622"/>
      <c r="DJ13" s="622"/>
      <c r="DK13" s="622"/>
      <c r="DL13" s="622"/>
      <c r="DM13" s="622"/>
      <c r="DN13" s="622"/>
      <c r="DO13" s="622"/>
      <c r="DP13" s="623"/>
      <c r="DQ13" s="627">
        <v>1133161</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159</v>
      </c>
      <c r="S14" s="622"/>
      <c r="T14" s="622"/>
      <c r="U14" s="622"/>
      <c r="V14" s="622"/>
      <c r="W14" s="622"/>
      <c r="X14" s="622"/>
      <c r="Y14" s="623"/>
      <c r="Z14" s="659">
        <v>0</v>
      </c>
      <c r="AA14" s="659"/>
      <c r="AB14" s="659"/>
      <c r="AC14" s="659"/>
      <c r="AD14" s="660">
        <v>159</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94882</v>
      </c>
      <c r="BH14" s="622"/>
      <c r="BI14" s="622"/>
      <c r="BJ14" s="622"/>
      <c r="BK14" s="622"/>
      <c r="BL14" s="622"/>
      <c r="BM14" s="622"/>
      <c r="BN14" s="623"/>
      <c r="BO14" s="659">
        <v>3</v>
      </c>
      <c r="BP14" s="659"/>
      <c r="BQ14" s="659"/>
      <c r="BR14" s="659"/>
      <c r="BS14" s="660" t="s">
        <v>179</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558908</v>
      </c>
      <c r="CS14" s="622"/>
      <c r="CT14" s="622"/>
      <c r="CU14" s="622"/>
      <c r="CV14" s="622"/>
      <c r="CW14" s="622"/>
      <c r="CX14" s="622"/>
      <c r="CY14" s="623"/>
      <c r="CZ14" s="659">
        <v>4.0999999999999996</v>
      </c>
      <c r="DA14" s="659"/>
      <c r="DB14" s="659"/>
      <c r="DC14" s="659"/>
      <c r="DD14" s="627">
        <v>35492</v>
      </c>
      <c r="DE14" s="622"/>
      <c r="DF14" s="622"/>
      <c r="DG14" s="622"/>
      <c r="DH14" s="622"/>
      <c r="DI14" s="622"/>
      <c r="DJ14" s="622"/>
      <c r="DK14" s="622"/>
      <c r="DL14" s="622"/>
      <c r="DM14" s="622"/>
      <c r="DN14" s="622"/>
      <c r="DO14" s="622"/>
      <c r="DP14" s="623"/>
      <c r="DQ14" s="627">
        <v>532644</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179</v>
      </c>
      <c r="S15" s="622"/>
      <c r="T15" s="622"/>
      <c r="U15" s="622"/>
      <c r="V15" s="622"/>
      <c r="W15" s="622"/>
      <c r="X15" s="622"/>
      <c r="Y15" s="623"/>
      <c r="Z15" s="659" t="s">
        <v>179</v>
      </c>
      <c r="AA15" s="659"/>
      <c r="AB15" s="659"/>
      <c r="AC15" s="659"/>
      <c r="AD15" s="660" t="s">
        <v>235</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220874</v>
      </c>
      <c r="BH15" s="622"/>
      <c r="BI15" s="622"/>
      <c r="BJ15" s="622"/>
      <c r="BK15" s="622"/>
      <c r="BL15" s="622"/>
      <c r="BM15" s="622"/>
      <c r="BN15" s="623"/>
      <c r="BO15" s="659">
        <v>7</v>
      </c>
      <c r="BP15" s="659"/>
      <c r="BQ15" s="659"/>
      <c r="BR15" s="659"/>
      <c r="BS15" s="660" t="s">
        <v>179</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1170592</v>
      </c>
      <c r="CS15" s="622"/>
      <c r="CT15" s="622"/>
      <c r="CU15" s="622"/>
      <c r="CV15" s="622"/>
      <c r="CW15" s="622"/>
      <c r="CX15" s="622"/>
      <c r="CY15" s="623"/>
      <c r="CZ15" s="659">
        <v>8.5</v>
      </c>
      <c r="DA15" s="659"/>
      <c r="DB15" s="659"/>
      <c r="DC15" s="659"/>
      <c r="DD15" s="627">
        <v>117561</v>
      </c>
      <c r="DE15" s="622"/>
      <c r="DF15" s="622"/>
      <c r="DG15" s="622"/>
      <c r="DH15" s="622"/>
      <c r="DI15" s="622"/>
      <c r="DJ15" s="622"/>
      <c r="DK15" s="622"/>
      <c r="DL15" s="622"/>
      <c r="DM15" s="622"/>
      <c r="DN15" s="622"/>
      <c r="DO15" s="622"/>
      <c r="DP15" s="623"/>
      <c r="DQ15" s="627">
        <v>1091099</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13819</v>
      </c>
      <c r="S16" s="622"/>
      <c r="T16" s="622"/>
      <c r="U16" s="622"/>
      <c r="V16" s="622"/>
      <c r="W16" s="622"/>
      <c r="X16" s="622"/>
      <c r="Y16" s="623"/>
      <c r="Z16" s="659">
        <v>0.1</v>
      </c>
      <c r="AA16" s="659"/>
      <c r="AB16" s="659"/>
      <c r="AC16" s="659"/>
      <c r="AD16" s="660">
        <v>13819</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179</v>
      </c>
      <c r="BP16" s="659"/>
      <c r="BQ16" s="659"/>
      <c r="BR16" s="659"/>
      <c r="BS16" s="660" t="s">
        <v>179</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179</v>
      </c>
      <c r="DA16" s="659"/>
      <c r="DB16" s="659"/>
      <c r="DC16" s="659"/>
      <c r="DD16" s="627" t="s">
        <v>235</v>
      </c>
      <c r="DE16" s="622"/>
      <c r="DF16" s="622"/>
      <c r="DG16" s="622"/>
      <c r="DH16" s="622"/>
      <c r="DI16" s="622"/>
      <c r="DJ16" s="622"/>
      <c r="DK16" s="622"/>
      <c r="DL16" s="622"/>
      <c r="DM16" s="622"/>
      <c r="DN16" s="622"/>
      <c r="DO16" s="622"/>
      <c r="DP16" s="623"/>
      <c r="DQ16" s="627" t="s">
        <v>235</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53901</v>
      </c>
      <c r="S17" s="622"/>
      <c r="T17" s="622"/>
      <c r="U17" s="622"/>
      <c r="V17" s="622"/>
      <c r="W17" s="622"/>
      <c r="X17" s="622"/>
      <c r="Y17" s="623"/>
      <c r="Z17" s="659">
        <v>0.4</v>
      </c>
      <c r="AA17" s="659"/>
      <c r="AB17" s="659"/>
      <c r="AC17" s="659"/>
      <c r="AD17" s="660">
        <v>53901</v>
      </c>
      <c r="AE17" s="660"/>
      <c r="AF17" s="660"/>
      <c r="AG17" s="660"/>
      <c r="AH17" s="660"/>
      <c r="AI17" s="660"/>
      <c r="AJ17" s="660"/>
      <c r="AK17" s="660"/>
      <c r="AL17" s="624">
        <v>0.7</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179</v>
      </c>
      <c r="BH17" s="622"/>
      <c r="BI17" s="622"/>
      <c r="BJ17" s="622"/>
      <c r="BK17" s="622"/>
      <c r="BL17" s="622"/>
      <c r="BM17" s="622"/>
      <c r="BN17" s="623"/>
      <c r="BO17" s="659" t="s">
        <v>179</v>
      </c>
      <c r="BP17" s="659"/>
      <c r="BQ17" s="659"/>
      <c r="BR17" s="659"/>
      <c r="BS17" s="660" t="s">
        <v>235</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1395305</v>
      </c>
      <c r="CS17" s="622"/>
      <c r="CT17" s="622"/>
      <c r="CU17" s="622"/>
      <c r="CV17" s="622"/>
      <c r="CW17" s="622"/>
      <c r="CX17" s="622"/>
      <c r="CY17" s="623"/>
      <c r="CZ17" s="659">
        <v>10.1</v>
      </c>
      <c r="DA17" s="659"/>
      <c r="DB17" s="659"/>
      <c r="DC17" s="659"/>
      <c r="DD17" s="627" t="s">
        <v>179</v>
      </c>
      <c r="DE17" s="622"/>
      <c r="DF17" s="622"/>
      <c r="DG17" s="622"/>
      <c r="DH17" s="622"/>
      <c r="DI17" s="622"/>
      <c r="DJ17" s="622"/>
      <c r="DK17" s="622"/>
      <c r="DL17" s="622"/>
      <c r="DM17" s="622"/>
      <c r="DN17" s="622"/>
      <c r="DO17" s="622"/>
      <c r="DP17" s="623"/>
      <c r="DQ17" s="627">
        <v>1381348</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24317</v>
      </c>
      <c r="S18" s="622"/>
      <c r="T18" s="622"/>
      <c r="U18" s="622"/>
      <c r="V18" s="622"/>
      <c r="W18" s="622"/>
      <c r="X18" s="622"/>
      <c r="Y18" s="623"/>
      <c r="Z18" s="659">
        <v>0.2</v>
      </c>
      <c r="AA18" s="659"/>
      <c r="AB18" s="659"/>
      <c r="AC18" s="659"/>
      <c r="AD18" s="660">
        <v>24317</v>
      </c>
      <c r="AE18" s="660"/>
      <c r="AF18" s="660"/>
      <c r="AG18" s="660"/>
      <c r="AH18" s="660"/>
      <c r="AI18" s="660"/>
      <c r="AJ18" s="660"/>
      <c r="AK18" s="660"/>
      <c r="AL18" s="624">
        <v>0.3</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179</v>
      </c>
      <c r="BP18" s="659"/>
      <c r="BQ18" s="659"/>
      <c r="BR18" s="659"/>
      <c r="BS18" s="660" t="s">
        <v>179</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179</v>
      </c>
      <c r="CS18" s="622"/>
      <c r="CT18" s="622"/>
      <c r="CU18" s="622"/>
      <c r="CV18" s="622"/>
      <c r="CW18" s="622"/>
      <c r="CX18" s="622"/>
      <c r="CY18" s="623"/>
      <c r="CZ18" s="659" t="s">
        <v>179</v>
      </c>
      <c r="DA18" s="659"/>
      <c r="DB18" s="659"/>
      <c r="DC18" s="659"/>
      <c r="DD18" s="627" t="s">
        <v>235</v>
      </c>
      <c r="DE18" s="622"/>
      <c r="DF18" s="622"/>
      <c r="DG18" s="622"/>
      <c r="DH18" s="622"/>
      <c r="DI18" s="622"/>
      <c r="DJ18" s="622"/>
      <c r="DK18" s="622"/>
      <c r="DL18" s="622"/>
      <c r="DM18" s="622"/>
      <c r="DN18" s="622"/>
      <c r="DO18" s="622"/>
      <c r="DP18" s="623"/>
      <c r="DQ18" s="627" t="s">
        <v>235</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23751</v>
      </c>
      <c r="S19" s="622"/>
      <c r="T19" s="622"/>
      <c r="U19" s="622"/>
      <c r="V19" s="622"/>
      <c r="W19" s="622"/>
      <c r="X19" s="622"/>
      <c r="Y19" s="623"/>
      <c r="Z19" s="659">
        <v>0.2</v>
      </c>
      <c r="AA19" s="659"/>
      <c r="AB19" s="659"/>
      <c r="AC19" s="659"/>
      <c r="AD19" s="660">
        <v>23751</v>
      </c>
      <c r="AE19" s="660"/>
      <c r="AF19" s="660"/>
      <c r="AG19" s="660"/>
      <c r="AH19" s="660"/>
      <c r="AI19" s="660"/>
      <c r="AJ19" s="660"/>
      <c r="AK19" s="660"/>
      <c r="AL19" s="624">
        <v>0.3</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7225</v>
      </c>
      <c r="BH19" s="622"/>
      <c r="BI19" s="622"/>
      <c r="BJ19" s="622"/>
      <c r="BK19" s="622"/>
      <c r="BL19" s="622"/>
      <c r="BM19" s="622"/>
      <c r="BN19" s="623"/>
      <c r="BO19" s="659">
        <v>0.2</v>
      </c>
      <c r="BP19" s="659"/>
      <c r="BQ19" s="659"/>
      <c r="BR19" s="659"/>
      <c r="BS19" s="660" t="s">
        <v>235</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179</v>
      </c>
      <c r="CS19" s="622"/>
      <c r="CT19" s="622"/>
      <c r="CU19" s="622"/>
      <c r="CV19" s="622"/>
      <c r="CW19" s="622"/>
      <c r="CX19" s="622"/>
      <c r="CY19" s="623"/>
      <c r="CZ19" s="659" t="s">
        <v>235</v>
      </c>
      <c r="DA19" s="659"/>
      <c r="DB19" s="659"/>
      <c r="DC19" s="659"/>
      <c r="DD19" s="627" t="s">
        <v>179</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v>566</v>
      </c>
      <c r="S20" s="622"/>
      <c r="T20" s="622"/>
      <c r="U20" s="622"/>
      <c r="V20" s="622"/>
      <c r="W20" s="622"/>
      <c r="X20" s="622"/>
      <c r="Y20" s="623"/>
      <c r="Z20" s="659">
        <v>0</v>
      </c>
      <c r="AA20" s="659"/>
      <c r="AB20" s="659"/>
      <c r="AC20" s="659"/>
      <c r="AD20" s="660">
        <v>566</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7225</v>
      </c>
      <c r="BH20" s="622"/>
      <c r="BI20" s="622"/>
      <c r="BJ20" s="622"/>
      <c r="BK20" s="622"/>
      <c r="BL20" s="622"/>
      <c r="BM20" s="622"/>
      <c r="BN20" s="623"/>
      <c r="BO20" s="659">
        <v>0.2</v>
      </c>
      <c r="BP20" s="659"/>
      <c r="BQ20" s="659"/>
      <c r="BR20" s="659"/>
      <c r="BS20" s="660" t="s">
        <v>235</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13783106</v>
      </c>
      <c r="CS20" s="622"/>
      <c r="CT20" s="622"/>
      <c r="CU20" s="622"/>
      <c r="CV20" s="622"/>
      <c r="CW20" s="622"/>
      <c r="CX20" s="622"/>
      <c r="CY20" s="623"/>
      <c r="CZ20" s="659">
        <v>100</v>
      </c>
      <c r="DA20" s="659"/>
      <c r="DB20" s="659"/>
      <c r="DC20" s="659"/>
      <c r="DD20" s="627">
        <v>1107636</v>
      </c>
      <c r="DE20" s="622"/>
      <c r="DF20" s="622"/>
      <c r="DG20" s="622"/>
      <c r="DH20" s="622"/>
      <c r="DI20" s="622"/>
      <c r="DJ20" s="622"/>
      <c r="DK20" s="622"/>
      <c r="DL20" s="622"/>
      <c r="DM20" s="622"/>
      <c r="DN20" s="622"/>
      <c r="DO20" s="622"/>
      <c r="DP20" s="623"/>
      <c r="DQ20" s="627">
        <v>9224472</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3864743</v>
      </c>
      <c r="S21" s="622"/>
      <c r="T21" s="622"/>
      <c r="U21" s="622"/>
      <c r="V21" s="622"/>
      <c r="W21" s="622"/>
      <c r="X21" s="622"/>
      <c r="Y21" s="623"/>
      <c r="Z21" s="659">
        <v>26.1</v>
      </c>
      <c r="AA21" s="659"/>
      <c r="AB21" s="659"/>
      <c r="AC21" s="659"/>
      <c r="AD21" s="660">
        <v>3513952</v>
      </c>
      <c r="AE21" s="660"/>
      <c r="AF21" s="660"/>
      <c r="AG21" s="660"/>
      <c r="AH21" s="660"/>
      <c r="AI21" s="660"/>
      <c r="AJ21" s="660"/>
      <c r="AK21" s="660"/>
      <c r="AL21" s="624">
        <v>45.7</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v>7142</v>
      </c>
      <c r="BH21" s="622"/>
      <c r="BI21" s="622"/>
      <c r="BJ21" s="622"/>
      <c r="BK21" s="622"/>
      <c r="BL21" s="622"/>
      <c r="BM21" s="622"/>
      <c r="BN21" s="623"/>
      <c r="BO21" s="659">
        <v>0.2</v>
      </c>
      <c r="BP21" s="659"/>
      <c r="BQ21" s="659"/>
      <c r="BR21" s="659"/>
      <c r="BS21" s="660" t="s">
        <v>179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3513952</v>
      </c>
      <c r="S22" s="622"/>
      <c r="T22" s="622"/>
      <c r="U22" s="622"/>
      <c r="V22" s="622"/>
      <c r="W22" s="622"/>
      <c r="X22" s="622"/>
      <c r="Y22" s="623"/>
      <c r="Z22" s="659">
        <v>23.7</v>
      </c>
      <c r="AA22" s="659"/>
      <c r="AB22" s="659"/>
      <c r="AC22" s="659"/>
      <c r="AD22" s="660">
        <v>3513952</v>
      </c>
      <c r="AE22" s="660"/>
      <c r="AF22" s="660"/>
      <c r="AG22" s="660"/>
      <c r="AH22" s="660"/>
      <c r="AI22" s="660"/>
      <c r="AJ22" s="660"/>
      <c r="AK22" s="660"/>
      <c r="AL22" s="624">
        <v>45.7</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179</v>
      </c>
      <c r="BH22" s="622"/>
      <c r="BI22" s="622"/>
      <c r="BJ22" s="622"/>
      <c r="BK22" s="622"/>
      <c r="BL22" s="622"/>
      <c r="BM22" s="622"/>
      <c r="BN22" s="623"/>
      <c r="BO22" s="659" t="s">
        <v>179</v>
      </c>
      <c r="BP22" s="659"/>
      <c r="BQ22" s="659"/>
      <c r="BR22" s="659"/>
      <c r="BS22" s="660" t="s">
        <v>179</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308781</v>
      </c>
      <c r="S23" s="622"/>
      <c r="T23" s="622"/>
      <c r="U23" s="622"/>
      <c r="V23" s="622"/>
      <c r="W23" s="622"/>
      <c r="X23" s="622"/>
      <c r="Y23" s="623"/>
      <c r="Z23" s="659">
        <v>2.1</v>
      </c>
      <c r="AA23" s="659"/>
      <c r="AB23" s="659"/>
      <c r="AC23" s="659"/>
      <c r="AD23" s="660" t="s">
        <v>235</v>
      </c>
      <c r="AE23" s="660"/>
      <c r="AF23" s="660"/>
      <c r="AG23" s="660"/>
      <c r="AH23" s="660"/>
      <c r="AI23" s="660"/>
      <c r="AJ23" s="660"/>
      <c r="AK23" s="660"/>
      <c r="AL23" s="624" t="s">
        <v>179</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83</v>
      </c>
      <c r="BH23" s="622"/>
      <c r="BI23" s="622"/>
      <c r="BJ23" s="622"/>
      <c r="BK23" s="622"/>
      <c r="BL23" s="622"/>
      <c r="BM23" s="622"/>
      <c r="BN23" s="623"/>
      <c r="BO23" s="659">
        <v>0</v>
      </c>
      <c r="BP23" s="659"/>
      <c r="BQ23" s="659"/>
      <c r="BR23" s="659"/>
      <c r="BS23" s="660" t="s">
        <v>235</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v>42010</v>
      </c>
      <c r="S24" s="622"/>
      <c r="T24" s="622"/>
      <c r="U24" s="622"/>
      <c r="V24" s="622"/>
      <c r="W24" s="622"/>
      <c r="X24" s="622"/>
      <c r="Y24" s="623"/>
      <c r="Z24" s="659">
        <v>0.3</v>
      </c>
      <c r="AA24" s="659"/>
      <c r="AB24" s="659"/>
      <c r="AC24" s="659"/>
      <c r="AD24" s="660" t="s">
        <v>179</v>
      </c>
      <c r="AE24" s="660"/>
      <c r="AF24" s="660"/>
      <c r="AG24" s="660"/>
      <c r="AH24" s="660"/>
      <c r="AI24" s="660"/>
      <c r="AJ24" s="660"/>
      <c r="AK24" s="660"/>
      <c r="AL24" s="624" t="s">
        <v>235</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179</v>
      </c>
      <c r="BP24" s="659"/>
      <c r="BQ24" s="659"/>
      <c r="BR24" s="659"/>
      <c r="BS24" s="660" t="s">
        <v>235</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6170629</v>
      </c>
      <c r="CS24" s="677"/>
      <c r="CT24" s="677"/>
      <c r="CU24" s="677"/>
      <c r="CV24" s="677"/>
      <c r="CW24" s="677"/>
      <c r="CX24" s="677"/>
      <c r="CY24" s="702"/>
      <c r="CZ24" s="703">
        <v>44.8</v>
      </c>
      <c r="DA24" s="685"/>
      <c r="DB24" s="685"/>
      <c r="DC24" s="705"/>
      <c r="DD24" s="701">
        <v>3886192</v>
      </c>
      <c r="DE24" s="677"/>
      <c r="DF24" s="677"/>
      <c r="DG24" s="677"/>
      <c r="DH24" s="677"/>
      <c r="DI24" s="677"/>
      <c r="DJ24" s="677"/>
      <c r="DK24" s="702"/>
      <c r="DL24" s="701">
        <v>3498383</v>
      </c>
      <c r="DM24" s="677"/>
      <c r="DN24" s="677"/>
      <c r="DO24" s="677"/>
      <c r="DP24" s="677"/>
      <c r="DQ24" s="677"/>
      <c r="DR24" s="677"/>
      <c r="DS24" s="677"/>
      <c r="DT24" s="677"/>
      <c r="DU24" s="677"/>
      <c r="DV24" s="702"/>
      <c r="DW24" s="703">
        <v>44.8</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7982567</v>
      </c>
      <c r="S25" s="622"/>
      <c r="T25" s="622"/>
      <c r="U25" s="622"/>
      <c r="V25" s="622"/>
      <c r="W25" s="622"/>
      <c r="X25" s="622"/>
      <c r="Y25" s="623"/>
      <c r="Z25" s="659">
        <v>53.9</v>
      </c>
      <c r="AA25" s="659"/>
      <c r="AB25" s="659"/>
      <c r="AC25" s="659"/>
      <c r="AD25" s="660">
        <v>7631693</v>
      </c>
      <c r="AE25" s="660"/>
      <c r="AF25" s="660"/>
      <c r="AG25" s="660"/>
      <c r="AH25" s="660"/>
      <c r="AI25" s="660"/>
      <c r="AJ25" s="660"/>
      <c r="AK25" s="660"/>
      <c r="AL25" s="624">
        <v>99.2</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179</v>
      </c>
      <c r="BH25" s="622"/>
      <c r="BI25" s="622"/>
      <c r="BJ25" s="622"/>
      <c r="BK25" s="622"/>
      <c r="BL25" s="622"/>
      <c r="BM25" s="622"/>
      <c r="BN25" s="623"/>
      <c r="BO25" s="659" t="s">
        <v>235</v>
      </c>
      <c r="BP25" s="659"/>
      <c r="BQ25" s="659"/>
      <c r="BR25" s="659"/>
      <c r="BS25" s="660" t="s">
        <v>235</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1904717</v>
      </c>
      <c r="CS25" s="634"/>
      <c r="CT25" s="634"/>
      <c r="CU25" s="634"/>
      <c r="CV25" s="634"/>
      <c r="CW25" s="634"/>
      <c r="CX25" s="634"/>
      <c r="CY25" s="635"/>
      <c r="CZ25" s="624">
        <v>13.8</v>
      </c>
      <c r="DA25" s="636"/>
      <c r="DB25" s="636"/>
      <c r="DC25" s="637"/>
      <c r="DD25" s="627">
        <v>1768266</v>
      </c>
      <c r="DE25" s="634"/>
      <c r="DF25" s="634"/>
      <c r="DG25" s="634"/>
      <c r="DH25" s="634"/>
      <c r="DI25" s="634"/>
      <c r="DJ25" s="634"/>
      <c r="DK25" s="635"/>
      <c r="DL25" s="627">
        <v>1616711</v>
      </c>
      <c r="DM25" s="634"/>
      <c r="DN25" s="634"/>
      <c r="DO25" s="634"/>
      <c r="DP25" s="634"/>
      <c r="DQ25" s="634"/>
      <c r="DR25" s="634"/>
      <c r="DS25" s="634"/>
      <c r="DT25" s="634"/>
      <c r="DU25" s="634"/>
      <c r="DV25" s="635"/>
      <c r="DW25" s="624">
        <v>20.7</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2979</v>
      </c>
      <c r="S26" s="622"/>
      <c r="T26" s="622"/>
      <c r="U26" s="622"/>
      <c r="V26" s="622"/>
      <c r="W26" s="622"/>
      <c r="X26" s="622"/>
      <c r="Y26" s="623"/>
      <c r="Z26" s="659">
        <v>0</v>
      </c>
      <c r="AA26" s="659"/>
      <c r="AB26" s="659"/>
      <c r="AC26" s="659"/>
      <c r="AD26" s="660">
        <v>2979</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235</v>
      </c>
      <c r="BH26" s="622"/>
      <c r="BI26" s="622"/>
      <c r="BJ26" s="622"/>
      <c r="BK26" s="622"/>
      <c r="BL26" s="622"/>
      <c r="BM26" s="622"/>
      <c r="BN26" s="623"/>
      <c r="BO26" s="659" t="s">
        <v>235</v>
      </c>
      <c r="BP26" s="659"/>
      <c r="BQ26" s="659"/>
      <c r="BR26" s="659"/>
      <c r="BS26" s="660" t="s">
        <v>179</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1149949</v>
      </c>
      <c r="CS26" s="622"/>
      <c r="CT26" s="622"/>
      <c r="CU26" s="622"/>
      <c r="CV26" s="622"/>
      <c r="CW26" s="622"/>
      <c r="CX26" s="622"/>
      <c r="CY26" s="623"/>
      <c r="CZ26" s="624">
        <v>8.3000000000000007</v>
      </c>
      <c r="DA26" s="636"/>
      <c r="DB26" s="636"/>
      <c r="DC26" s="637"/>
      <c r="DD26" s="627">
        <v>1058634</v>
      </c>
      <c r="DE26" s="622"/>
      <c r="DF26" s="622"/>
      <c r="DG26" s="622"/>
      <c r="DH26" s="622"/>
      <c r="DI26" s="622"/>
      <c r="DJ26" s="622"/>
      <c r="DK26" s="623"/>
      <c r="DL26" s="627" t="s">
        <v>179</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91188</v>
      </c>
      <c r="S27" s="622"/>
      <c r="T27" s="622"/>
      <c r="U27" s="622"/>
      <c r="V27" s="622"/>
      <c r="W27" s="622"/>
      <c r="X27" s="622"/>
      <c r="Y27" s="623"/>
      <c r="Z27" s="659">
        <v>0.6</v>
      </c>
      <c r="AA27" s="659"/>
      <c r="AB27" s="659"/>
      <c r="AC27" s="659"/>
      <c r="AD27" s="660" t="s">
        <v>235</v>
      </c>
      <c r="AE27" s="660"/>
      <c r="AF27" s="660"/>
      <c r="AG27" s="660"/>
      <c r="AH27" s="660"/>
      <c r="AI27" s="660"/>
      <c r="AJ27" s="660"/>
      <c r="AK27" s="660"/>
      <c r="AL27" s="624" t="s">
        <v>179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3164511</v>
      </c>
      <c r="BH27" s="622"/>
      <c r="BI27" s="622"/>
      <c r="BJ27" s="622"/>
      <c r="BK27" s="622"/>
      <c r="BL27" s="622"/>
      <c r="BM27" s="622"/>
      <c r="BN27" s="623"/>
      <c r="BO27" s="659">
        <v>100</v>
      </c>
      <c r="BP27" s="659"/>
      <c r="BQ27" s="659"/>
      <c r="BR27" s="659"/>
      <c r="BS27" s="660" t="s">
        <v>179</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2870607</v>
      </c>
      <c r="CS27" s="634"/>
      <c r="CT27" s="634"/>
      <c r="CU27" s="634"/>
      <c r="CV27" s="634"/>
      <c r="CW27" s="634"/>
      <c r="CX27" s="634"/>
      <c r="CY27" s="635"/>
      <c r="CZ27" s="624">
        <v>20.8</v>
      </c>
      <c r="DA27" s="636"/>
      <c r="DB27" s="636"/>
      <c r="DC27" s="637"/>
      <c r="DD27" s="627">
        <v>736578</v>
      </c>
      <c r="DE27" s="634"/>
      <c r="DF27" s="634"/>
      <c r="DG27" s="634"/>
      <c r="DH27" s="634"/>
      <c r="DI27" s="634"/>
      <c r="DJ27" s="634"/>
      <c r="DK27" s="635"/>
      <c r="DL27" s="627">
        <v>500324</v>
      </c>
      <c r="DM27" s="634"/>
      <c r="DN27" s="634"/>
      <c r="DO27" s="634"/>
      <c r="DP27" s="634"/>
      <c r="DQ27" s="634"/>
      <c r="DR27" s="634"/>
      <c r="DS27" s="634"/>
      <c r="DT27" s="634"/>
      <c r="DU27" s="634"/>
      <c r="DV27" s="635"/>
      <c r="DW27" s="624">
        <v>6.4</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68217</v>
      </c>
      <c r="S28" s="622"/>
      <c r="T28" s="622"/>
      <c r="U28" s="622"/>
      <c r="V28" s="622"/>
      <c r="W28" s="622"/>
      <c r="X28" s="622"/>
      <c r="Y28" s="623"/>
      <c r="Z28" s="659">
        <v>0.5</v>
      </c>
      <c r="AA28" s="659"/>
      <c r="AB28" s="659"/>
      <c r="AC28" s="659"/>
      <c r="AD28" s="660">
        <v>2205</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1395305</v>
      </c>
      <c r="CS28" s="622"/>
      <c r="CT28" s="622"/>
      <c r="CU28" s="622"/>
      <c r="CV28" s="622"/>
      <c r="CW28" s="622"/>
      <c r="CX28" s="622"/>
      <c r="CY28" s="623"/>
      <c r="CZ28" s="624">
        <v>10.1</v>
      </c>
      <c r="DA28" s="636"/>
      <c r="DB28" s="636"/>
      <c r="DC28" s="637"/>
      <c r="DD28" s="627">
        <v>1381348</v>
      </c>
      <c r="DE28" s="622"/>
      <c r="DF28" s="622"/>
      <c r="DG28" s="622"/>
      <c r="DH28" s="622"/>
      <c r="DI28" s="622"/>
      <c r="DJ28" s="622"/>
      <c r="DK28" s="623"/>
      <c r="DL28" s="627">
        <v>1381348</v>
      </c>
      <c r="DM28" s="622"/>
      <c r="DN28" s="622"/>
      <c r="DO28" s="622"/>
      <c r="DP28" s="622"/>
      <c r="DQ28" s="622"/>
      <c r="DR28" s="622"/>
      <c r="DS28" s="622"/>
      <c r="DT28" s="622"/>
      <c r="DU28" s="622"/>
      <c r="DV28" s="623"/>
      <c r="DW28" s="624">
        <v>17.7</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93163</v>
      </c>
      <c r="S29" s="622"/>
      <c r="T29" s="622"/>
      <c r="U29" s="622"/>
      <c r="V29" s="622"/>
      <c r="W29" s="622"/>
      <c r="X29" s="622"/>
      <c r="Y29" s="623"/>
      <c r="Z29" s="659">
        <v>0.6</v>
      </c>
      <c r="AA29" s="659"/>
      <c r="AB29" s="659"/>
      <c r="AC29" s="659"/>
      <c r="AD29" s="660" t="s">
        <v>235</v>
      </c>
      <c r="AE29" s="660"/>
      <c r="AF29" s="660"/>
      <c r="AG29" s="660"/>
      <c r="AH29" s="660"/>
      <c r="AI29" s="660"/>
      <c r="AJ29" s="660"/>
      <c r="AK29" s="660"/>
      <c r="AL29" s="624" t="s">
        <v>235</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307</v>
      </c>
      <c r="CG29" s="619"/>
      <c r="CH29" s="619"/>
      <c r="CI29" s="619"/>
      <c r="CJ29" s="619"/>
      <c r="CK29" s="619"/>
      <c r="CL29" s="619"/>
      <c r="CM29" s="619"/>
      <c r="CN29" s="619"/>
      <c r="CO29" s="619"/>
      <c r="CP29" s="619"/>
      <c r="CQ29" s="620"/>
      <c r="CR29" s="621">
        <v>1395305</v>
      </c>
      <c r="CS29" s="634"/>
      <c r="CT29" s="634"/>
      <c r="CU29" s="634"/>
      <c r="CV29" s="634"/>
      <c r="CW29" s="634"/>
      <c r="CX29" s="634"/>
      <c r="CY29" s="635"/>
      <c r="CZ29" s="624">
        <v>10.1</v>
      </c>
      <c r="DA29" s="636"/>
      <c r="DB29" s="636"/>
      <c r="DC29" s="637"/>
      <c r="DD29" s="627">
        <v>1381348</v>
      </c>
      <c r="DE29" s="634"/>
      <c r="DF29" s="634"/>
      <c r="DG29" s="634"/>
      <c r="DH29" s="634"/>
      <c r="DI29" s="634"/>
      <c r="DJ29" s="634"/>
      <c r="DK29" s="635"/>
      <c r="DL29" s="627">
        <v>1381348</v>
      </c>
      <c r="DM29" s="634"/>
      <c r="DN29" s="634"/>
      <c r="DO29" s="634"/>
      <c r="DP29" s="634"/>
      <c r="DQ29" s="634"/>
      <c r="DR29" s="634"/>
      <c r="DS29" s="634"/>
      <c r="DT29" s="634"/>
      <c r="DU29" s="634"/>
      <c r="DV29" s="635"/>
      <c r="DW29" s="624">
        <v>17.7</v>
      </c>
      <c r="DX29" s="636"/>
      <c r="DY29" s="636"/>
      <c r="DZ29" s="636"/>
      <c r="EA29" s="636"/>
      <c r="EB29" s="636"/>
      <c r="EC29" s="648"/>
    </row>
    <row r="30" spans="2:133" ht="11.25" customHeight="1" x14ac:dyDescent="0.15">
      <c r="B30" s="618" t="s">
        <v>308</v>
      </c>
      <c r="C30" s="619"/>
      <c r="D30" s="619"/>
      <c r="E30" s="619"/>
      <c r="F30" s="619"/>
      <c r="G30" s="619"/>
      <c r="H30" s="619"/>
      <c r="I30" s="619"/>
      <c r="J30" s="619"/>
      <c r="K30" s="619"/>
      <c r="L30" s="619"/>
      <c r="M30" s="619"/>
      <c r="N30" s="619"/>
      <c r="O30" s="619"/>
      <c r="P30" s="619"/>
      <c r="Q30" s="620"/>
      <c r="R30" s="621">
        <v>2722490</v>
      </c>
      <c r="S30" s="622"/>
      <c r="T30" s="622"/>
      <c r="U30" s="622"/>
      <c r="V30" s="622"/>
      <c r="W30" s="622"/>
      <c r="X30" s="622"/>
      <c r="Y30" s="623"/>
      <c r="Z30" s="659">
        <v>18.399999999999999</v>
      </c>
      <c r="AA30" s="659"/>
      <c r="AB30" s="659"/>
      <c r="AC30" s="659"/>
      <c r="AD30" s="660" t="s">
        <v>179</v>
      </c>
      <c r="AE30" s="660"/>
      <c r="AF30" s="660"/>
      <c r="AG30" s="660"/>
      <c r="AH30" s="660"/>
      <c r="AI30" s="660"/>
      <c r="AJ30" s="660"/>
      <c r="AK30" s="660"/>
      <c r="AL30" s="624" t="s">
        <v>235</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309</v>
      </c>
      <c r="BH30" s="691"/>
      <c r="BI30" s="691"/>
      <c r="BJ30" s="691"/>
      <c r="BK30" s="691"/>
      <c r="BL30" s="691"/>
      <c r="BM30" s="691"/>
      <c r="BN30" s="691"/>
      <c r="BO30" s="691"/>
      <c r="BP30" s="691"/>
      <c r="BQ30" s="692"/>
      <c r="BR30" s="673" t="s">
        <v>310</v>
      </c>
      <c r="BS30" s="691"/>
      <c r="BT30" s="691"/>
      <c r="BU30" s="691"/>
      <c r="BV30" s="691"/>
      <c r="BW30" s="691"/>
      <c r="BX30" s="691"/>
      <c r="BY30" s="691"/>
      <c r="BZ30" s="691"/>
      <c r="CA30" s="691"/>
      <c r="CB30" s="692"/>
      <c r="CD30" s="642"/>
      <c r="CE30" s="643"/>
      <c r="CF30" s="618" t="s">
        <v>311</v>
      </c>
      <c r="CG30" s="619"/>
      <c r="CH30" s="619"/>
      <c r="CI30" s="619"/>
      <c r="CJ30" s="619"/>
      <c r="CK30" s="619"/>
      <c r="CL30" s="619"/>
      <c r="CM30" s="619"/>
      <c r="CN30" s="619"/>
      <c r="CO30" s="619"/>
      <c r="CP30" s="619"/>
      <c r="CQ30" s="620"/>
      <c r="CR30" s="621">
        <v>1354211</v>
      </c>
      <c r="CS30" s="622"/>
      <c r="CT30" s="622"/>
      <c r="CU30" s="622"/>
      <c r="CV30" s="622"/>
      <c r="CW30" s="622"/>
      <c r="CX30" s="622"/>
      <c r="CY30" s="623"/>
      <c r="CZ30" s="624">
        <v>9.8000000000000007</v>
      </c>
      <c r="DA30" s="636"/>
      <c r="DB30" s="636"/>
      <c r="DC30" s="637"/>
      <c r="DD30" s="627">
        <v>1340549</v>
      </c>
      <c r="DE30" s="622"/>
      <c r="DF30" s="622"/>
      <c r="DG30" s="622"/>
      <c r="DH30" s="622"/>
      <c r="DI30" s="622"/>
      <c r="DJ30" s="622"/>
      <c r="DK30" s="623"/>
      <c r="DL30" s="627">
        <v>1340549</v>
      </c>
      <c r="DM30" s="622"/>
      <c r="DN30" s="622"/>
      <c r="DO30" s="622"/>
      <c r="DP30" s="622"/>
      <c r="DQ30" s="622"/>
      <c r="DR30" s="622"/>
      <c r="DS30" s="622"/>
      <c r="DT30" s="622"/>
      <c r="DU30" s="622"/>
      <c r="DV30" s="623"/>
      <c r="DW30" s="624">
        <v>17.2</v>
      </c>
      <c r="DX30" s="636"/>
      <c r="DY30" s="636"/>
      <c r="DZ30" s="636"/>
      <c r="EA30" s="636"/>
      <c r="EB30" s="636"/>
      <c r="EC30" s="648"/>
    </row>
    <row r="31" spans="2:133" ht="11.25" customHeight="1" x14ac:dyDescent="0.15">
      <c r="B31" s="688" t="s">
        <v>312</v>
      </c>
      <c r="C31" s="689"/>
      <c r="D31" s="689"/>
      <c r="E31" s="689"/>
      <c r="F31" s="689"/>
      <c r="G31" s="689"/>
      <c r="H31" s="689"/>
      <c r="I31" s="689"/>
      <c r="J31" s="689"/>
      <c r="K31" s="689"/>
      <c r="L31" s="689"/>
      <c r="M31" s="689"/>
      <c r="N31" s="689"/>
      <c r="O31" s="689"/>
      <c r="P31" s="689"/>
      <c r="Q31" s="690"/>
      <c r="R31" s="621" t="s">
        <v>179</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179</v>
      </c>
      <c r="AM31" s="625"/>
      <c r="AN31" s="625"/>
      <c r="AO31" s="661"/>
      <c r="AP31" s="693" t="s">
        <v>313</v>
      </c>
      <c r="AQ31" s="694"/>
      <c r="AR31" s="694"/>
      <c r="AS31" s="694"/>
      <c r="AT31" s="695" t="s">
        <v>314</v>
      </c>
      <c r="AU31" s="218"/>
      <c r="AV31" s="218"/>
      <c r="AW31" s="218"/>
      <c r="AX31" s="679" t="s">
        <v>188</v>
      </c>
      <c r="AY31" s="680"/>
      <c r="AZ31" s="680"/>
      <c r="BA31" s="680"/>
      <c r="BB31" s="680"/>
      <c r="BC31" s="680"/>
      <c r="BD31" s="680"/>
      <c r="BE31" s="680"/>
      <c r="BF31" s="681"/>
      <c r="BG31" s="683">
        <v>99.1</v>
      </c>
      <c r="BH31" s="684"/>
      <c r="BI31" s="684"/>
      <c r="BJ31" s="684"/>
      <c r="BK31" s="684"/>
      <c r="BL31" s="684"/>
      <c r="BM31" s="685">
        <v>97.2</v>
      </c>
      <c r="BN31" s="684"/>
      <c r="BO31" s="684"/>
      <c r="BP31" s="684"/>
      <c r="BQ31" s="686"/>
      <c r="BR31" s="683">
        <v>98.9</v>
      </c>
      <c r="BS31" s="684"/>
      <c r="BT31" s="684"/>
      <c r="BU31" s="684"/>
      <c r="BV31" s="684"/>
      <c r="BW31" s="684"/>
      <c r="BX31" s="685">
        <v>97.1</v>
      </c>
      <c r="BY31" s="684"/>
      <c r="BZ31" s="684"/>
      <c r="CA31" s="684"/>
      <c r="CB31" s="686"/>
      <c r="CD31" s="642"/>
      <c r="CE31" s="643"/>
      <c r="CF31" s="618" t="s">
        <v>315</v>
      </c>
      <c r="CG31" s="619"/>
      <c r="CH31" s="619"/>
      <c r="CI31" s="619"/>
      <c r="CJ31" s="619"/>
      <c r="CK31" s="619"/>
      <c r="CL31" s="619"/>
      <c r="CM31" s="619"/>
      <c r="CN31" s="619"/>
      <c r="CO31" s="619"/>
      <c r="CP31" s="619"/>
      <c r="CQ31" s="620"/>
      <c r="CR31" s="621">
        <v>41094</v>
      </c>
      <c r="CS31" s="634"/>
      <c r="CT31" s="634"/>
      <c r="CU31" s="634"/>
      <c r="CV31" s="634"/>
      <c r="CW31" s="634"/>
      <c r="CX31" s="634"/>
      <c r="CY31" s="635"/>
      <c r="CZ31" s="624">
        <v>0.3</v>
      </c>
      <c r="DA31" s="636"/>
      <c r="DB31" s="636"/>
      <c r="DC31" s="637"/>
      <c r="DD31" s="627">
        <v>40799</v>
      </c>
      <c r="DE31" s="634"/>
      <c r="DF31" s="634"/>
      <c r="DG31" s="634"/>
      <c r="DH31" s="634"/>
      <c r="DI31" s="634"/>
      <c r="DJ31" s="634"/>
      <c r="DK31" s="635"/>
      <c r="DL31" s="627">
        <v>40799</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316</v>
      </c>
      <c r="C32" s="619"/>
      <c r="D32" s="619"/>
      <c r="E32" s="619"/>
      <c r="F32" s="619"/>
      <c r="G32" s="619"/>
      <c r="H32" s="619"/>
      <c r="I32" s="619"/>
      <c r="J32" s="619"/>
      <c r="K32" s="619"/>
      <c r="L32" s="619"/>
      <c r="M32" s="619"/>
      <c r="N32" s="619"/>
      <c r="O32" s="619"/>
      <c r="P32" s="619"/>
      <c r="Q32" s="620"/>
      <c r="R32" s="621">
        <v>1001788</v>
      </c>
      <c r="S32" s="622"/>
      <c r="T32" s="622"/>
      <c r="U32" s="622"/>
      <c r="V32" s="622"/>
      <c r="W32" s="622"/>
      <c r="X32" s="622"/>
      <c r="Y32" s="623"/>
      <c r="Z32" s="659">
        <v>6.8</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6"/>
      <c r="AU32" s="214" t="s">
        <v>317</v>
      </c>
      <c r="AX32" s="618" t="s">
        <v>318</v>
      </c>
      <c r="AY32" s="619"/>
      <c r="AZ32" s="619"/>
      <c r="BA32" s="619"/>
      <c r="BB32" s="619"/>
      <c r="BC32" s="619"/>
      <c r="BD32" s="619"/>
      <c r="BE32" s="619"/>
      <c r="BF32" s="620"/>
      <c r="BG32" s="687">
        <v>99</v>
      </c>
      <c r="BH32" s="634"/>
      <c r="BI32" s="634"/>
      <c r="BJ32" s="634"/>
      <c r="BK32" s="634"/>
      <c r="BL32" s="634"/>
      <c r="BM32" s="625">
        <v>97.7</v>
      </c>
      <c r="BN32" s="634"/>
      <c r="BO32" s="634"/>
      <c r="BP32" s="634"/>
      <c r="BQ32" s="657"/>
      <c r="BR32" s="687">
        <v>99.1</v>
      </c>
      <c r="BS32" s="634"/>
      <c r="BT32" s="634"/>
      <c r="BU32" s="634"/>
      <c r="BV32" s="634"/>
      <c r="BW32" s="634"/>
      <c r="BX32" s="625">
        <v>97.7</v>
      </c>
      <c r="BY32" s="634"/>
      <c r="BZ32" s="634"/>
      <c r="CA32" s="634"/>
      <c r="CB32" s="657"/>
      <c r="CD32" s="644"/>
      <c r="CE32" s="645"/>
      <c r="CF32" s="618" t="s">
        <v>319</v>
      </c>
      <c r="CG32" s="619"/>
      <c r="CH32" s="619"/>
      <c r="CI32" s="619"/>
      <c r="CJ32" s="619"/>
      <c r="CK32" s="619"/>
      <c r="CL32" s="619"/>
      <c r="CM32" s="619"/>
      <c r="CN32" s="619"/>
      <c r="CO32" s="619"/>
      <c r="CP32" s="619"/>
      <c r="CQ32" s="620"/>
      <c r="CR32" s="621" t="s">
        <v>235</v>
      </c>
      <c r="CS32" s="622"/>
      <c r="CT32" s="622"/>
      <c r="CU32" s="622"/>
      <c r="CV32" s="622"/>
      <c r="CW32" s="622"/>
      <c r="CX32" s="622"/>
      <c r="CY32" s="623"/>
      <c r="CZ32" s="624" t="s">
        <v>179</v>
      </c>
      <c r="DA32" s="636"/>
      <c r="DB32" s="636"/>
      <c r="DC32" s="637"/>
      <c r="DD32" s="627" t="s">
        <v>179</v>
      </c>
      <c r="DE32" s="622"/>
      <c r="DF32" s="622"/>
      <c r="DG32" s="622"/>
      <c r="DH32" s="622"/>
      <c r="DI32" s="622"/>
      <c r="DJ32" s="622"/>
      <c r="DK32" s="623"/>
      <c r="DL32" s="627" t="s">
        <v>179</v>
      </c>
      <c r="DM32" s="622"/>
      <c r="DN32" s="622"/>
      <c r="DO32" s="622"/>
      <c r="DP32" s="622"/>
      <c r="DQ32" s="622"/>
      <c r="DR32" s="622"/>
      <c r="DS32" s="622"/>
      <c r="DT32" s="622"/>
      <c r="DU32" s="622"/>
      <c r="DV32" s="623"/>
      <c r="DW32" s="624" t="s">
        <v>179</v>
      </c>
      <c r="DX32" s="636"/>
      <c r="DY32" s="636"/>
      <c r="DZ32" s="636"/>
      <c r="EA32" s="636"/>
      <c r="EB32" s="636"/>
      <c r="EC32" s="648"/>
    </row>
    <row r="33" spans="2:133" ht="11.25" customHeight="1" x14ac:dyDescent="0.15">
      <c r="B33" s="618" t="s">
        <v>320</v>
      </c>
      <c r="C33" s="619"/>
      <c r="D33" s="619"/>
      <c r="E33" s="619"/>
      <c r="F33" s="619"/>
      <c r="G33" s="619"/>
      <c r="H33" s="619"/>
      <c r="I33" s="619"/>
      <c r="J33" s="619"/>
      <c r="K33" s="619"/>
      <c r="L33" s="619"/>
      <c r="M33" s="619"/>
      <c r="N33" s="619"/>
      <c r="O33" s="619"/>
      <c r="P33" s="619"/>
      <c r="Q33" s="620"/>
      <c r="R33" s="621">
        <v>82470</v>
      </c>
      <c r="S33" s="622"/>
      <c r="T33" s="622"/>
      <c r="U33" s="622"/>
      <c r="V33" s="622"/>
      <c r="W33" s="622"/>
      <c r="X33" s="622"/>
      <c r="Y33" s="623"/>
      <c r="Z33" s="659">
        <v>0.6</v>
      </c>
      <c r="AA33" s="659"/>
      <c r="AB33" s="659"/>
      <c r="AC33" s="659"/>
      <c r="AD33" s="660">
        <v>52524</v>
      </c>
      <c r="AE33" s="660"/>
      <c r="AF33" s="660"/>
      <c r="AG33" s="660"/>
      <c r="AH33" s="660"/>
      <c r="AI33" s="660"/>
      <c r="AJ33" s="660"/>
      <c r="AK33" s="660"/>
      <c r="AL33" s="624">
        <v>0.7</v>
      </c>
      <c r="AM33" s="625"/>
      <c r="AN33" s="625"/>
      <c r="AO33" s="661"/>
      <c r="AP33" s="664"/>
      <c r="AQ33" s="665"/>
      <c r="AR33" s="665"/>
      <c r="AS33" s="665"/>
      <c r="AT33" s="697"/>
      <c r="AU33" s="219"/>
      <c r="AV33" s="219"/>
      <c r="AW33" s="219"/>
      <c r="AX33" s="602" t="s">
        <v>321</v>
      </c>
      <c r="AY33" s="603"/>
      <c r="AZ33" s="603"/>
      <c r="BA33" s="603"/>
      <c r="BB33" s="603"/>
      <c r="BC33" s="603"/>
      <c r="BD33" s="603"/>
      <c r="BE33" s="603"/>
      <c r="BF33" s="604"/>
      <c r="BG33" s="682">
        <v>99</v>
      </c>
      <c r="BH33" s="606"/>
      <c r="BI33" s="606"/>
      <c r="BJ33" s="606"/>
      <c r="BK33" s="606"/>
      <c r="BL33" s="606"/>
      <c r="BM33" s="652">
        <v>96.3</v>
      </c>
      <c r="BN33" s="606"/>
      <c r="BO33" s="606"/>
      <c r="BP33" s="606"/>
      <c r="BQ33" s="669"/>
      <c r="BR33" s="682">
        <v>98.7</v>
      </c>
      <c r="BS33" s="606"/>
      <c r="BT33" s="606"/>
      <c r="BU33" s="606"/>
      <c r="BV33" s="606"/>
      <c r="BW33" s="606"/>
      <c r="BX33" s="652">
        <v>96.2</v>
      </c>
      <c r="BY33" s="606"/>
      <c r="BZ33" s="606"/>
      <c r="CA33" s="606"/>
      <c r="CB33" s="669"/>
      <c r="CD33" s="618" t="s">
        <v>322</v>
      </c>
      <c r="CE33" s="619"/>
      <c r="CF33" s="619"/>
      <c r="CG33" s="619"/>
      <c r="CH33" s="619"/>
      <c r="CI33" s="619"/>
      <c r="CJ33" s="619"/>
      <c r="CK33" s="619"/>
      <c r="CL33" s="619"/>
      <c r="CM33" s="619"/>
      <c r="CN33" s="619"/>
      <c r="CO33" s="619"/>
      <c r="CP33" s="619"/>
      <c r="CQ33" s="620"/>
      <c r="CR33" s="621">
        <v>6504841</v>
      </c>
      <c r="CS33" s="634"/>
      <c r="CT33" s="634"/>
      <c r="CU33" s="634"/>
      <c r="CV33" s="634"/>
      <c r="CW33" s="634"/>
      <c r="CX33" s="634"/>
      <c r="CY33" s="635"/>
      <c r="CZ33" s="624">
        <v>47.2</v>
      </c>
      <c r="DA33" s="636"/>
      <c r="DB33" s="636"/>
      <c r="DC33" s="637"/>
      <c r="DD33" s="627">
        <v>4948036</v>
      </c>
      <c r="DE33" s="634"/>
      <c r="DF33" s="634"/>
      <c r="DG33" s="634"/>
      <c r="DH33" s="634"/>
      <c r="DI33" s="634"/>
      <c r="DJ33" s="634"/>
      <c r="DK33" s="635"/>
      <c r="DL33" s="627">
        <v>3055838</v>
      </c>
      <c r="DM33" s="634"/>
      <c r="DN33" s="634"/>
      <c r="DO33" s="634"/>
      <c r="DP33" s="634"/>
      <c r="DQ33" s="634"/>
      <c r="DR33" s="634"/>
      <c r="DS33" s="634"/>
      <c r="DT33" s="634"/>
      <c r="DU33" s="634"/>
      <c r="DV33" s="635"/>
      <c r="DW33" s="624">
        <v>39.1</v>
      </c>
      <c r="DX33" s="636"/>
      <c r="DY33" s="636"/>
      <c r="DZ33" s="636"/>
      <c r="EA33" s="636"/>
      <c r="EB33" s="636"/>
      <c r="EC33" s="648"/>
    </row>
    <row r="34" spans="2:133" ht="11.25" customHeight="1" x14ac:dyDescent="0.15">
      <c r="B34" s="618" t="s">
        <v>323</v>
      </c>
      <c r="C34" s="619"/>
      <c r="D34" s="619"/>
      <c r="E34" s="619"/>
      <c r="F34" s="619"/>
      <c r="G34" s="619"/>
      <c r="H34" s="619"/>
      <c r="I34" s="619"/>
      <c r="J34" s="619"/>
      <c r="K34" s="619"/>
      <c r="L34" s="619"/>
      <c r="M34" s="619"/>
      <c r="N34" s="619"/>
      <c r="O34" s="619"/>
      <c r="P34" s="619"/>
      <c r="Q34" s="620"/>
      <c r="R34" s="621">
        <v>330396</v>
      </c>
      <c r="S34" s="622"/>
      <c r="T34" s="622"/>
      <c r="U34" s="622"/>
      <c r="V34" s="622"/>
      <c r="W34" s="622"/>
      <c r="X34" s="622"/>
      <c r="Y34" s="623"/>
      <c r="Z34" s="659">
        <v>2.2000000000000002</v>
      </c>
      <c r="AA34" s="659"/>
      <c r="AB34" s="659"/>
      <c r="AC34" s="659"/>
      <c r="AD34" s="660" t="s">
        <v>235</v>
      </c>
      <c r="AE34" s="660"/>
      <c r="AF34" s="660"/>
      <c r="AG34" s="660"/>
      <c r="AH34" s="660"/>
      <c r="AI34" s="660"/>
      <c r="AJ34" s="660"/>
      <c r="AK34" s="660"/>
      <c r="AL34" s="624" t="s">
        <v>179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2368370</v>
      </c>
      <c r="CS34" s="622"/>
      <c r="CT34" s="622"/>
      <c r="CU34" s="622"/>
      <c r="CV34" s="622"/>
      <c r="CW34" s="622"/>
      <c r="CX34" s="622"/>
      <c r="CY34" s="623"/>
      <c r="CZ34" s="624">
        <v>17.2</v>
      </c>
      <c r="DA34" s="636"/>
      <c r="DB34" s="636"/>
      <c r="DC34" s="637"/>
      <c r="DD34" s="627">
        <v>1728121</v>
      </c>
      <c r="DE34" s="622"/>
      <c r="DF34" s="622"/>
      <c r="DG34" s="622"/>
      <c r="DH34" s="622"/>
      <c r="DI34" s="622"/>
      <c r="DJ34" s="622"/>
      <c r="DK34" s="623"/>
      <c r="DL34" s="627">
        <v>1526884</v>
      </c>
      <c r="DM34" s="622"/>
      <c r="DN34" s="622"/>
      <c r="DO34" s="622"/>
      <c r="DP34" s="622"/>
      <c r="DQ34" s="622"/>
      <c r="DR34" s="622"/>
      <c r="DS34" s="622"/>
      <c r="DT34" s="622"/>
      <c r="DU34" s="622"/>
      <c r="DV34" s="623"/>
      <c r="DW34" s="624">
        <v>19.5</v>
      </c>
      <c r="DX34" s="636"/>
      <c r="DY34" s="636"/>
      <c r="DZ34" s="636"/>
      <c r="EA34" s="636"/>
      <c r="EB34" s="636"/>
      <c r="EC34" s="648"/>
    </row>
    <row r="35" spans="2:133" ht="11.25" customHeight="1" x14ac:dyDescent="0.15">
      <c r="B35" s="618" t="s">
        <v>325</v>
      </c>
      <c r="C35" s="619"/>
      <c r="D35" s="619"/>
      <c r="E35" s="619"/>
      <c r="F35" s="619"/>
      <c r="G35" s="619"/>
      <c r="H35" s="619"/>
      <c r="I35" s="619"/>
      <c r="J35" s="619"/>
      <c r="K35" s="619"/>
      <c r="L35" s="619"/>
      <c r="M35" s="619"/>
      <c r="N35" s="619"/>
      <c r="O35" s="619"/>
      <c r="P35" s="619"/>
      <c r="Q35" s="620"/>
      <c r="R35" s="621">
        <v>174550</v>
      </c>
      <c r="S35" s="622"/>
      <c r="T35" s="622"/>
      <c r="U35" s="622"/>
      <c r="V35" s="622"/>
      <c r="W35" s="622"/>
      <c r="X35" s="622"/>
      <c r="Y35" s="623"/>
      <c r="Z35" s="659">
        <v>1.2</v>
      </c>
      <c r="AA35" s="659"/>
      <c r="AB35" s="659"/>
      <c r="AC35" s="659"/>
      <c r="AD35" s="660" t="s">
        <v>235</v>
      </c>
      <c r="AE35" s="660"/>
      <c r="AF35" s="660"/>
      <c r="AG35" s="660"/>
      <c r="AH35" s="660"/>
      <c r="AI35" s="660"/>
      <c r="AJ35" s="660"/>
      <c r="AK35" s="660"/>
      <c r="AL35" s="624" t="s">
        <v>235</v>
      </c>
      <c r="AM35" s="625"/>
      <c r="AN35" s="625"/>
      <c r="AO35" s="661"/>
      <c r="AP35" s="222"/>
      <c r="AQ35" s="673" t="s">
        <v>326</v>
      </c>
      <c r="AR35" s="674"/>
      <c r="AS35" s="674"/>
      <c r="AT35" s="674"/>
      <c r="AU35" s="674"/>
      <c r="AV35" s="674"/>
      <c r="AW35" s="674"/>
      <c r="AX35" s="674"/>
      <c r="AY35" s="674"/>
      <c r="AZ35" s="674"/>
      <c r="BA35" s="674"/>
      <c r="BB35" s="674"/>
      <c r="BC35" s="674"/>
      <c r="BD35" s="674"/>
      <c r="BE35" s="674"/>
      <c r="BF35" s="675"/>
      <c r="BG35" s="673" t="s">
        <v>327</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328</v>
      </c>
      <c r="CE35" s="619"/>
      <c r="CF35" s="619"/>
      <c r="CG35" s="619"/>
      <c r="CH35" s="619"/>
      <c r="CI35" s="619"/>
      <c r="CJ35" s="619"/>
      <c r="CK35" s="619"/>
      <c r="CL35" s="619"/>
      <c r="CM35" s="619"/>
      <c r="CN35" s="619"/>
      <c r="CO35" s="619"/>
      <c r="CP35" s="619"/>
      <c r="CQ35" s="620"/>
      <c r="CR35" s="621">
        <v>96165</v>
      </c>
      <c r="CS35" s="634"/>
      <c r="CT35" s="634"/>
      <c r="CU35" s="634"/>
      <c r="CV35" s="634"/>
      <c r="CW35" s="634"/>
      <c r="CX35" s="634"/>
      <c r="CY35" s="635"/>
      <c r="CZ35" s="624">
        <v>0.7</v>
      </c>
      <c r="DA35" s="636"/>
      <c r="DB35" s="636"/>
      <c r="DC35" s="637"/>
      <c r="DD35" s="627">
        <v>87302</v>
      </c>
      <c r="DE35" s="634"/>
      <c r="DF35" s="634"/>
      <c r="DG35" s="634"/>
      <c r="DH35" s="634"/>
      <c r="DI35" s="634"/>
      <c r="DJ35" s="634"/>
      <c r="DK35" s="635"/>
      <c r="DL35" s="627">
        <v>59157</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329</v>
      </c>
      <c r="C36" s="619"/>
      <c r="D36" s="619"/>
      <c r="E36" s="619"/>
      <c r="F36" s="619"/>
      <c r="G36" s="619"/>
      <c r="H36" s="619"/>
      <c r="I36" s="619"/>
      <c r="J36" s="619"/>
      <c r="K36" s="619"/>
      <c r="L36" s="619"/>
      <c r="M36" s="619"/>
      <c r="N36" s="619"/>
      <c r="O36" s="619"/>
      <c r="P36" s="619"/>
      <c r="Q36" s="620"/>
      <c r="R36" s="621">
        <v>1387898</v>
      </c>
      <c r="S36" s="622"/>
      <c r="T36" s="622"/>
      <c r="U36" s="622"/>
      <c r="V36" s="622"/>
      <c r="W36" s="622"/>
      <c r="X36" s="622"/>
      <c r="Y36" s="623"/>
      <c r="Z36" s="659">
        <v>9.4</v>
      </c>
      <c r="AA36" s="659"/>
      <c r="AB36" s="659"/>
      <c r="AC36" s="659"/>
      <c r="AD36" s="660" t="s">
        <v>179</v>
      </c>
      <c r="AE36" s="660"/>
      <c r="AF36" s="660"/>
      <c r="AG36" s="660"/>
      <c r="AH36" s="660"/>
      <c r="AI36" s="660"/>
      <c r="AJ36" s="660"/>
      <c r="AK36" s="660"/>
      <c r="AL36" s="624" t="s">
        <v>179</v>
      </c>
      <c r="AM36" s="625"/>
      <c r="AN36" s="625"/>
      <c r="AO36" s="661"/>
      <c r="AP36" s="222"/>
      <c r="AQ36" s="670" t="s">
        <v>330</v>
      </c>
      <c r="AR36" s="671"/>
      <c r="AS36" s="671"/>
      <c r="AT36" s="671"/>
      <c r="AU36" s="671"/>
      <c r="AV36" s="671"/>
      <c r="AW36" s="671"/>
      <c r="AX36" s="671"/>
      <c r="AY36" s="672"/>
      <c r="AZ36" s="676">
        <v>1997719</v>
      </c>
      <c r="BA36" s="677"/>
      <c r="BB36" s="677"/>
      <c r="BC36" s="677"/>
      <c r="BD36" s="677"/>
      <c r="BE36" s="677"/>
      <c r="BF36" s="678"/>
      <c r="BG36" s="679" t="s">
        <v>331</v>
      </c>
      <c r="BH36" s="680"/>
      <c r="BI36" s="680"/>
      <c r="BJ36" s="680"/>
      <c r="BK36" s="680"/>
      <c r="BL36" s="680"/>
      <c r="BM36" s="680"/>
      <c r="BN36" s="680"/>
      <c r="BO36" s="680"/>
      <c r="BP36" s="680"/>
      <c r="BQ36" s="680"/>
      <c r="BR36" s="680"/>
      <c r="BS36" s="680"/>
      <c r="BT36" s="680"/>
      <c r="BU36" s="681"/>
      <c r="BV36" s="676">
        <v>77812</v>
      </c>
      <c r="BW36" s="677"/>
      <c r="BX36" s="677"/>
      <c r="BY36" s="677"/>
      <c r="BZ36" s="677"/>
      <c r="CA36" s="677"/>
      <c r="CB36" s="678"/>
      <c r="CD36" s="618" t="s">
        <v>332</v>
      </c>
      <c r="CE36" s="619"/>
      <c r="CF36" s="619"/>
      <c r="CG36" s="619"/>
      <c r="CH36" s="619"/>
      <c r="CI36" s="619"/>
      <c r="CJ36" s="619"/>
      <c r="CK36" s="619"/>
      <c r="CL36" s="619"/>
      <c r="CM36" s="619"/>
      <c r="CN36" s="619"/>
      <c r="CO36" s="619"/>
      <c r="CP36" s="619"/>
      <c r="CQ36" s="620"/>
      <c r="CR36" s="621">
        <v>2276033</v>
      </c>
      <c r="CS36" s="622"/>
      <c r="CT36" s="622"/>
      <c r="CU36" s="622"/>
      <c r="CV36" s="622"/>
      <c r="CW36" s="622"/>
      <c r="CX36" s="622"/>
      <c r="CY36" s="623"/>
      <c r="CZ36" s="624">
        <v>16.5</v>
      </c>
      <c r="DA36" s="636"/>
      <c r="DB36" s="636"/>
      <c r="DC36" s="637"/>
      <c r="DD36" s="627">
        <v>1762703</v>
      </c>
      <c r="DE36" s="622"/>
      <c r="DF36" s="622"/>
      <c r="DG36" s="622"/>
      <c r="DH36" s="622"/>
      <c r="DI36" s="622"/>
      <c r="DJ36" s="622"/>
      <c r="DK36" s="623"/>
      <c r="DL36" s="627">
        <v>692438</v>
      </c>
      <c r="DM36" s="622"/>
      <c r="DN36" s="622"/>
      <c r="DO36" s="622"/>
      <c r="DP36" s="622"/>
      <c r="DQ36" s="622"/>
      <c r="DR36" s="622"/>
      <c r="DS36" s="622"/>
      <c r="DT36" s="622"/>
      <c r="DU36" s="622"/>
      <c r="DV36" s="623"/>
      <c r="DW36" s="624">
        <v>8.9</v>
      </c>
      <c r="DX36" s="636"/>
      <c r="DY36" s="636"/>
      <c r="DZ36" s="636"/>
      <c r="EA36" s="636"/>
      <c r="EB36" s="636"/>
      <c r="EC36" s="648"/>
    </row>
    <row r="37" spans="2:133" ht="11.25" customHeight="1" x14ac:dyDescent="0.15">
      <c r="B37" s="618" t="s">
        <v>333</v>
      </c>
      <c r="C37" s="619"/>
      <c r="D37" s="619"/>
      <c r="E37" s="619"/>
      <c r="F37" s="619"/>
      <c r="G37" s="619"/>
      <c r="H37" s="619"/>
      <c r="I37" s="619"/>
      <c r="J37" s="619"/>
      <c r="K37" s="619"/>
      <c r="L37" s="619"/>
      <c r="M37" s="619"/>
      <c r="N37" s="619"/>
      <c r="O37" s="619"/>
      <c r="P37" s="619"/>
      <c r="Q37" s="620"/>
      <c r="R37" s="621">
        <v>151935</v>
      </c>
      <c r="S37" s="622"/>
      <c r="T37" s="622"/>
      <c r="U37" s="622"/>
      <c r="V37" s="622"/>
      <c r="W37" s="622"/>
      <c r="X37" s="622"/>
      <c r="Y37" s="623"/>
      <c r="Z37" s="659">
        <v>1</v>
      </c>
      <c r="AA37" s="659"/>
      <c r="AB37" s="659"/>
      <c r="AC37" s="659"/>
      <c r="AD37" s="660">
        <v>150</v>
      </c>
      <c r="AE37" s="660"/>
      <c r="AF37" s="660"/>
      <c r="AG37" s="660"/>
      <c r="AH37" s="660"/>
      <c r="AI37" s="660"/>
      <c r="AJ37" s="660"/>
      <c r="AK37" s="660"/>
      <c r="AL37" s="624">
        <v>0</v>
      </c>
      <c r="AM37" s="625"/>
      <c r="AN37" s="625"/>
      <c r="AO37" s="661"/>
      <c r="AQ37" s="654" t="s">
        <v>334</v>
      </c>
      <c r="AR37" s="655"/>
      <c r="AS37" s="655"/>
      <c r="AT37" s="655"/>
      <c r="AU37" s="655"/>
      <c r="AV37" s="655"/>
      <c r="AW37" s="655"/>
      <c r="AX37" s="655"/>
      <c r="AY37" s="656"/>
      <c r="AZ37" s="621">
        <v>793612</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69501</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503223</v>
      </c>
      <c r="CS37" s="634"/>
      <c r="CT37" s="634"/>
      <c r="CU37" s="634"/>
      <c r="CV37" s="634"/>
      <c r="CW37" s="634"/>
      <c r="CX37" s="634"/>
      <c r="CY37" s="635"/>
      <c r="CZ37" s="624">
        <v>3.7</v>
      </c>
      <c r="DA37" s="636"/>
      <c r="DB37" s="636"/>
      <c r="DC37" s="637"/>
      <c r="DD37" s="627">
        <v>503223</v>
      </c>
      <c r="DE37" s="634"/>
      <c r="DF37" s="634"/>
      <c r="DG37" s="634"/>
      <c r="DH37" s="634"/>
      <c r="DI37" s="634"/>
      <c r="DJ37" s="634"/>
      <c r="DK37" s="635"/>
      <c r="DL37" s="627">
        <v>483692</v>
      </c>
      <c r="DM37" s="634"/>
      <c r="DN37" s="634"/>
      <c r="DO37" s="634"/>
      <c r="DP37" s="634"/>
      <c r="DQ37" s="634"/>
      <c r="DR37" s="634"/>
      <c r="DS37" s="634"/>
      <c r="DT37" s="634"/>
      <c r="DU37" s="634"/>
      <c r="DV37" s="635"/>
      <c r="DW37" s="624">
        <v>6.2</v>
      </c>
      <c r="DX37" s="636"/>
      <c r="DY37" s="636"/>
      <c r="DZ37" s="636"/>
      <c r="EA37" s="636"/>
      <c r="EB37" s="636"/>
      <c r="EC37" s="648"/>
    </row>
    <row r="38" spans="2:133" ht="11.25" customHeight="1" x14ac:dyDescent="0.15">
      <c r="B38" s="618" t="s">
        <v>337</v>
      </c>
      <c r="C38" s="619"/>
      <c r="D38" s="619"/>
      <c r="E38" s="619"/>
      <c r="F38" s="619"/>
      <c r="G38" s="619"/>
      <c r="H38" s="619"/>
      <c r="I38" s="619"/>
      <c r="J38" s="619"/>
      <c r="K38" s="619"/>
      <c r="L38" s="619"/>
      <c r="M38" s="619"/>
      <c r="N38" s="619"/>
      <c r="O38" s="619"/>
      <c r="P38" s="619"/>
      <c r="Q38" s="620"/>
      <c r="R38" s="621">
        <v>721648</v>
      </c>
      <c r="S38" s="622"/>
      <c r="T38" s="622"/>
      <c r="U38" s="622"/>
      <c r="V38" s="622"/>
      <c r="W38" s="622"/>
      <c r="X38" s="622"/>
      <c r="Y38" s="623"/>
      <c r="Z38" s="659">
        <v>4.9000000000000004</v>
      </c>
      <c r="AA38" s="659"/>
      <c r="AB38" s="659"/>
      <c r="AC38" s="659"/>
      <c r="AD38" s="660" t="s">
        <v>235</v>
      </c>
      <c r="AE38" s="660"/>
      <c r="AF38" s="660"/>
      <c r="AG38" s="660"/>
      <c r="AH38" s="660"/>
      <c r="AI38" s="660"/>
      <c r="AJ38" s="660"/>
      <c r="AK38" s="660"/>
      <c r="AL38" s="624" t="s">
        <v>235</v>
      </c>
      <c r="AM38" s="625"/>
      <c r="AN38" s="625"/>
      <c r="AO38" s="661"/>
      <c r="AQ38" s="654" t="s">
        <v>338</v>
      </c>
      <c r="AR38" s="655"/>
      <c r="AS38" s="655"/>
      <c r="AT38" s="655"/>
      <c r="AU38" s="655"/>
      <c r="AV38" s="655"/>
      <c r="AW38" s="655"/>
      <c r="AX38" s="655"/>
      <c r="AY38" s="656"/>
      <c r="AZ38" s="621">
        <v>203228</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4158</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1000879</v>
      </c>
      <c r="CS38" s="622"/>
      <c r="CT38" s="622"/>
      <c r="CU38" s="622"/>
      <c r="CV38" s="622"/>
      <c r="CW38" s="622"/>
      <c r="CX38" s="622"/>
      <c r="CY38" s="623"/>
      <c r="CZ38" s="624">
        <v>7.3</v>
      </c>
      <c r="DA38" s="636"/>
      <c r="DB38" s="636"/>
      <c r="DC38" s="637"/>
      <c r="DD38" s="627">
        <v>788190</v>
      </c>
      <c r="DE38" s="622"/>
      <c r="DF38" s="622"/>
      <c r="DG38" s="622"/>
      <c r="DH38" s="622"/>
      <c r="DI38" s="622"/>
      <c r="DJ38" s="622"/>
      <c r="DK38" s="623"/>
      <c r="DL38" s="627">
        <v>777359</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15">
      <c r="B39" s="618" t="s">
        <v>341</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235</v>
      </c>
      <c r="AA39" s="659"/>
      <c r="AB39" s="659"/>
      <c r="AC39" s="659"/>
      <c r="AD39" s="660" t="s">
        <v>179</v>
      </c>
      <c r="AE39" s="660"/>
      <c r="AF39" s="660"/>
      <c r="AG39" s="660"/>
      <c r="AH39" s="660"/>
      <c r="AI39" s="660"/>
      <c r="AJ39" s="660"/>
      <c r="AK39" s="660"/>
      <c r="AL39" s="624" t="s">
        <v>235</v>
      </c>
      <c r="AM39" s="625"/>
      <c r="AN39" s="625"/>
      <c r="AO39" s="661"/>
      <c r="AQ39" s="654" t="s">
        <v>342</v>
      </c>
      <c r="AR39" s="655"/>
      <c r="AS39" s="655"/>
      <c r="AT39" s="655"/>
      <c r="AU39" s="655"/>
      <c r="AV39" s="655"/>
      <c r="AW39" s="655"/>
      <c r="AX39" s="655"/>
      <c r="AY39" s="656"/>
      <c r="AZ39" s="621" t="s">
        <v>179</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6711</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341784</v>
      </c>
      <c r="CS39" s="634"/>
      <c r="CT39" s="634"/>
      <c r="CU39" s="634"/>
      <c r="CV39" s="634"/>
      <c r="CW39" s="634"/>
      <c r="CX39" s="634"/>
      <c r="CY39" s="635"/>
      <c r="CZ39" s="624">
        <v>2.5</v>
      </c>
      <c r="DA39" s="636"/>
      <c r="DB39" s="636"/>
      <c r="DC39" s="637"/>
      <c r="DD39" s="627">
        <v>225410</v>
      </c>
      <c r="DE39" s="634"/>
      <c r="DF39" s="634"/>
      <c r="DG39" s="634"/>
      <c r="DH39" s="634"/>
      <c r="DI39" s="634"/>
      <c r="DJ39" s="634"/>
      <c r="DK39" s="635"/>
      <c r="DL39" s="627" t="s">
        <v>179</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15">
      <c r="B40" s="618" t="s">
        <v>345</v>
      </c>
      <c r="C40" s="619"/>
      <c r="D40" s="619"/>
      <c r="E40" s="619"/>
      <c r="F40" s="619"/>
      <c r="G40" s="619"/>
      <c r="H40" s="619"/>
      <c r="I40" s="619"/>
      <c r="J40" s="619"/>
      <c r="K40" s="619"/>
      <c r="L40" s="619"/>
      <c r="M40" s="619"/>
      <c r="N40" s="619"/>
      <c r="O40" s="619"/>
      <c r="P40" s="619"/>
      <c r="Q40" s="620"/>
      <c r="R40" s="621">
        <v>122848</v>
      </c>
      <c r="S40" s="622"/>
      <c r="T40" s="622"/>
      <c r="U40" s="622"/>
      <c r="V40" s="622"/>
      <c r="W40" s="622"/>
      <c r="X40" s="622"/>
      <c r="Y40" s="623"/>
      <c r="Z40" s="659">
        <v>0.8</v>
      </c>
      <c r="AA40" s="659"/>
      <c r="AB40" s="659"/>
      <c r="AC40" s="659"/>
      <c r="AD40" s="660" t="s">
        <v>235</v>
      </c>
      <c r="AE40" s="660"/>
      <c r="AF40" s="660"/>
      <c r="AG40" s="660"/>
      <c r="AH40" s="660"/>
      <c r="AI40" s="660"/>
      <c r="AJ40" s="660"/>
      <c r="AK40" s="660"/>
      <c r="AL40" s="624" t="s">
        <v>179</v>
      </c>
      <c r="AM40" s="625"/>
      <c r="AN40" s="625"/>
      <c r="AO40" s="661"/>
      <c r="AQ40" s="654" t="s">
        <v>346</v>
      </c>
      <c r="AR40" s="655"/>
      <c r="AS40" s="655"/>
      <c r="AT40" s="655"/>
      <c r="AU40" s="655"/>
      <c r="AV40" s="655"/>
      <c r="AW40" s="655"/>
      <c r="AX40" s="655"/>
      <c r="AY40" s="656"/>
      <c r="AZ40" s="621" t="s">
        <v>235</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87</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421610</v>
      </c>
      <c r="CS40" s="622"/>
      <c r="CT40" s="622"/>
      <c r="CU40" s="622"/>
      <c r="CV40" s="622"/>
      <c r="CW40" s="622"/>
      <c r="CX40" s="622"/>
      <c r="CY40" s="623"/>
      <c r="CZ40" s="624">
        <v>3.1</v>
      </c>
      <c r="DA40" s="636"/>
      <c r="DB40" s="636"/>
      <c r="DC40" s="637"/>
      <c r="DD40" s="627">
        <v>356310</v>
      </c>
      <c r="DE40" s="622"/>
      <c r="DF40" s="622"/>
      <c r="DG40" s="622"/>
      <c r="DH40" s="622"/>
      <c r="DI40" s="622"/>
      <c r="DJ40" s="622"/>
      <c r="DK40" s="623"/>
      <c r="DL40" s="627" t="s">
        <v>179</v>
      </c>
      <c r="DM40" s="622"/>
      <c r="DN40" s="622"/>
      <c r="DO40" s="622"/>
      <c r="DP40" s="622"/>
      <c r="DQ40" s="622"/>
      <c r="DR40" s="622"/>
      <c r="DS40" s="622"/>
      <c r="DT40" s="622"/>
      <c r="DU40" s="622"/>
      <c r="DV40" s="623"/>
      <c r="DW40" s="624" t="s">
        <v>179</v>
      </c>
      <c r="DX40" s="636"/>
      <c r="DY40" s="636"/>
      <c r="DZ40" s="636"/>
      <c r="EA40" s="636"/>
      <c r="EB40" s="636"/>
      <c r="EC40" s="648"/>
    </row>
    <row r="41" spans="2:133" ht="11.25" customHeight="1" x14ac:dyDescent="0.15">
      <c r="B41" s="602" t="s">
        <v>350</v>
      </c>
      <c r="C41" s="603"/>
      <c r="D41" s="603"/>
      <c r="E41" s="603"/>
      <c r="F41" s="603"/>
      <c r="G41" s="603"/>
      <c r="H41" s="603"/>
      <c r="I41" s="603"/>
      <c r="J41" s="603"/>
      <c r="K41" s="603"/>
      <c r="L41" s="603"/>
      <c r="M41" s="603"/>
      <c r="N41" s="603"/>
      <c r="O41" s="603"/>
      <c r="P41" s="603"/>
      <c r="Q41" s="604"/>
      <c r="R41" s="605">
        <v>14811289</v>
      </c>
      <c r="S41" s="646"/>
      <c r="T41" s="646"/>
      <c r="U41" s="646"/>
      <c r="V41" s="646"/>
      <c r="W41" s="646"/>
      <c r="X41" s="646"/>
      <c r="Y41" s="649"/>
      <c r="Z41" s="650">
        <v>100</v>
      </c>
      <c r="AA41" s="650"/>
      <c r="AB41" s="650"/>
      <c r="AC41" s="650"/>
      <c r="AD41" s="651">
        <v>7689551</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237599</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179</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179</v>
      </c>
      <c r="CS41" s="634"/>
      <c r="CT41" s="634"/>
      <c r="CU41" s="634"/>
      <c r="CV41" s="634"/>
      <c r="CW41" s="634"/>
      <c r="CX41" s="634"/>
      <c r="CY41" s="635"/>
      <c r="CZ41" s="624" t="s">
        <v>179</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354</v>
      </c>
      <c r="AR42" s="667"/>
      <c r="AS42" s="667"/>
      <c r="AT42" s="667"/>
      <c r="AU42" s="667"/>
      <c r="AV42" s="667"/>
      <c r="AW42" s="667"/>
      <c r="AX42" s="667"/>
      <c r="AY42" s="668"/>
      <c r="AZ42" s="605">
        <v>763280</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314</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1107636</v>
      </c>
      <c r="CS42" s="634"/>
      <c r="CT42" s="634"/>
      <c r="CU42" s="634"/>
      <c r="CV42" s="634"/>
      <c r="CW42" s="634"/>
      <c r="CX42" s="634"/>
      <c r="CY42" s="635"/>
      <c r="CZ42" s="624">
        <v>8</v>
      </c>
      <c r="DA42" s="636"/>
      <c r="DB42" s="636"/>
      <c r="DC42" s="637"/>
      <c r="DD42" s="627">
        <v>390244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357</v>
      </c>
      <c r="CD43" s="618" t="s">
        <v>358</v>
      </c>
      <c r="CE43" s="619"/>
      <c r="CF43" s="619"/>
      <c r="CG43" s="619"/>
      <c r="CH43" s="619"/>
      <c r="CI43" s="619"/>
      <c r="CJ43" s="619"/>
      <c r="CK43" s="619"/>
      <c r="CL43" s="619"/>
      <c r="CM43" s="619"/>
      <c r="CN43" s="619"/>
      <c r="CO43" s="619"/>
      <c r="CP43" s="619"/>
      <c r="CQ43" s="620"/>
      <c r="CR43" s="621">
        <v>27306</v>
      </c>
      <c r="CS43" s="634"/>
      <c r="CT43" s="634"/>
      <c r="CU43" s="634"/>
      <c r="CV43" s="634"/>
      <c r="CW43" s="634"/>
      <c r="CX43" s="634"/>
      <c r="CY43" s="635"/>
      <c r="CZ43" s="624">
        <v>0.2</v>
      </c>
      <c r="DA43" s="636"/>
      <c r="DB43" s="636"/>
      <c r="DC43" s="637"/>
      <c r="DD43" s="627">
        <v>27306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1107636</v>
      </c>
      <c r="CS44" s="622"/>
      <c r="CT44" s="622"/>
      <c r="CU44" s="622"/>
      <c r="CV44" s="622"/>
      <c r="CW44" s="622"/>
      <c r="CX44" s="622"/>
      <c r="CY44" s="623"/>
      <c r="CZ44" s="624">
        <v>8</v>
      </c>
      <c r="DA44" s="625"/>
      <c r="DB44" s="625"/>
      <c r="DC44" s="626"/>
      <c r="DD44" s="627">
        <v>390244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386616</v>
      </c>
      <c r="CS45" s="634"/>
      <c r="CT45" s="634"/>
      <c r="CU45" s="634"/>
      <c r="CV45" s="634"/>
      <c r="CW45" s="634"/>
      <c r="CX45" s="634"/>
      <c r="CY45" s="635"/>
      <c r="CZ45" s="624">
        <v>2.8</v>
      </c>
      <c r="DA45" s="636"/>
      <c r="DB45" s="636"/>
      <c r="DC45" s="637"/>
      <c r="DD45" s="627">
        <v>19458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363</v>
      </c>
      <c r="CG46" s="619"/>
      <c r="CH46" s="619"/>
      <c r="CI46" s="619"/>
      <c r="CJ46" s="619"/>
      <c r="CK46" s="619"/>
      <c r="CL46" s="619"/>
      <c r="CM46" s="619"/>
      <c r="CN46" s="619"/>
      <c r="CO46" s="619"/>
      <c r="CP46" s="619"/>
      <c r="CQ46" s="620"/>
      <c r="CR46" s="621">
        <v>660261</v>
      </c>
      <c r="CS46" s="622"/>
      <c r="CT46" s="622"/>
      <c r="CU46" s="622"/>
      <c r="CV46" s="622"/>
      <c r="CW46" s="622"/>
      <c r="CX46" s="622"/>
      <c r="CY46" s="623"/>
      <c r="CZ46" s="624">
        <v>4.8</v>
      </c>
      <c r="DA46" s="625"/>
      <c r="DB46" s="625"/>
      <c r="DC46" s="626"/>
      <c r="DD46" s="627">
        <v>368243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364</v>
      </c>
      <c r="CG47" s="619"/>
      <c r="CH47" s="619"/>
      <c r="CI47" s="619"/>
      <c r="CJ47" s="619"/>
      <c r="CK47" s="619"/>
      <c r="CL47" s="619"/>
      <c r="CM47" s="619"/>
      <c r="CN47" s="619"/>
      <c r="CO47" s="619"/>
      <c r="CP47" s="619"/>
      <c r="CQ47" s="620"/>
      <c r="CR47" s="621" t="s">
        <v>179</v>
      </c>
      <c r="CS47" s="634"/>
      <c r="CT47" s="634"/>
      <c r="CU47" s="634"/>
      <c r="CV47" s="634"/>
      <c r="CW47" s="634"/>
      <c r="CX47" s="634"/>
      <c r="CY47" s="635"/>
      <c r="CZ47" s="624" t="s">
        <v>179</v>
      </c>
      <c r="DA47" s="636"/>
      <c r="DB47" s="636"/>
      <c r="DC47" s="637"/>
      <c r="DD47" s="627" t="s">
        <v>235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365</v>
      </c>
      <c r="CG48" s="619"/>
      <c r="CH48" s="619"/>
      <c r="CI48" s="619"/>
      <c r="CJ48" s="619"/>
      <c r="CK48" s="619"/>
      <c r="CL48" s="619"/>
      <c r="CM48" s="619"/>
      <c r="CN48" s="619"/>
      <c r="CO48" s="619"/>
      <c r="CP48" s="619"/>
      <c r="CQ48" s="620"/>
      <c r="CR48" s="621" t="s">
        <v>179</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366</v>
      </c>
      <c r="CE49" s="603"/>
      <c r="CF49" s="603"/>
      <c r="CG49" s="603"/>
      <c r="CH49" s="603"/>
      <c r="CI49" s="603"/>
      <c r="CJ49" s="603"/>
      <c r="CK49" s="603"/>
      <c r="CL49" s="603"/>
      <c r="CM49" s="603"/>
      <c r="CN49" s="603"/>
      <c r="CO49" s="603"/>
      <c r="CP49" s="603"/>
      <c r="CQ49" s="604"/>
      <c r="CR49" s="605">
        <v>13783106</v>
      </c>
      <c r="CS49" s="606"/>
      <c r="CT49" s="606"/>
      <c r="CU49" s="606"/>
      <c r="CV49" s="606"/>
      <c r="CW49" s="606"/>
      <c r="CX49" s="606"/>
      <c r="CY49" s="607"/>
      <c r="CZ49" s="608">
        <v>100</v>
      </c>
      <c r="DA49" s="609"/>
      <c r="DB49" s="609"/>
      <c r="DC49" s="610"/>
      <c r="DD49" s="611">
        <v>9224472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rsY7xqrsEiBh0uEzU3WWFoU+RNbgQM1wedmHNjVeFLQ6CQn7myDzyu6tujFHCqukjn5qVUlkDgk0CWT5RNr6jg==" saltValue="QGyr8BoH4pJXNCOvi38iI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389</v>
      </c>
      <c r="C7" s="1048"/>
      <c r="D7" s="1048"/>
      <c r="E7" s="1048"/>
      <c r="F7" s="1048"/>
      <c r="G7" s="1048"/>
      <c r="H7" s="1048"/>
      <c r="I7" s="1048"/>
      <c r="J7" s="1048"/>
      <c r="K7" s="1048"/>
      <c r="L7" s="1048"/>
      <c r="M7" s="1048"/>
      <c r="N7" s="1048"/>
      <c r="O7" s="1048"/>
      <c r="P7" s="1049"/>
      <c r="Q7" s="1102">
        <v>14811</v>
      </c>
      <c r="R7" s="1103"/>
      <c r="S7" s="1103"/>
      <c r="T7" s="1103"/>
      <c r="U7" s="1103"/>
      <c r="V7" s="1103">
        <v>13783</v>
      </c>
      <c r="W7" s="1103"/>
      <c r="X7" s="1103"/>
      <c r="Y7" s="1103"/>
      <c r="Z7" s="1103"/>
      <c r="AA7" s="1103">
        <v>1028</v>
      </c>
      <c r="AB7" s="1103"/>
      <c r="AC7" s="1103"/>
      <c r="AD7" s="1103"/>
      <c r="AE7" s="1104"/>
      <c r="AF7" s="1105">
        <v>983</v>
      </c>
      <c r="AG7" s="1106"/>
      <c r="AH7" s="1106"/>
      <c r="AI7" s="1106"/>
      <c r="AJ7" s="1107"/>
      <c r="AK7" s="1108"/>
      <c r="AL7" s="1109"/>
      <c r="AM7" s="1109"/>
      <c r="AN7" s="1109"/>
      <c r="AO7" s="1109"/>
      <c r="AP7" s="1109">
        <v>10538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584</v>
      </c>
      <c r="BT7" s="1100"/>
      <c r="BU7" s="1100"/>
      <c r="BV7" s="1100"/>
      <c r="BW7" s="1100"/>
      <c r="BX7" s="1100"/>
      <c r="BY7" s="1100"/>
      <c r="BZ7" s="1100"/>
      <c r="CA7" s="1100"/>
      <c r="CB7" s="1100"/>
      <c r="CC7" s="1100"/>
      <c r="CD7" s="1100"/>
      <c r="CE7" s="1100"/>
      <c r="CF7" s="1100"/>
      <c r="CG7" s="1112"/>
      <c r="CH7" s="1096">
        <v>0</v>
      </c>
      <c r="CI7" s="1097"/>
      <c r="CJ7" s="1097"/>
      <c r="CK7" s="1097"/>
      <c r="CL7" s="1098"/>
      <c r="CM7" s="1096">
        <v>31</v>
      </c>
      <c r="CN7" s="1097"/>
      <c r="CO7" s="1097"/>
      <c r="CP7" s="1097"/>
      <c r="CQ7" s="1098"/>
      <c r="CR7" s="1096">
        <v>20</v>
      </c>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585</v>
      </c>
      <c r="BT8" s="993"/>
      <c r="BU8" s="993"/>
      <c r="BV8" s="993"/>
      <c r="BW8" s="993"/>
      <c r="BX8" s="993"/>
      <c r="BY8" s="993"/>
      <c r="BZ8" s="993"/>
      <c r="CA8" s="993"/>
      <c r="CB8" s="993"/>
      <c r="CC8" s="993"/>
      <c r="CD8" s="993"/>
      <c r="CE8" s="993"/>
      <c r="CF8" s="993"/>
      <c r="CG8" s="1014"/>
      <c r="CH8" s="989">
        <v>29</v>
      </c>
      <c r="CI8" s="990"/>
      <c r="CJ8" s="990"/>
      <c r="CK8" s="990"/>
      <c r="CL8" s="991"/>
      <c r="CM8" s="989">
        <v>297</v>
      </c>
      <c r="CN8" s="990"/>
      <c r="CO8" s="990"/>
      <c r="CP8" s="990"/>
      <c r="CQ8" s="991"/>
      <c r="CR8" s="989">
        <v>13</v>
      </c>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391</v>
      </c>
      <c r="B23" s="937" t="s">
        <v>392</v>
      </c>
      <c r="C23" s="938"/>
      <c r="D23" s="938"/>
      <c r="E23" s="938"/>
      <c r="F23" s="938"/>
      <c r="G23" s="938"/>
      <c r="H23" s="938"/>
      <c r="I23" s="938"/>
      <c r="J23" s="938"/>
      <c r="K23" s="938"/>
      <c r="L23" s="938"/>
      <c r="M23" s="938"/>
      <c r="N23" s="938"/>
      <c r="O23" s="938"/>
      <c r="P23" s="948"/>
      <c r="Q23" s="1067">
        <v>14811</v>
      </c>
      <c r="R23" s="1061"/>
      <c r="S23" s="1061"/>
      <c r="T23" s="1061"/>
      <c r="U23" s="1061"/>
      <c r="V23" s="1061">
        <v>13783</v>
      </c>
      <c r="W23" s="1061"/>
      <c r="X23" s="1061"/>
      <c r="Y23" s="1061"/>
      <c r="Z23" s="1061"/>
      <c r="AA23" s="1061">
        <v>1028</v>
      </c>
      <c r="AB23" s="1061"/>
      <c r="AC23" s="1061"/>
      <c r="AD23" s="1061"/>
      <c r="AE23" s="1068"/>
      <c r="AF23" s="1069">
        <v>983</v>
      </c>
      <c r="AG23" s="1061"/>
      <c r="AH23" s="1061"/>
      <c r="AI23" s="1061"/>
      <c r="AJ23" s="1070"/>
      <c r="AK23" s="1071"/>
      <c r="AL23" s="1072"/>
      <c r="AM23" s="1072"/>
      <c r="AN23" s="1072"/>
      <c r="AO23" s="1072"/>
      <c r="AP23" s="1061">
        <v>10538</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3075</v>
      </c>
      <c r="R28" s="1051"/>
      <c r="S28" s="1051"/>
      <c r="T28" s="1051"/>
      <c r="U28" s="1051"/>
      <c r="V28" s="1051">
        <v>2997</v>
      </c>
      <c r="W28" s="1051"/>
      <c r="X28" s="1051"/>
      <c r="Y28" s="1051"/>
      <c r="Z28" s="1051"/>
      <c r="AA28" s="1051">
        <v>78</v>
      </c>
      <c r="AB28" s="1051"/>
      <c r="AC28" s="1051"/>
      <c r="AD28" s="1051"/>
      <c r="AE28" s="1052"/>
      <c r="AF28" s="1053">
        <v>78</v>
      </c>
      <c r="AG28" s="1051"/>
      <c r="AH28" s="1051"/>
      <c r="AI28" s="1051"/>
      <c r="AJ28" s="1054"/>
      <c r="AK28" s="1042"/>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2277</v>
      </c>
      <c r="R29" s="1039"/>
      <c r="S29" s="1039"/>
      <c r="T29" s="1039"/>
      <c r="U29" s="1039"/>
      <c r="V29" s="1039">
        <v>2200</v>
      </c>
      <c r="W29" s="1039"/>
      <c r="X29" s="1039"/>
      <c r="Y29" s="1039"/>
      <c r="Z29" s="1039"/>
      <c r="AA29" s="1039">
        <v>77</v>
      </c>
      <c r="AB29" s="1039"/>
      <c r="AC29" s="1039"/>
      <c r="AD29" s="1039"/>
      <c r="AE29" s="1040"/>
      <c r="AF29" s="1035">
        <v>77</v>
      </c>
      <c r="AG29" s="1036"/>
      <c r="AH29" s="1036"/>
      <c r="AI29" s="1036"/>
      <c r="AJ29" s="1037"/>
      <c r="AK29" s="980"/>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406</v>
      </c>
      <c r="C30" s="1031"/>
      <c r="D30" s="1031"/>
      <c r="E30" s="1031"/>
      <c r="F30" s="1031"/>
      <c r="G30" s="1031"/>
      <c r="H30" s="1031"/>
      <c r="I30" s="1031"/>
      <c r="J30" s="1031"/>
      <c r="K30" s="1031"/>
      <c r="L30" s="1031"/>
      <c r="M30" s="1031"/>
      <c r="N30" s="1031"/>
      <c r="O30" s="1031"/>
      <c r="P30" s="1032"/>
      <c r="Q30" s="1038">
        <v>375</v>
      </c>
      <c r="R30" s="1039"/>
      <c r="S30" s="1039"/>
      <c r="T30" s="1039"/>
      <c r="U30" s="1039"/>
      <c r="V30" s="1039">
        <v>374</v>
      </c>
      <c r="W30" s="1039"/>
      <c r="X30" s="1039"/>
      <c r="Y30" s="1039"/>
      <c r="Z30" s="1039"/>
      <c r="AA30" s="1039">
        <v>2</v>
      </c>
      <c r="AB30" s="1039"/>
      <c r="AC30" s="1039"/>
      <c r="AD30" s="1039"/>
      <c r="AE30" s="1040"/>
      <c r="AF30" s="1035">
        <v>2</v>
      </c>
      <c r="AG30" s="1036"/>
      <c r="AH30" s="1036"/>
      <c r="AI30" s="1036"/>
      <c r="AJ30" s="1037"/>
      <c r="AK30" s="980"/>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407</v>
      </c>
      <c r="C31" s="1031"/>
      <c r="D31" s="1031"/>
      <c r="E31" s="1031"/>
      <c r="F31" s="1031"/>
      <c r="G31" s="1031"/>
      <c r="H31" s="1031"/>
      <c r="I31" s="1031"/>
      <c r="J31" s="1031"/>
      <c r="K31" s="1031"/>
      <c r="L31" s="1031"/>
      <c r="M31" s="1031"/>
      <c r="N31" s="1031"/>
      <c r="O31" s="1031"/>
      <c r="P31" s="1032"/>
      <c r="Q31" s="1038">
        <v>1298</v>
      </c>
      <c r="R31" s="1039"/>
      <c r="S31" s="1039"/>
      <c r="T31" s="1039"/>
      <c r="U31" s="1039"/>
      <c r="V31" s="1039">
        <v>1257</v>
      </c>
      <c r="W31" s="1039"/>
      <c r="X31" s="1039"/>
      <c r="Y31" s="1039"/>
      <c r="Z31" s="1039"/>
      <c r="AA31" s="1039">
        <v>40</v>
      </c>
      <c r="AB31" s="1039"/>
      <c r="AC31" s="1039"/>
      <c r="AD31" s="1039"/>
      <c r="AE31" s="1040"/>
      <c r="AF31" s="1035">
        <v>304</v>
      </c>
      <c r="AG31" s="1036"/>
      <c r="AH31" s="1036"/>
      <c r="AI31" s="1036"/>
      <c r="AJ31" s="1037"/>
      <c r="AK31" s="980"/>
      <c r="AL31" s="971"/>
      <c r="AM31" s="971"/>
      <c r="AN31" s="971"/>
      <c r="AO31" s="971"/>
      <c r="AP31" s="971">
        <v>6662</v>
      </c>
      <c r="AQ31" s="971"/>
      <c r="AR31" s="971"/>
      <c r="AS31" s="971"/>
      <c r="AT31" s="971"/>
      <c r="AU31" s="971">
        <v>6016</v>
      </c>
      <c r="AV31" s="971"/>
      <c r="AW31" s="971"/>
      <c r="AX31" s="971"/>
      <c r="AY31" s="971"/>
      <c r="AZ31" s="1041"/>
      <c r="BA31" s="1041"/>
      <c r="BB31" s="1041"/>
      <c r="BC31" s="1041"/>
      <c r="BD31" s="1041"/>
      <c r="BE31" s="972" t="s">
        <v>408</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711</v>
      </c>
      <c r="R32" s="1039"/>
      <c r="S32" s="1039"/>
      <c r="T32" s="1039"/>
      <c r="U32" s="1039"/>
      <c r="V32" s="1039">
        <v>1413</v>
      </c>
      <c r="W32" s="1039"/>
      <c r="X32" s="1039"/>
      <c r="Y32" s="1039"/>
      <c r="Z32" s="1039"/>
      <c r="AA32" s="1039">
        <v>-702</v>
      </c>
      <c r="AB32" s="1039"/>
      <c r="AC32" s="1039"/>
      <c r="AD32" s="1039"/>
      <c r="AE32" s="1040"/>
      <c r="AF32" s="1035">
        <v>1186</v>
      </c>
      <c r="AG32" s="1036"/>
      <c r="AH32" s="1036"/>
      <c r="AI32" s="1036"/>
      <c r="AJ32" s="1037"/>
      <c r="AK32" s="980"/>
      <c r="AL32" s="971"/>
      <c r="AM32" s="971"/>
      <c r="AN32" s="971"/>
      <c r="AO32" s="971"/>
      <c r="AP32" s="971">
        <v>1217</v>
      </c>
      <c r="AQ32" s="971"/>
      <c r="AR32" s="971"/>
      <c r="AS32" s="971"/>
      <c r="AT32" s="971"/>
      <c r="AU32" s="971">
        <v>58</v>
      </c>
      <c r="AV32" s="971"/>
      <c r="AW32" s="971"/>
      <c r="AX32" s="971"/>
      <c r="AY32" s="971"/>
      <c r="AZ32" s="1041"/>
      <c r="BA32" s="1041"/>
      <c r="BB32" s="1041"/>
      <c r="BC32" s="1041"/>
      <c r="BD32" s="1041"/>
      <c r="BE32" s="972" t="s">
        <v>408</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410</v>
      </c>
      <c r="C33" s="1031"/>
      <c r="D33" s="1031"/>
      <c r="E33" s="1031"/>
      <c r="F33" s="1031"/>
      <c r="G33" s="1031"/>
      <c r="H33" s="1031"/>
      <c r="I33" s="1031"/>
      <c r="J33" s="1031"/>
      <c r="K33" s="1031"/>
      <c r="L33" s="1031"/>
      <c r="M33" s="1031"/>
      <c r="N33" s="1031"/>
      <c r="O33" s="1031"/>
      <c r="P33" s="1032"/>
      <c r="Q33" s="1038">
        <v>15</v>
      </c>
      <c r="R33" s="1039"/>
      <c r="S33" s="1039"/>
      <c r="T33" s="1039"/>
      <c r="U33" s="1039"/>
      <c r="V33" s="1039">
        <v>11</v>
      </c>
      <c r="W33" s="1039"/>
      <c r="X33" s="1039"/>
      <c r="Y33" s="1039"/>
      <c r="Z33" s="1039"/>
      <c r="AA33" s="1039">
        <v>4</v>
      </c>
      <c r="AB33" s="1039"/>
      <c r="AC33" s="1039"/>
      <c r="AD33" s="1039"/>
      <c r="AE33" s="1040"/>
      <c r="AF33" s="1035">
        <v>114</v>
      </c>
      <c r="AG33" s="1036"/>
      <c r="AH33" s="1036"/>
      <c r="AI33" s="1036"/>
      <c r="AJ33" s="1037"/>
      <c r="AK33" s="980"/>
      <c r="AL33" s="971"/>
      <c r="AM33" s="971"/>
      <c r="AN33" s="971"/>
      <c r="AO33" s="971"/>
      <c r="AP33" s="971">
        <v>28</v>
      </c>
      <c r="AQ33" s="971"/>
      <c r="AR33" s="971"/>
      <c r="AS33" s="971"/>
      <c r="AT33" s="971"/>
      <c r="AU33" s="971"/>
      <c r="AV33" s="971"/>
      <c r="AW33" s="971"/>
      <c r="AX33" s="971"/>
      <c r="AY33" s="971"/>
      <c r="AZ33" s="1041"/>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1761</v>
      </c>
      <c r="AG63" s="959"/>
      <c r="AH63" s="959"/>
      <c r="AI63" s="959"/>
      <c r="AJ63" s="1022"/>
      <c r="AK63" s="1023"/>
      <c r="AL63" s="963"/>
      <c r="AM63" s="963"/>
      <c r="AN63" s="963"/>
      <c r="AO63" s="963"/>
      <c r="AP63" s="959">
        <v>7907</v>
      </c>
      <c r="AQ63" s="959"/>
      <c r="AR63" s="959"/>
      <c r="AS63" s="959"/>
      <c r="AT63" s="959"/>
      <c r="AU63" s="959">
        <v>6074</v>
      </c>
      <c r="AV63" s="959"/>
      <c r="AW63" s="959"/>
      <c r="AX63" s="959"/>
      <c r="AY63" s="959"/>
      <c r="AZ63" s="1017"/>
      <c r="BA63" s="1017"/>
      <c r="BB63" s="1017"/>
      <c r="BC63" s="1017"/>
      <c r="BD63" s="1017"/>
      <c r="BE63" s="960"/>
      <c r="BF63" s="960"/>
      <c r="BG63" s="960"/>
      <c r="BH63" s="960"/>
      <c r="BI63" s="961"/>
      <c r="BJ63" s="1018" t="s">
        <v>179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396</v>
      </c>
      <c r="R66" s="1002"/>
      <c r="S66" s="1002"/>
      <c r="T66" s="1002"/>
      <c r="U66" s="1003"/>
      <c r="V66" s="1001" t="s">
        <v>397</v>
      </c>
      <c r="W66" s="1002"/>
      <c r="X66" s="1002"/>
      <c r="Y66" s="1002"/>
      <c r="Z66" s="1003"/>
      <c r="AA66" s="1001" t="s">
        <v>398</v>
      </c>
      <c r="AB66" s="1002"/>
      <c r="AC66" s="1002"/>
      <c r="AD66" s="1002"/>
      <c r="AE66" s="1003"/>
      <c r="AF66" s="1007" t="s">
        <v>399</v>
      </c>
      <c r="AG66" s="1008"/>
      <c r="AH66" s="1008"/>
      <c r="AI66" s="1008"/>
      <c r="AJ66" s="1009"/>
      <c r="AK66" s="1001" t="s">
        <v>400</v>
      </c>
      <c r="AL66" s="996"/>
      <c r="AM66" s="996"/>
      <c r="AN66" s="996"/>
      <c r="AO66" s="997"/>
      <c r="AP66" s="1001" t="s">
        <v>416</v>
      </c>
      <c r="AQ66" s="1002"/>
      <c r="AR66" s="1002"/>
      <c r="AS66" s="1002"/>
      <c r="AT66" s="1003"/>
      <c r="AU66" s="1001" t="s">
        <v>417</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574</v>
      </c>
      <c r="C68" s="986"/>
      <c r="D68" s="986"/>
      <c r="E68" s="986"/>
      <c r="F68" s="986"/>
      <c r="G68" s="986"/>
      <c r="H68" s="986"/>
      <c r="I68" s="986"/>
      <c r="J68" s="986"/>
      <c r="K68" s="986"/>
      <c r="L68" s="986"/>
      <c r="M68" s="986"/>
      <c r="N68" s="986"/>
      <c r="O68" s="986"/>
      <c r="P68" s="987"/>
      <c r="Q68" s="988">
        <v>55</v>
      </c>
      <c r="R68" s="982" t="str">
        <f>IF('[1]計数資料（千円単）'!R68=0,"-",ROUND('[1]計数資料（千円単）'!R68/1000,0))</f>
        <v>-</v>
      </c>
      <c r="S68" s="982" t="str">
        <f>IF('[1]計数資料（千円単）'!S68=0,"-",ROUND('[1]計数資料（千円単）'!S68/1000,0))</f>
        <v>-</v>
      </c>
      <c r="T68" s="982" t="str">
        <f>IF('[1]計数資料（千円単）'!T68=0,"-",ROUND('[1]計数資料（千円単）'!T68/1000,0))</f>
        <v>-</v>
      </c>
      <c r="U68" s="982" t="str">
        <f>IF('[1]計数資料（千円単）'!U68=0,"-",ROUND('[1]計数資料（千円単）'!U68/1000,0))</f>
        <v>-</v>
      </c>
      <c r="V68" s="982">
        <v>51</v>
      </c>
      <c r="W68" s="982" t="str">
        <f>IF('[1]計数資料（千円単）'!W68=0,"-",ROUND('[1]計数資料（千円単）'!W68/1000,0))</f>
        <v>-</v>
      </c>
      <c r="X68" s="982" t="str">
        <f>IF('[1]計数資料（千円単）'!X68=0,"-",ROUND('[1]計数資料（千円単）'!X68/1000,0))</f>
        <v>-</v>
      </c>
      <c r="Y68" s="982" t="str">
        <f>IF('[1]計数資料（千円単）'!Y68=0,"-",ROUND('[1]計数資料（千円単）'!Y68/1000,0))</f>
        <v>-</v>
      </c>
      <c r="Z68" s="982" t="str">
        <f>IF('[1]計数資料（千円単）'!Z68=0,"-",ROUND('[1]計数資料（千円単）'!Z68/1000,0))</f>
        <v>-</v>
      </c>
      <c r="AA68" s="982">
        <v>4</v>
      </c>
      <c r="AB68" s="982" t="str">
        <f>IF('[1]計数資料（千円単）'!AB68=0,"-",ROUND('[1]計数資料（千円単）'!AB68/1000,0))</f>
        <v>-</v>
      </c>
      <c r="AC68" s="982" t="str">
        <f>IF('[1]計数資料（千円単）'!AC68=0,"-",ROUND('[1]計数資料（千円単）'!AC68/1000,0))</f>
        <v>-</v>
      </c>
      <c r="AD68" s="982" t="str">
        <f>IF('[1]計数資料（千円単）'!AD68=0,"-",ROUND('[1]計数資料（千円単）'!AD68/1000,0))</f>
        <v>-</v>
      </c>
      <c r="AE68" s="982" t="str">
        <f>IF('[1]計数資料（千円単）'!AE68=0,"-",ROUND('[1]計数資料（千円単）'!AE68/1000,0))</f>
        <v>-</v>
      </c>
      <c r="AF68" s="982">
        <v>4</v>
      </c>
      <c r="AG68" s="982" t="str">
        <f>IF('[1]計数資料（千円単）'!AG68=0,"-",ROUND('[1]計数資料（千円単）'!AG68/1000,0))</f>
        <v>-</v>
      </c>
      <c r="AH68" s="982" t="str">
        <f>IF('[1]計数資料（千円単）'!AH68=0,"-",ROUND('[1]計数資料（千円単）'!AH68/1000,0))</f>
        <v>-</v>
      </c>
      <c r="AI68" s="982" t="str">
        <f>IF('[1]計数資料（千円単）'!AI68=0,"-",ROUND('[1]計数資料（千円単）'!AI68/1000,0))</f>
        <v>-</v>
      </c>
      <c r="AJ68" s="982" t="str">
        <f>IF('[1]計数資料（千円単）'!AJ68=0,"-",ROUND('[1]計数資料（千円単）'!AJ68/1000,0))</f>
        <v>-</v>
      </c>
      <c r="AK68" s="982"/>
      <c r="AL68" s="982"/>
      <c r="AM68" s="982"/>
      <c r="AN68" s="982"/>
      <c r="AO68" s="982"/>
      <c r="AP68" s="982"/>
      <c r="AQ68" s="982"/>
      <c r="AR68" s="982"/>
      <c r="AS68" s="982"/>
      <c r="AT68" s="982"/>
      <c r="AU68" s="982"/>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575</v>
      </c>
      <c r="C69" s="975"/>
      <c r="D69" s="975"/>
      <c r="E69" s="975"/>
      <c r="F69" s="975"/>
      <c r="G69" s="975"/>
      <c r="H69" s="975"/>
      <c r="I69" s="975"/>
      <c r="J69" s="975"/>
      <c r="K69" s="975"/>
      <c r="L69" s="975"/>
      <c r="M69" s="975"/>
      <c r="N69" s="975"/>
      <c r="O69" s="975"/>
      <c r="P69" s="976"/>
      <c r="Q69" s="977">
        <v>188</v>
      </c>
      <c r="R69" s="971"/>
      <c r="S69" s="971"/>
      <c r="T69" s="971"/>
      <c r="U69" s="971"/>
      <c r="V69" s="971">
        <v>178</v>
      </c>
      <c r="W69" s="971"/>
      <c r="X69" s="971"/>
      <c r="Y69" s="971"/>
      <c r="Z69" s="971"/>
      <c r="AA69" s="971">
        <v>10</v>
      </c>
      <c r="AB69" s="971"/>
      <c r="AC69" s="971"/>
      <c r="AD69" s="971"/>
      <c r="AE69" s="971"/>
      <c r="AF69" s="971">
        <v>10</v>
      </c>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576</v>
      </c>
      <c r="C70" s="975"/>
      <c r="D70" s="975"/>
      <c r="E70" s="975"/>
      <c r="F70" s="975"/>
      <c r="G70" s="975"/>
      <c r="H70" s="975"/>
      <c r="I70" s="975"/>
      <c r="J70" s="975"/>
      <c r="K70" s="975"/>
      <c r="L70" s="975"/>
      <c r="M70" s="975"/>
      <c r="N70" s="975"/>
      <c r="O70" s="975"/>
      <c r="P70" s="976"/>
      <c r="Q70" s="977">
        <v>1907</v>
      </c>
      <c r="R70" s="971"/>
      <c r="S70" s="971"/>
      <c r="T70" s="971"/>
      <c r="U70" s="971"/>
      <c r="V70" s="971">
        <v>1852</v>
      </c>
      <c r="W70" s="971"/>
      <c r="X70" s="971"/>
      <c r="Y70" s="971"/>
      <c r="Z70" s="971"/>
      <c r="AA70" s="971">
        <v>55</v>
      </c>
      <c r="AB70" s="971"/>
      <c r="AC70" s="971"/>
      <c r="AD70" s="971"/>
      <c r="AE70" s="971"/>
      <c r="AF70" s="971">
        <v>55</v>
      </c>
      <c r="AG70" s="971"/>
      <c r="AH70" s="971"/>
      <c r="AI70" s="971"/>
      <c r="AJ70" s="971"/>
      <c r="AK70" s="971">
        <v>23</v>
      </c>
      <c r="AL70" s="971"/>
      <c r="AM70" s="971"/>
      <c r="AN70" s="971"/>
      <c r="AO70" s="971"/>
      <c r="AP70" s="971">
        <v>357</v>
      </c>
      <c r="AQ70" s="971"/>
      <c r="AR70" s="971"/>
      <c r="AS70" s="971"/>
      <c r="AT70" s="971"/>
      <c r="AU70" s="971">
        <v>91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577</v>
      </c>
      <c r="C71" s="975"/>
      <c r="D71" s="975"/>
      <c r="E71" s="975"/>
      <c r="F71" s="975"/>
      <c r="G71" s="975"/>
      <c r="H71" s="975"/>
      <c r="I71" s="975"/>
      <c r="J71" s="975"/>
      <c r="K71" s="975"/>
      <c r="L71" s="975"/>
      <c r="M71" s="975"/>
      <c r="N71" s="975"/>
      <c r="O71" s="975"/>
      <c r="P71" s="976"/>
      <c r="Q71" s="977">
        <v>134</v>
      </c>
      <c r="R71" s="971"/>
      <c r="S71" s="971"/>
      <c r="T71" s="971"/>
      <c r="U71" s="971"/>
      <c r="V71" s="971">
        <v>115</v>
      </c>
      <c r="W71" s="971"/>
      <c r="X71" s="971"/>
      <c r="Y71" s="971"/>
      <c r="Z71" s="971"/>
      <c r="AA71" s="971">
        <v>18</v>
      </c>
      <c r="AB71" s="971"/>
      <c r="AC71" s="971"/>
      <c r="AD71" s="971"/>
      <c r="AE71" s="971"/>
      <c r="AF71" s="971">
        <v>18</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578</v>
      </c>
      <c r="C72" s="975"/>
      <c r="D72" s="975"/>
      <c r="E72" s="975"/>
      <c r="F72" s="975"/>
      <c r="G72" s="975"/>
      <c r="H72" s="975"/>
      <c r="I72" s="975"/>
      <c r="J72" s="975"/>
      <c r="K72" s="975"/>
      <c r="L72" s="975"/>
      <c r="M72" s="975"/>
      <c r="N72" s="975"/>
      <c r="O72" s="975"/>
      <c r="P72" s="976"/>
      <c r="Q72" s="977">
        <v>50</v>
      </c>
      <c r="R72" s="971"/>
      <c r="S72" s="971"/>
      <c r="T72" s="971"/>
      <c r="U72" s="971"/>
      <c r="V72" s="971">
        <v>46</v>
      </c>
      <c r="W72" s="971"/>
      <c r="X72" s="971"/>
      <c r="Y72" s="971"/>
      <c r="Z72" s="971"/>
      <c r="AA72" s="971">
        <v>4</v>
      </c>
      <c r="AB72" s="971"/>
      <c r="AC72" s="971"/>
      <c r="AD72" s="971"/>
      <c r="AE72" s="971"/>
      <c r="AF72" s="971">
        <v>4</v>
      </c>
      <c r="AG72" s="971"/>
      <c r="AH72" s="971"/>
      <c r="AI72" s="971"/>
      <c r="AJ72" s="971"/>
      <c r="AK72" s="971">
        <v>2</v>
      </c>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16052</v>
      </c>
      <c r="R73" s="971"/>
      <c r="S73" s="971"/>
      <c r="T73" s="971"/>
      <c r="U73" s="971"/>
      <c r="V73" s="971">
        <v>16031</v>
      </c>
      <c r="W73" s="971"/>
      <c r="X73" s="971"/>
      <c r="Y73" s="971"/>
      <c r="Z73" s="971"/>
      <c r="AA73" s="971">
        <v>21</v>
      </c>
      <c r="AB73" s="971"/>
      <c r="AC73" s="971"/>
      <c r="AD73" s="971"/>
      <c r="AE73" s="971"/>
      <c r="AF73" s="971">
        <v>14</v>
      </c>
      <c r="AG73" s="971"/>
      <c r="AH73" s="971"/>
      <c r="AI73" s="971"/>
      <c r="AJ73" s="971"/>
      <c r="AK73" s="971">
        <v>113</v>
      </c>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580</v>
      </c>
      <c r="C74" s="975"/>
      <c r="D74" s="975"/>
      <c r="E74" s="975"/>
      <c r="F74" s="975"/>
      <c r="G74" s="975"/>
      <c r="H74" s="975"/>
      <c r="I74" s="975"/>
      <c r="J74" s="975"/>
      <c r="K74" s="975"/>
      <c r="L74" s="975"/>
      <c r="M74" s="975"/>
      <c r="N74" s="975"/>
      <c r="O74" s="975"/>
      <c r="P74" s="976"/>
      <c r="Q74" s="977">
        <v>88</v>
      </c>
      <c r="R74" s="971"/>
      <c r="S74" s="971"/>
      <c r="T74" s="971"/>
      <c r="U74" s="971"/>
      <c r="V74" s="971">
        <v>87</v>
      </c>
      <c r="W74" s="971"/>
      <c r="X74" s="971"/>
      <c r="Y74" s="971"/>
      <c r="Z74" s="971"/>
      <c r="AA74" s="971">
        <v>1</v>
      </c>
      <c r="AB74" s="971"/>
      <c r="AC74" s="971"/>
      <c r="AD74" s="971"/>
      <c r="AE74" s="971"/>
      <c r="AF74" s="971">
        <v>1</v>
      </c>
      <c r="AG74" s="971"/>
      <c r="AH74" s="971"/>
      <c r="AI74" s="971"/>
      <c r="AJ74" s="971"/>
      <c r="AK74" s="971">
        <v>8</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581</v>
      </c>
      <c r="C75" s="975"/>
      <c r="D75" s="975"/>
      <c r="E75" s="975"/>
      <c r="F75" s="975"/>
      <c r="G75" s="975"/>
      <c r="H75" s="975"/>
      <c r="I75" s="975"/>
      <c r="J75" s="975"/>
      <c r="K75" s="975"/>
      <c r="L75" s="975"/>
      <c r="M75" s="975"/>
      <c r="N75" s="975"/>
      <c r="O75" s="975"/>
      <c r="P75" s="976"/>
      <c r="Q75" s="978">
        <v>468</v>
      </c>
      <c r="R75" s="979"/>
      <c r="S75" s="979"/>
      <c r="T75" s="979"/>
      <c r="U75" s="980"/>
      <c r="V75" s="981">
        <v>242</v>
      </c>
      <c r="W75" s="979"/>
      <c r="X75" s="979"/>
      <c r="Y75" s="979"/>
      <c r="Z75" s="980"/>
      <c r="AA75" s="981">
        <v>226</v>
      </c>
      <c r="AB75" s="979"/>
      <c r="AC75" s="979"/>
      <c r="AD75" s="979"/>
      <c r="AE75" s="980"/>
      <c r="AF75" s="981">
        <v>226</v>
      </c>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582</v>
      </c>
      <c r="C76" s="975"/>
      <c r="D76" s="975"/>
      <c r="E76" s="975"/>
      <c r="F76" s="975"/>
      <c r="G76" s="975"/>
      <c r="H76" s="975"/>
      <c r="I76" s="975"/>
      <c r="J76" s="975"/>
      <c r="K76" s="975"/>
      <c r="L76" s="975"/>
      <c r="M76" s="975"/>
      <c r="N76" s="975"/>
      <c r="O76" s="975"/>
      <c r="P76" s="976"/>
      <c r="Q76" s="978">
        <v>1041</v>
      </c>
      <c r="R76" s="979"/>
      <c r="S76" s="979"/>
      <c r="T76" s="979"/>
      <c r="U76" s="980"/>
      <c r="V76" s="981">
        <v>1037</v>
      </c>
      <c r="W76" s="979"/>
      <c r="X76" s="979"/>
      <c r="Y76" s="979"/>
      <c r="Z76" s="980"/>
      <c r="AA76" s="981">
        <v>4</v>
      </c>
      <c r="AB76" s="979"/>
      <c r="AC76" s="979"/>
      <c r="AD76" s="979"/>
      <c r="AE76" s="980"/>
      <c r="AF76" s="981">
        <v>4</v>
      </c>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583</v>
      </c>
      <c r="C77" s="975"/>
      <c r="D77" s="975"/>
      <c r="E77" s="975"/>
      <c r="F77" s="975"/>
      <c r="G77" s="975"/>
      <c r="H77" s="975"/>
      <c r="I77" s="975"/>
      <c r="J77" s="975"/>
      <c r="K77" s="975"/>
      <c r="L77" s="975"/>
      <c r="M77" s="975"/>
      <c r="N77" s="975"/>
      <c r="O77" s="975"/>
      <c r="P77" s="976"/>
      <c r="Q77" s="978">
        <v>368351</v>
      </c>
      <c r="R77" s="979"/>
      <c r="S77" s="979"/>
      <c r="T77" s="979"/>
      <c r="U77" s="980"/>
      <c r="V77" s="981">
        <v>355170</v>
      </c>
      <c r="W77" s="979"/>
      <c r="X77" s="979"/>
      <c r="Y77" s="979"/>
      <c r="Z77" s="980"/>
      <c r="AA77" s="981">
        <v>13181</v>
      </c>
      <c r="AB77" s="979"/>
      <c r="AC77" s="979"/>
      <c r="AD77" s="979"/>
      <c r="AE77" s="980"/>
      <c r="AF77" s="981">
        <v>13181</v>
      </c>
      <c r="AG77" s="979"/>
      <c r="AH77" s="979"/>
      <c r="AI77" s="979"/>
      <c r="AJ77" s="980"/>
      <c r="AK77" s="981">
        <v>2368</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391</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13517</v>
      </c>
      <c r="AG88" s="959"/>
      <c r="AH88" s="959"/>
      <c r="AI88" s="959"/>
      <c r="AJ88" s="959"/>
      <c r="AK88" s="963"/>
      <c r="AL88" s="963"/>
      <c r="AM88" s="963"/>
      <c r="AN88" s="963"/>
      <c r="AO88" s="963"/>
      <c r="AP88" s="959">
        <v>357</v>
      </c>
      <c r="AQ88" s="959"/>
      <c r="AR88" s="959"/>
      <c r="AS88" s="959"/>
      <c r="AT88" s="959"/>
      <c r="AU88" s="959">
        <v>91</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33</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309</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309</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309</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1500389</v>
      </c>
      <c r="AB110" s="889"/>
      <c r="AC110" s="889"/>
      <c r="AD110" s="889"/>
      <c r="AE110" s="890"/>
      <c r="AF110" s="891">
        <v>1387560</v>
      </c>
      <c r="AG110" s="889"/>
      <c r="AH110" s="889"/>
      <c r="AI110" s="889"/>
      <c r="AJ110" s="890"/>
      <c r="AK110" s="891">
        <v>1395305</v>
      </c>
      <c r="AL110" s="889"/>
      <c r="AM110" s="889"/>
      <c r="AN110" s="889"/>
      <c r="AO110" s="890"/>
      <c r="AP110" s="892">
        <v>21.5</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11410174</v>
      </c>
      <c r="BR110" s="842"/>
      <c r="BS110" s="842"/>
      <c r="BT110" s="842"/>
      <c r="BU110" s="842"/>
      <c r="BV110" s="842">
        <v>11171531</v>
      </c>
      <c r="BW110" s="842"/>
      <c r="BX110" s="842"/>
      <c r="BY110" s="842"/>
      <c r="BZ110" s="842"/>
      <c r="CA110" s="842">
        <v>10537879</v>
      </c>
      <c r="CB110" s="842"/>
      <c r="CC110" s="842"/>
      <c r="CD110" s="842"/>
      <c r="CE110" s="842"/>
      <c r="CF110" s="866">
        <v>162.1</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179</v>
      </c>
      <c r="DH110" s="842"/>
      <c r="DI110" s="842"/>
      <c r="DJ110" s="842"/>
      <c r="DK110" s="842"/>
      <c r="DL110" s="842" t="s">
        <v>435</v>
      </c>
      <c r="DM110" s="842"/>
      <c r="DN110" s="842"/>
      <c r="DO110" s="842"/>
      <c r="DP110" s="842"/>
      <c r="DQ110" s="842" t="s">
        <v>179</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179</v>
      </c>
      <c r="AB111" s="919"/>
      <c r="AC111" s="919"/>
      <c r="AD111" s="919"/>
      <c r="AE111" s="920"/>
      <c r="AF111" s="921" t="s">
        <v>179</v>
      </c>
      <c r="AG111" s="919"/>
      <c r="AH111" s="919"/>
      <c r="AI111" s="919"/>
      <c r="AJ111" s="920"/>
      <c r="AK111" s="921" t="s">
        <v>179</v>
      </c>
      <c r="AL111" s="919"/>
      <c r="AM111" s="919"/>
      <c r="AN111" s="919"/>
      <c r="AO111" s="920"/>
      <c r="AP111" s="922" t="s">
        <v>435</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435</v>
      </c>
      <c r="BR111" s="817"/>
      <c r="BS111" s="817"/>
      <c r="BT111" s="817"/>
      <c r="BU111" s="817"/>
      <c r="BV111" s="817" t="s">
        <v>179</v>
      </c>
      <c r="BW111" s="817"/>
      <c r="BX111" s="817"/>
      <c r="BY111" s="817"/>
      <c r="BZ111" s="817"/>
      <c r="CA111" s="817" t="s">
        <v>179</v>
      </c>
      <c r="CB111" s="817"/>
      <c r="CC111" s="817"/>
      <c r="CD111" s="817"/>
      <c r="CE111" s="817"/>
      <c r="CF111" s="875" t="s">
        <v>179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179</v>
      </c>
      <c r="DH111" s="817"/>
      <c r="DI111" s="817"/>
      <c r="DJ111" s="817"/>
      <c r="DK111" s="817"/>
      <c r="DL111" s="817" t="s">
        <v>179</v>
      </c>
      <c r="DM111" s="817"/>
      <c r="DN111" s="817"/>
      <c r="DO111" s="817"/>
      <c r="DP111" s="817"/>
      <c r="DQ111" s="817" t="s">
        <v>435</v>
      </c>
      <c r="DR111" s="817"/>
      <c r="DS111" s="817"/>
      <c r="DT111" s="817"/>
      <c r="DU111" s="817"/>
      <c r="DV111" s="794" t="s">
        <v>179</v>
      </c>
      <c r="DW111" s="794"/>
      <c r="DX111" s="794"/>
      <c r="DY111" s="794"/>
      <c r="DZ111" s="795"/>
    </row>
    <row r="112" spans="1:131" s="230" customFormat="1" ht="26.25" customHeight="1" x14ac:dyDescent="0.15">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179</v>
      </c>
      <c r="AB112" s="780"/>
      <c r="AC112" s="780"/>
      <c r="AD112" s="780"/>
      <c r="AE112" s="781"/>
      <c r="AF112" s="782" t="s">
        <v>179</v>
      </c>
      <c r="AG112" s="780"/>
      <c r="AH112" s="780"/>
      <c r="AI112" s="780"/>
      <c r="AJ112" s="781"/>
      <c r="AK112" s="782" t="s">
        <v>435</v>
      </c>
      <c r="AL112" s="780"/>
      <c r="AM112" s="780"/>
      <c r="AN112" s="780"/>
      <c r="AO112" s="781"/>
      <c r="AP112" s="824" t="s">
        <v>435</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6260239</v>
      </c>
      <c r="BR112" s="817"/>
      <c r="BS112" s="817"/>
      <c r="BT112" s="817"/>
      <c r="BU112" s="817"/>
      <c r="BV112" s="817">
        <v>6390932</v>
      </c>
      <c r="BW112" s="817"/>
      <c r="BX112" s="817"/>
      <c r="BY112" s="817"/>
      <c r="BZ112" s="817"/>
      <c r="CA112" s="817">
        <v>6074170</v>
      </c>
      <c r="CB112" s="817"/>
      <c r="CC112" s="817"/>
      <c r="CD112" s="817"/>
      <c r="CE112" s="817"/>
      <c r="CF112" s="875">
        <v>93.4</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179</v>
      </c>
      <c r="DH112" s="817"/>
      <c r="DI112" s="817"/>
      <c r="DJ112" s="817"/>
      <c r="DK112" s="817"/>
      <c r="DL112" s="817" t="s">
        <v>436</v>
      </c>
      <c r="DM112" s="817"/>
      <c r="DN112" s="817"/>
      <c r="DO112" s="817"/>
      <c r="DP112" s="817"/>
      <c r="DQ112" s="817" t="s">
        <v>435</v>
      </c>
      <c r="DR112" s="817"/>
      <c r="DS112" s="817"/>
      <c r="DT112" s="817"/>
      <c r="DU112" s="817"/>
      <c r="DV112" s="794" t="s">
        <v>179</v>
      </c>
      <c r="DW112" s="794"/>
      <c r="DX112" s="794"/>
      <c r="DY112" s="794"/>
      <c r="DZ112" s="795"/>
    </row>
    <row r="113" spans="1:130" s="230" customFormat="1" ht="26.25" customHeight="1" x14ac:dyDescent="0.15">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580514</v>
      </c>
      <c r="AB113" s="919"/>
      <c r="AC113" s="919"/>
      <c r="AD113" s="919"/>
      <c r="AE113" s="920"/>
      <c r="AF113" s="921">
        <v>578099</v>
      </c>
      <c r="AG113" s="919"/>
      <c r="AH113" s="919"/>
      <c r="AI113" s="919"/>
      <c r="AJ113" s="920"/>
      <c r="AK113" s="921">
        <v>546107</v>
      </c>
      <c r="AL113" s="919"/>
      <c r="AM113" s="919"/>
      <c r="AN113" s="919"/>
      <c r="AO113" s="920"/>
      <c r="AP113" s="922">
        <v>8.4</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119872</v>
      </c>
      <c r="BR113" s="817"/>
      <c r="BS113" s="817"/>
      <c r="BT113" s="817"/>
      <c r="BU113" s="817"/>
      <c r="BV113" s="817">
        <v>114577</v>
      </c>
      <c r="BW113" s="817"/>
      <c r="BX113" s="817"/>
      <c r="BY113" s="817"/>
      <c r="BZ113" s="817"/>
      <c r="CA113" s="817">
        <v>91132</v>
      </c>
      <c r="CB113" s="817"/>
      <c r="CC113" s="817"/>
      <c r="CD113" s="817"/>
      <c r="CE113" s="817"/>
      <c r="CF113" s="875">
        <v>1.4</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435</v>
      </c>
      <c r="DH113" s="780"/>
      <c r="DI113" s="780"/>
      <c r="DJ113" s="780"/>
      <c r="DK113" s="781"/>
      <c r="DL113" s="782" t="s">
        <v>179</v>
      </c>
      <c r="DM113" s="780"/>
      <c r="DN113" s="780"/>
      <c r="DO113" s="780"/>
      <c r="DP113" s="781"/>
      <c r="DQ113" s="782" t="s">
        <v>435</v>
      </c>
      <c r="DR113" s="780"/>
      <c r="DS113" s="780"/>
      <c r="DT113" s="780"/>
      <c r="DU113" s="781"/>
      <c r="DV113" s="824" t="s">
        <v>179</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20442</v>
      </c>
      <c r="AB114" s="780"/>
      <c r="AC114" s="780"/>
      <c r="AD114" s="780"/>
      <c r="AE114" s="781"/>
      <c r="AF114" s="782">
        <v>21149</v>
      </c>
      <c r="AG114" s="780"/>
      <c r="AH114" s="780"/>
      <c r="AI114" s="780"/>
      <c r="AJ114" s="781"/>
      <c r="AK114" s="782">
        <v>24144</v>
      </c>
      <c r="AL114" s="780"/>
      <c r="AM114" s="780"/>
      <c r="AN114" s="780"/>
      <c r="AO114" s="781"/>
      <c r="AP114" s="824">
        <v>0.4</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2213233</v>
      </c>
      <c r="BR114" s="817"/>
      <c r="BS114" s="817"/>
      <c r="BT114" s="817"/>
      <c r="BU114" s="817"/>
      <c r="BV114" s="817">
        <v>2131024</v>
      </c>
      <c r="BW114" s="817"/>
      <c r="BX114" s="817"/>
      <c r="BY114" s="817"/>
      <c r="BZ114" s="817"/>
      <c r="CA114" s="817">
        <v>2074579</v>
      </c>
      <c r="CB114" s="817"/>
      <c r="CC114" s="817"/>
      <c r="CD114" s="817"/>
      <c r="CE114" s="817"/>
      <c r="CF114" s="875">
        <v>31.9</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179</v>
      </c>
      <c r="DH114" s="780"/>
      <c r="DI114" s="780"/>
      <c r="DJ114" s="780"/>
      <c r="DK114" s="781"/>
      <c r="DL114" s="782" t="s">
        <v>179</v>
      </c>
      <c r="DM114" s="780"/>
      <c r="DN114" s="780"/>
      <c r="DO114" s="780"/>
      <c r="DP114" s="781"/>
      <c r="DQ114" s="782" t="s">
        <v>179</v>
      </c>
      <c r="DR114" s="780"/>
      <c r="DS114" s="780"/>
      <c r="DT114" s="780"/>
      <c r="DU114" s="781"/>
      <c r="DV114" s="824" t="s">
        <v>450</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179</v>
      </c>
      <c r="AB115" s="919"/>
      <c r="AC115" s="919"/>
      <c r="AD115" s="919"/>
      <c r="AE115" s="920"/>
      <c r="AF115" s="921" t="s">
        <v>435</v>
      </c>
      <c r="AG115" s="919"/>
      <c r="AH115" s="919"/>
      <c r="AI115" s="919"/>
      <c r="AJ115" s="920"/>
      <c r="AK115" s="921" t="s">
        <v>436</v>
      </c>
      <c r="AL115" s="919"/>
      <c r="AM115" s="919"/>
      <c r="AN115" s="919"/>
      <c r="AO115" s="920"/>
      <c r="AP115" s="922" t="s">
        <v>179</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179</v>
      </c>
      <c r="BR115" s="817"/>
      <c r="BS115" s="817"/>
      <c r="BT115" s="817"/>
      <c r="BU115" s="817"/>
      <c r="BV115" s="817" t="s">
        <v>179</v>
      </c>
      <c r="BW115" s="817"/>
      <c r="BX115" s="817"/>
      <c r="BY115" s="817"/>
      <c r="BZ115" s="817"/>
      <c r="CA115" s="817" t="s">
        <v>179</v>
      </c>
      <c r="CB115" s="817"/>
      <c r="CC115" s="817"/>
      <c r="CD115" s="817"/>
      <c r="CE115" s="817"/>
      <c r="CF115" s="875" t="s">
        <v>435</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179</v>
      </c>
      <c r="DH115" s="780"/>
      <c r="DI115" s="780"/>
      <c r="DJ115" s="780"/>
      <c r="DK115" s="781"/>
      <c r="DL115" s="782" t="s">
        <v>179</v>
      </c>
      <c r="DM115" s="780"/>
      <c r="DN115" s="780"/>
      <c r="DO115" s="780"/>
      <c r="DP115" s="781"/>
      <c r="DQ115" s="782" t="s">
        <v>435</v>
      </c>
      <c r="DR115" s="780"/>
      <c r="DS115" s="780"/>
      <c r="DT115" s="780"/>
      <c r="DU115" s="781"/>
      <c r="DV115" s="824" t="s">
        <v>435</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179</v>
      </c>
      <c r="AB116" s="780"/>
      <c r="AC116" s="780"/>
      <c r="AD116" s="780"/>
      <c r="AE116" s="781"/>
      <c r="AF116" s="782" t="s">
        <v>435</v>
      </c>
      <c r="AG116" s="780"/>
      <c r="AH116" s="780"/>
      <c r="AI116" s="780"/>
      <c r="AJ116" s="781"/>
      <c r="AK116" s="782" t="s">
        <v>179</v>
      </c>
      <c r="AL116" s="780"/>
      <c r="AM116" s="780"/>
      <c r="AN116" s="780"/>
      <c r="AO116" s="781"/>
      <c r="AP116" s="824" t="s">
        <v>179</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179</v>
      </c>
      <c r="BR116" s="817"/>
      <c r="BS116" s="817"/>
      <c r="BT116" s="817"/>
      <c r="BU116" s="817"/>
      <c r="BV116" s="817" t="s">
        <v>179</v>
      </c>
      <c r="BW116" s="817"/>
      <c r="BX116" s="817"/>
      <c r="BY116" s="817"/>
      <c r="BZ116" s="817"/>
      <c r="CA116" s="817" t="s">
        <v>179</v>
      </c>
      <c r="CB116" s="817"/>
      <c r="CC116" s="817"/>
      <c r="CD116" s="817"/>
      <c r="CE116" s="817"/>
      <c r="CF116" s="875" t="s">
        <v>435</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179</v>
      </c>
      <c r="DH116" s="780"/>
      <c r="DI116" s="780"/>
      <c r="DJ116" s="780"/>
      <c r="DK116" s="781"/>
      <c r="DL116" s="782" t="s">
        <v>179</v>
      </c>
      <c r="DM116" s="780"/>
      <c r="DN116" s="780"/>
      <c r="DO116" s="780"/>
      <c r="DP116" s="781"/>
      <c r="DQ116" s="782" t="s">
        <v>179</v>
      </c>
      <c r="DR116" s="780"/>
      <c r="DS116" s="780"/>
      <c r="DT116" s="780"/>
      <c r="DU116" s="781"/>
      <c r="DV116" s="824" t="s">
        <v>435</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2101345</v>
      </c>
      <c r="AB117" s="903"/>
      <c r="AC117" s="903"/>
      <c r="AD117" s="903"/>
      <c r="AE117" s="904"/>
      <c r="AF117" s="905">
        <v>1986808</v>
      </c>
      <c r="AG117" s="903"/>
      <c r="AH117" s="903"/>
      <c r="AI117" s="903"/>
      <c r="AJ117" s="904"/>
      <c r="AK117" s="905">
        <v>1965556</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179</v>
      </c>
      <c r="BR117" s="817"/>
      <c r="BS117" s="817"/>
      <c r="BT117" s="817"/>
      <c r="BU117" s="817"/>
      <c r="BV117" s="817" t="s">
        <v>179</v>
      </c>
      <c r="BW117" s="817"/>
      <c r="BX117" s="817"/>
      <c r="BY117" s="817"/>
      <c r="BZ117" s="817"/>
      <c r="CA117" s="817" t="s">
        <v>179</v>
      </c>
      <c r="CB117" s="817"/>
      <c r="CC117" s="817"/>
      <c r="CD117" s="817"/>
      <c r="CE117" s="817"/>
      <c r="CF117" s="875" t="s">
        <v>436</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179</v>
      </c>
      <c r="DH117" s="780"/>
      <c r="DI117" s="780"/>
      <c r="DJ117" s="780"/>
      <c r="DK117" s="781"/>
      <c r="DL117" s="782" t="s">
        <v>435</v>
      </c>
      <c r="DM117" s="780"/>
      <c r="DN117" s="780"/>
      <c r="DO117" s="780"/>
      <c r="DP117" s="781"/>
      <c r="DQ117" s="782" t="s">
        <v>179</v>
      </c>
      <c r="DR117" s="780"/>
      <c r="DS117" s="780"/>
      <c r="DT117" s="780"/>
      <c r="DU117" s="781"/>
      <c r="DV117" s="824" t="s">
        <v>179</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309</v>
      </c>
      <c r="AL118" s="896"/>
      <c r="AM118" s="896"/>
      <c r="AN118" s="896"/>
      <c r="AO118" s="897"/>
      <c r="AP118" s="899" t="s">
        <v>429</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450</v>
      </c>
      <c r="BR118" s="845"/>
      <c r="BS118" s="845"/>
      <c r="BT118" s="845"/>
      <c r="BU118" s="845"/>
      <c r="BV118" s="845" t="s">
        <v>179</v>
      </c>
      <c r="BW118" s="845"/>
      <c r="BX118" s="845"/>
      <c r="BY118" s="845"/>
      <c r="BZ118" s="845"/>
      <c r="CA118" s="845" t="s">
        <v>436</v>
      </c>
      <c r="CB118" s="845"/>
      <c r="CC118" s="845"/>
      <c r="CD118" s="845"/>
      <c r="CE118" s="845"/>
      <c r="CF118" s="875" t="s">
        <v>179</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179</v>
      </c>
      <c r="DH118" s="780"/>
      <c r="DI118" s="780"/>
      <c r="DJ118" s="780"/>
      <c r="DK118" s="781"/>
      <c r="DL118" s="782" t="s">
        <v>435</v>
      </c>
      <c r="DM118" s="780"/>
      <c r="DN118" s="780"/>
      <c r="DO118" s="780"/>
      <c r="DP118" s="781"/>
      <c r="DQ118" s="782" t="s">
        <v>436</v>
      </c>
      <c r="DR118" s="780"/>
      <c r="DS118" s="780"/>
      <c r="DT118" s="780"/>
      <c r="DU118" s="781"/>
      <c r="DV118" s="824" t="s">
        <v>179</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179</v>
      </c>
      <c r="AB119" s="889"/>
      <c r="AC119" s="889"/>
      <c r="AD119" s="889"/>
      <c r="AE119" s="890"/>
      <c r="AF119" s="891" t="s">
        <v>179</v>
      </c>
      <c r="AG119" s="889"/>
      <c r="AH119" s="889"/>
      <c r="AI119" s="889"/>
      <c r="AJ119" s="890"/>
      <c r="AK119" s="891" t="s">
        <v>450</v>
      </c>
      <c r="AL119" s="889"/>
      <c r="AM119" s="889"/>
      <c r="AN119" s="889"/>
      <c r="AO119" s="890"/>
      <c r="AP119" s="892" t="s">
        <v>179</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462</v>
      </c>
      <c r="BP119" s="878"/>
      <c r="BQ119" s="879">
        <v>20003518</v>
      </c>
      <c r="BR119" s="845"/>
      <c r="BS119" s="845"/>
      <c r="BT119" s="845"/>
      <c r="BU119" s="845"/>
      <c r="BV119" s="845">
        <v>19808064</v>
      </c>
      <c r="BW119" s="845"/>
      <c r="BX119" s="845"/>
      <c r="BY119" s="845"/>
      <c r="BZ119" s="845"/>
      <c r="CA119" s="845">
        <v>18777760</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179</v>
      </c>
      <c r="DH119" s="764"/>
      <c r="DI119" s="764"/>
      <c r="DJ119" s="764"/>
      <c r="DK119" s="765"/>
      <c r="DL119" s="766" t="s">
        <v>179</v>
      </c>
      <c r="DM119" s="764"/>
      <c r="DN119" s="764"/>
      <c r="DO119" s="764"/>
      <c r="DP119" s="765"/>
      <c r="DQ119" s="766" t="s">
        <v>179</v>
      </c>
      <c r="DR119" s="764"/>
      <c r="DS119" s="764"/>
      <c r="DT119" s="764"/>
      <c r="DU119" s="765"/>
      <c r="DV119" s="848" t="s">
        <v>450</v>
      </c>
      <c r="DW119" s="849"/>
      <c r="DX119" s="849"/>
      <c r="DY119" s="849"/>
      <c r="DZ119" s="850"/>
    </row>
    <row r="120" spans="1:130" s="230" customFormat="1" ht="26.25" customHeight="1" x14ac:dyDescent="0.15">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179</v>
      </c>
      <c r="AB120" s="780"/>
      <c r="AC120" s="780"/>
      <c r="AD120" s="780"/>
      <c r="AE120" s="781"/>
      <c r="AF120" s="782" t="s">
        <v>179</v>
      </c>
      <c r="AG120" s="780"/>
      <c r="AH120" s="780"/>
      <c r="AI120" s="780"/>
      <c r="AJ120" s="781"/>
      <c r="AK120" s="782" t="s">
        <v>179</v>
      </c>
      <c r="AL120" s="780"/>
      <c r="AM120" s="780"/>
      <c r="AN120" s="780"/>
      <c r="AO120" s="781"/>
      <c r="AP120" s="824" t="s">
        <v>179</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2797014</v>
      </c>
      <c r="BR120" s="842"/>
      <c r="BS120" s="842"/>
      <c r="BT120" s="842"/>
      <c r="BU120" s="842"/>
      <c r="BV120" s="842">
        <v>2843027</v>
      </c>
      <c r="BW120" s="842"/>
      <c r="BX120" s="842"/>
      <c r="BY120" s="842"/>
      <c r="BZ120" s="842"/>
      <c r="CA120" s="842">
        <v>4039605</v>
      </c>
      <c r="CB120" s="842"/>
      <c r="CC120" s="842"/>
      <c r="CD120" s="842"/>
      <c r="CE120" s="842"/>
      <c r="CF120" s="866">
        <v>62.1</v>
      </c>
      <c r="CG120" s="867"/>
      <c r="CH120" s="867"/>
      <c r="CI120" s="867"/>
      <c r="CJ120" s="867"/>
      <c r="CK120" s="868" t="s">
        <v>466</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6240670</v>
      </c>
      <c r="DH120" s="842"/>
      <c r="DI120" s="842"/>
      <c r="DJ120" s="842"/>
      <c r="DK120" s="842"/>
      <c r="DL120" s="842">
        <v>6364402</v>
      </c>
      <c r="DM120" s="842"/>
      <c r="DN120" s="842"/>
      <c r="DO120" s="842"/>
      <c r="DP120" s="842"/>
      <c r="DQ120" s="842">
        <v>6015769</v>
      </c>
      <c r="DR120" s="842"/>
      <c r="DS120" s="842"/>
      <c r="DT120" s="842"/>
      <c r="DU120" s="842"/>
      <c r="DV120" s="843">
        <v>92.5</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435</v>
      </c>
      <c r="AB121" s="780"/>
      <c r="AC121" s="780"/>
      <c r="AD121" s="780"/>
      <c r="AE121" s="781"/>
      <c r="AF121" s="782" t="s">
        <v>450</v>
      </c>
      <c r="AG121" s="780"/>
      <c r="AH121" s="780"/>
      <c r="AI121" s="780"/>
      <c r="AJ121" s="781"/>
      <c r="AK121" s="782" t="s">
        <v>179</v>
      </c>
      <c r="AL121" s="780"/>
      <c r="AM121" s="780"/>
      <c r="AN121" s="780"/>
      <c r="AO121" s="781"/>
      <c r="AP121" s="824" t="s">
        <v>435</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98113</v>
      </c>
      <c r="BR121" s="817"/>
      <c r="BS121" s="817"/>
      <c r="BT121" s="817"/>
      <c r="BU121" s="817"/>
      <c r="BV121" s="817">
        <v>61886</v>
      </c>
      <c r="BW121" s="817"/>
      <c r="BX121" s="817"/>
      <c r="BY121" s="817"/>
      <c r="BZ121" s="817"/>
      <c r="CA121" s="817">
        <v>74348</v>
      </c>
      <c r="CB121" s="817"/>
      <c r="CC121" s="817"/>
      <c r="CD121" s="817"/>
      <c r="CE121" s="817"/>
      <c r="CF121" s="875">
        <v>1.1000000000000001</v>
      </c>
      <c r="CG121" s="876"/>
      <c r="CH121" s="876"/>
      <c r="CI121" s="876"/>
      <c r="CJ121" s="876"/>
      <c r="CK121" s="869"/>
      <c r="CL121" s="855"/>
      <c r="CM121" s="855"/>
      <c r="CN121" s="855"/>
      <c r="CO121" s="856"/>
      <c r="CP121" s="835" t="s">
        <v>409</v>
      </c>
      <c r="CQ121" s="836"/>
      <c r="CR121" s="836"/>
      <c r="CS121" s="836"/>
      <c r="CT121" s="836"/>
      <c r="CU121" s="836"/>
      <c r="CV121" s="836"/>
      <c r="CW121" s="836"/>
      <c r="CX121" s="836"/>
      <c r="CY121" s="836"/>
      <c r="CZ121" s="836"/>
      <c r="DA121" s="836"/>
      <c r="DB121" s="836"/>
      <c r="DC121" s="836"/>
      <c r="DD121" s="836"/>
      <c r="DE121" s="836"/>
      <c r="DF121" s="837"/>
      <c r="DG121" s="816">
        <v>24606</v>
      </c>
      <c r="DH121" s="817"/>
      <c r="DI121" s="817"/>
      <c r="DJ121" s="817"/>
      <c r="DK121" s="817"/>
      <c r="DL121" s="817">
        <v>26530</v>
      </c>
      <c r="DM121" s="817"/>
      <c r="DN121" s="817"/>
      <c r="DO121" s="817"/>
      <c r="DP121" s="817"/>
      <c r="DQ121" s="817">
        <v>58401</v>
      </c>
      <c r="DR121" s="817"/>
      <c r="DS121" s="817"/>
      <c r="DT121" s="817"/>
      <c r="DU121" s="817"/>
      <c r="DV121" s="794">
        <v>0.9</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179</v>
      </c>
      <c r="AB122" s="780"/>
      <c r="AC122" s="780"/>
      <c r="AD122" s="780"/>
      <c r="AE122" s="781"/>
      <c r="AF122" s="782" t="s">
        <v>179</v>
      </c>
      <c r="AG122" s="780"/>
      <c r="AH122" s="780"/>
      <c r="AI122" s="780"/>
      <c r="AJ122" s="781"/>
      <c r="AK122" s="782" t="s">
        <v>179</v>
      </c>
      <c r="AL122" s="780"/>
      <c r="AM122" s="780"/>
      <c r="AN122" s="780"/>
      <c r="AO122" s="781"/>
      <c r="AP122" s="824" t="s">
        <v>179</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12888519</v>
      </c>
      <c r="BR122" s="845"/>
      <c r="BS122" s="845"/>
      <c r="BT122" s="845"/>
      <c r="BU122" s="845"/>
      <c r="BV122" s="845">
        <v>12239044</v>
      </c>
      <c r="BW122" s="845"/>
      <c r="BX122" s="845"/>
      <c r="BY122" s="845"/>
      <c r="BZ122" s="845"/>
      <c r="CA122" s="845">
        <v>12033892</v>
      </c>
      <c r="CB122" s="845"/>
      <c r="CC122" s="845"/>
      <c r="CD122" s="845"/>
      <c r="CE122" s="845"/>
      <c r="CF122" s="846">
        <v>185.1</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179</v>
      </c>
      <c r="DH122" s="817"/>
      <c r="DI122" s="817"/>
      <c r="DJ122" s="817"/>
      <c r="DK122" s="817"/>
      <c r="DL122" s="817" t="s">
        <v>179</v>
      </c>
      <c r="DM122" s="817"/>
      <c r="DN122" s="817"/>
      <c r="DO122" s="817"/>
      <c r="DP122" s="817"/>
      <c r="DQ122" s="817" t="s">
        <v>179</v>
      </c>
      <c r="DR122" s="817"/>
      <c r="DS122" s="817"/>
      <c r="DT122" s="817"/>
      <c r="DU122" s="817"/>
      <c r="DV122" s="794" t="s">
        <v>435</v>
      </c>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450</v>
      </c>
      <c r="AB123" s="780"/>
      <c r="AC123" s="780"/>
      <c r="AD123" s="780"/>
      <c r="AE123" s="781"/>
      <c r="AF123" s="782" t="s">
        <v>179</v>
      </c>
      <c r="AG123" s="780"/>
      <c r="AH123" s="780"/>
      <c r="AI123" s="780"/>
      <c r="AJ123" s="781"/>
      <c r="AK123" s="782" t="s">
        <v>450</v>
      </c>
      <c r="AL123" s="780"/>
      <c r="AM123" s="780"/>
      <c r="AN123" s="780"/>
      <c r="AO123" s="781"/>
      <c r="AP123" s="824" t="s">
        <v>450</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470</v>
      </c>
      <c r="BP123" s="878"/>
      <c r="BQ123" s="832">
        <v>15783646</v>
      </c>
      <c r="BR123" s="833"/>
      <c r="BS123" s="833"/>
      <c r="BT123" s="833"/>
      <c r="BU123" s="833"/>
      <c r="BV123" s="833">
        <v>15143957</v>
      </c>
      <c r="BW123" s="833"/>
      <c r="BX123" s="833"/>
      <c r="BY123" s="833"/>
      <c r="BZ123" s="833"/>
      <c r="CA123" s="833">
        <v>16147845</v>
      </c>
      <c r="CB123" s="833"/>
      <c r="CC123" s="833"/>
      <c r="CD123" s="833"/>
      <c r="CE123" s="833"/>
      <c r="CF123" s="748"/>
      <c r="CG123" s="749"/>
      <c r="CH123" s="749"/>
      <c r="CI123" s="749"/>
      <c r="CJ123" s="834"/>
      <c r="CK123" s="869"/>
      <c r="CL123" s="855"/>
      <c r="CM123" s="855"/>
      <c r="CN123" s="855"/>
      <c r="CO123" s="856"/>
      <c r="CP123" s="835" t="s">
        <v>471</v>
      </c>
      <c r="CQ123" s="836"/>
      <c r="CR123" s="836"/>
      <c r="CS123" s="836"/>
      <c r="CT123" s="836"/>
      <c r="CU123" s="836"/>
      <c r="CV123" s="836"/>
      <c r="CW123" s="836"/>
      <c r="CX123" s="836"/>
      <c r="CY123" s="836"/>
      <c r="CZ123" s="836"/>
      <c r="DA123" s="836"/>
      <c r="DB123" s="836"/>
      <c r="DC123" s="836"/>
      <c r="DD123" s="836"/>
      <c r="DE123" s="836"/>
      <c r="DF123" s="837"/>
      <c r="DG123" s="779" t="s">
        <v>179</v>
      </c>
      <c r="DH123" s="780"/>
      <c r="DI123" s="780"/>
      <c r="DJ123" s="780"/>
      <c r="DK123" s="781"/>
      <c r="DL123" s="782" t="s">
        <v>450</v>
      </c>
      <c r="DM123" s="780"/>
      <c r="DN123" s="780"/>
      <c r="DO123" s="780"/>
      <c r="DP123" s="781"/>
      <c r="DQ123" s="782" t="s">
        <v>179</v>
      </c>
      <c r="DR123" s="780"/>
      <c r="DS123" s="780"/>
      <c r="DT123" s="780"/>
      <c r="DU123" s="781"/>
      <c r="DV123" s="824" t="s">
        <v>435</v>
      </c>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179</v>
      </c>
      <c r="AB124" s="780"/>
      <c r="AC124" s="780"/>
      <c r="AD124" s="780"/>
      <c r="AE124" s="781"/>
      <c r="AF124" s="782" t="s">
        <v>450</v>
      </c>
      <c r="AG124" s="780"/>
      <c r="AH124" s="780"/>
      <c r="AI124" s="780"/>
      <c r="AJ124" s="781"/>
      <c r="AK124" s="782" t="s">
        <v>179</v>
      </c>
      <c r="AL124" s="780"/>
      <c r="AM124" s="780"/>
      <c r="AN124" s="780"/>
      <c r="AO124" s="781"/>
      <c r="AP124" s="824" t="s">
        <v>179</v>
      </c>
      <c r="AQ124" s="825"/>
      <c r="AR124" s="825"/>
      <c r="AS124" s="825"/>
      <c r="AT124" s="826"/>
      <c r="AU124" s="827" t="s">
        <v>472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66.2</v>
      </c>
      <c r="BR124" s="831"/>
      <c r="BS124" s="831"/>
      <c r="BT124" s="831"/>
      <c r="BU124" s="831"/>
      <c r="BV124" s="831">
        <v>69</v>
      </c>
      <c r="BW124" s="831"/>
      <c r="BX124" s="831"/>
      <c r="BY124" s="831"/>
      <c r="BZ124" s="831"/>
      <c r="CA124" s="831">
        <v>40.4</v>
      </c>
      <c r="CB124" s="831"/>
      <c r="CC124" s="831"/>
      <c r="CD124" s="831"/>
      <c r="CE124" s="831"/>
      <c r="CF124" s="726"/>
      <c r="CG124" s="727"/>
      <c r="CH124" s="727"/>
      <c r="CI124" s="727"/>
      <c r="CJ124" s="862"/>
      <c r="CK124" s="870"/>
      <c r="CL124" s="870"/>
      <c r="CM124" s="870"/>
      <c r="CN124" s="870"/>
      <c r="CO124" s="871"/>
      <c r="CP124" s="835" t="s">
        <v>473</v>
      </c>
      <c r="CQ124" s="836"/>
      <c r="CR124" s="836"/>
      <c r="CS124" s="836"/>
      <c r="CT124" s="836"/>
      <c r="CU124" s="836"/>
      <c r="CV124" s="836"/>
      <c r="CW124" s="836"/>
      <c r="CX124" s="836"/>
      <c r="CY124" s="836"/>
      <c r="CZ124" s="836"/>
      <c r="DA124" s="836"/>
      <c r="DB124" s="836"/>
      <c r="DC124" s="836"/>
      <c r="DD124" s="836"/>
      <c r="DE124" s="836"/>
      <c r="DF124" s="837"/>
      <c r="DG124" s="763" t="s">
        <v>179</v>
      </c>
      <c r="DH124" s="764"/>
      <c r="DI124" s="764"/>
      <c r="DJ124" s="764"/>
      <c r="DK124" s="765"/>
      <c r="DL124" s="766" t="s">
        <v>450</v>
      </c>
      <c r="DM124" s="764"/>
      <c r="DN124" s="764"/>
      <c r="DO124" s="764"/>
      <c r="DP124" s="765"/>
      <c r="DQ124" s="766" t="s">
        <v>179</v>
      </c>
      <c r="DR124" s="764"/>
      <c r="DS124" s="764"/>
      <c r="DT124" s="764"/>
      <c r="DU124" s="765"/>
      <c r="DV124" s="848" t="s">
        <v>450</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179</v>
      </c>
      <c r="AB125" s="780"/>
      <c r="AC125" s="780"/>
      <c r="AD125" s="780"/>
      <c r="AE125" s="781"/>
      <c r="AF125" s="782" t="s">
        <v>450</v>
      </c>
      <c r="AG125" s="780"/>
      <c r="AH125" s="780"/>
      <c r="AI125" s="780"/>
      <c r="AJ125" s="781"/>
      <c r="AK125" s="782" t="s">
        <v>179</v>
      </c>
      <c r="AL125" s="780"/>
      <c r="AM125" s="780"/>
      <c r="AN125" s="780"/>
      <c r="AO125" s="781"/>
      <c r="AP125" s="824" t="s">
        <v>450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179</v>
      </c>
      <c r="DH125" s="842"/>
      <c r="DI125" s="842"/>
      <c r="DJ125" s="842"/>
      <c r="DK125" s="842"/>
      <c r="DL125" s="842" t="s">
        <v>179</v>
      </c>
      <c r="DM125" s="842"/>
      <c r="DN125" s="842"/>
      <c r="DO125" s="842"/>
      <c r="DP125" s="842"/>
      <c r="DQ125" s="842" t="s">
        <v>179</v>
      </c>
      <c r="DR125" s="842"/>
      <c r="DS125" s="842"/>
      <c r="DT125" s="842"/>
      <c r="DU125" s="842"/>
      <c r="DV125" s="843" t="s">
        <v>179</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179</v>
      </c>
      <c r="AB126" s="780"/>
      <c r="AC126" s="780"/>
      <c r="AD126" s="780"/>
      <c r="AE126" s="781"/>
      <c r="AF126" s="782" t="s">
        <v>179</v>
      </c>
      <c r="AG126" s="780"/>
      <c r="AH126" s="780"/>
      <c r="AI126" s="780"/>
      <c r="AJ126" s="781"/>
      <c r="AK126" s="782" t="s">
        <v>179</v>
      </c>
      <c r="AL126" s="780"/>
      <c r="AM126" s="780"/>
      <c r="AN126" s="780"/>
      <c r="AO126" s="781"/>
      <c r="AP126" s="824" t="s">
        <v>179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476</v>
      </c>
      <c r="CQ126" s="752"/>
      <c r="CR126" s="752"/>
      <c r="CS126" s="752"/>
      <c r="CT126" s="752"/>
      <c r="CU126" s="752"/>
      <c r="CV126" s="752"/>
      <c r="CW126" s="752"/>
      <c r="CX126" s="752"/>
      <c r="CY126" s="752"/>
      <c r="CZ126" s="752"/>
      <c r="DA126" s="752"/>
      <c r="DB126" s="752"/>
      <c r="DC126" s="752"/>
      <c r="DD126" s="752"/>
      <c r="DE126" s="752"/>
      <c r="DF126" s="753"/>
      <c r="DG126" s="816" t="s">
        <v>450</v>
      </c>
      <c r="DH126" s="817"/>
      <c r="DI126" s="817"/>
      <c r="DJ126" s="817"/>
      <c r="DK126" s="817"/>
      <c r="DL126" s="817" t="s">
        <v>179</v>
      </c>
      <c r="DM126" s="817"/>
      <c r="DN126" s="817"/>
      <c r="DO126" s="817"/>
      <c r="DP126" s="817"/>
      <c r="DQ126" s="817" t="s">
        <v>435</v>
      </c>
      <c r="DR126" s="817"/>
      <c r="DS126" s="817"/>
      <c r="DT126" s="817"/>
      <c r="DU126" s="817"/>
      <c r="DV126" s="794" t="s">
        <v>179</v>
      </c>
      <c r="DW126" s="794"/>
      <c r="DX126" s="794"/>
      <c r="DY126" s="794"/>
      <c r="DZ126" s="795"/>
    </row>
    <row r="127" spans="1:130" s="230" customFormat="1" ht="26.25" customHeight="1" x14ac:dyDescent="0.15">
      <c r="A127" s="822"/>
      <c r="B127" s="823"/>
      <c r="C127" s="838" t="s">
        <v>477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179</v>
      </c>
      <c r="AB127" s="780"/>
      <c r="AC127" s="780"/>
      <c r="AD127" s="780"/>
      <c r="AE127" s="781"/>
      <c r="AF127" s="782" t="s">
        <v>179</v>
      </c>
      <c r="AG127" s="780"/>
      <c r="AH127" s="780"/>
      <c r="AI127" s="780"/>
      <c r="AJ127" s="781"/>
      <c r="AK127" s="782" t="s">
        <v>179</v>
      </c>
      <c r="AL127" s="780"/>
      <c r="AM127" s="780"/>
      <c r="AN127" s="780"/>
      <c r="AO127" s="781"/>
      <c r="AP127" s="824" t="s">
        <v>450</v>
      </c>
      <c r="AQ127" s="825"/>
      <c r="AR127" s="825"/>
      <c r="AS127" s="825"/>
      <c r="AT127" s="826"/>
      <c r="AU127" s="232"/>
      <c r="AV127" s="232"/>
      <c r="AW127" s="232"/>
      <c r="AX127" s="841" t="s">
        <v>478</v>
      </c>
      <c r="AY127" s="812"/>
      <c r="AZ127" s="812"/>
      <c r="BA127" s="812"/>
      <c r="BB127" s="812"/>
      <c r="BC127" s="812"/>
      <c r="BD127" s="812"/>
      <c r="BE127" s="813"/>
      <c r="BF127" s="811" t="s">
        <v>479</v>
      </c>
      <c r="BG127" s="812"/>
      <c r="BH127" s="812"/>
      <c r="BI127" s="812"/>
      <c r="BJ127" s="812"/>
      <c r="BK127" s="812"/>
      <c r="BL127" s="813"/>
      <c r="BM127" s="811" t="s">
        <v>480</v>
      </c>
      <c r="BN127" s="812"/>
      <c r="BO127" s="812"/>
      <c r="BP127" s="812"/>
      <c r="BQ127" s="812"/>
      <c r="BR127" s="812"/>
      <c r="BS127" s="813"/>
      <c r="BT127" s="811" t="s">
        <v>481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482</v>
      </c>
      <c r="CQ127" s="752"/>
      <c r="CR127" s="752"/>
      <c r="CS127" s="752"/>
      <c r="CT127" s="752"/>
      <c r="CU127" s="752"/>
      <c r="CV127" s="752"/>
      <c r="CW127" s="752"/>
      <c r="CX127" s="752"/>
      <c r="CY127" s="752"/>
      <c r="CZ127" s="752"/>
      <c r="DA127" s="752"/>
      <c r="DB127" s="752"/>
      <c r="DC127" s="752"/>
      <c r="DD127" s="752"/>
      <c r="DE127" s="752"/>
      <c r="DF127" s="753"/>
      <c r="DG127" s="816" t="s">
        <v>450</v>
      </c>
      <c r="DH127" s="817"/>
      <c r="DI127" s="817"/>
      <c r="DJ127" s="817"/>
      <c r="DK127" s="817"/>
      <c r="DL127" s="817" t="s">
        <v>179</v>
      </c>
      <c r="DM127" s="817"/>
      <c r="DN127" s="817"/>
      <c r="DO127" s="817"/>
      <c r="DP127" s="817"/>
      <c r="DQ127" s="817" t="s">
        <v>179</v>
      </c>
      <c r="DR127" s="817"/>
      <c r="DS127" s="817"/>
      <c r="DT127" s="817"/>
      <c r="DU127" s="817"/>
      <c r="DV127" s="794" t="s">
        <v>179</v>
      </c>
      <c r="DW127" s="794"/>
      <c r="DX127" s="794"/>
      <c r="DY127" s="794"/>
      <c r="DZ127" s="795"/>
    </row>
    <row r="128" spans="1:130" s="230" customFormat="1" ht="26.25" customHeight="1" thickBot="1" x14ac:dyDescent="0.2">
      <c r="A128" s="796" t="s">
        <v>483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484</v>
      </c>
      <c r="X128" s="798"/>
      <c r="Y128" s="798"/>
      <c r="Z128" s="799"/>
      <c r="AA128" s="800">
        <v>9013</v>
      </c>
      <c r="AB128" s="801"/>
      <c r="AC128" s="801"/>
      <c r="AD128" s="801"/>
      <c r="AE128" s="802"/>
      <c r="AF128" s="803">
        <v>10388</v>
      </c>
      <c r="AG128" s="801"/>
      <c r="AH128" s="801"/>
      <c r="AI128" s="801"/>
      <c r="AJ128" s="802"/>
      <c r="AK128" s="803">
        <v>9574</v>
      </c>
      <c r="AL128" s="801"/>
      <c r="AM128" s="801"/>
      <c r="AN128" s="801"/>
      <c r="AO128" s="802"/>
      <c r="AP128" s="804"/>
      <c r="AQ128" s="805"/>
      <c r="AR128" s="805"/>
      <c r="AS128" s="805"/>
      <c r="AT128" s="806"/>
      <c r="AU128" s="232"/>
      <c r="AV128" s="232"/>
      <c r="AW128" s="232"/>
      <c r="AX128" s="807" t="s">
        <v>485</v>
      </c>
      <c r="AY128" s="808"/>
      <c r="AZ128" s="808"/>
      <c r="BA128" s="808"/>
      <c r="BB128" s="808"/>
      <c r="BC128" s="808"/>
      <c r="BD128" s="808"/>
      <c r="BE128" s="809"/>
      <c r="BF128" s="786" t="s">
        <v>179</v>
      </c>
      <c r="BG128" s="787"/>
      <c r="BH128" s="787"/>
      <c r="BI128" s="787"/>
      <c r="BJ128" s="787"/>
      <c r="BK128" s="787"/>
      <c r="BL128" s="810"/>
      <c r="BM128" s="786">
        <v>13.82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486</v>
      </c>
      <c r="CQ128" s="730"/>
      <c r="CR128" s="730"/>
      <c r="CS128" s="730"/>
      <c r="CT128" s="730"/>
      <c r="CU128" s="730"/>
      <c r="CV128" s="730"/>
      <c r="CW128" s="730"/>
      <c r="CX128" s="730"/>
      <c r="CY128" s="730"/>
      <c r="CZ128" s="730"/>
      <c r="DA128" s="730"/>
      <c r="DB128" s="730"/>
      <c r="DC128" s="730"/>
      <c r="DD128" s="730"/>
      <c r="DE128" s="730"/>
      <c r="DF128" s="731"/>
      <c r="DG128" s="790" t="s">
        <v>179</v>
      </c>
      <c r="DH128" s="791"/>
      <c r="DI128" s="791"/>
      <c r="DJ128" s="791"/>
      <c r="DK128" s="791"/>
      <c r="DL128" s="791" t="s">
        <v>179</v>
      </c>
      <c r="DM128" s="791"/>
      <c r="DN128" s="791"/>
      <c r="DO128" s="791"/>
      <c r="DP128" s="791"/>
      <c r="DQ128" s="791" t="s">
        <v>179</v>
      </c>
      <c r="DR128" s="791"/>
      <c r="DS128" s="791"/>
      <c r="DT128" s="791"/>
      <c r="DU128" s="791"/>
      <c r="DV128" s="792" t="s">
        <v>435</v>
      </c>
      <c r="DW128" s="792"/>
      <c r="DX128" s="792"/>
      <c r="DY128" s="792"/>
      <c r="DZ128" s="793"/>
    </row>
    <row r="129" spans="1:131" s="230" customFormat="1" ht="26.25" customHeight="1" x14ac:dyDescent="0.15">
      <c r="A129" s="774" t="s">
        <v>107</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7828343</v>
      </c>
      <c r="AB129" s="780"/>
      <c r="AC129" s="780"/>
      <c r="AD129" s="780"/>
      <c r="AE129" s="781"/>
      <c r="AF129" s="782">
        <v>8081106</v>
      </c>
      <c r="AG129" s="780"/>
      <c r="AH129" s="780"/>
      <c r="AI129" s="780"/>
      <c r="AJ129" s="781"/>
      <c r="AK129" s="782">
        <v>7748983</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179</v>
      </c>
      <c r="BG129" s="771"/>
      <c r="BH129" s="771"/>
      <c r="BI129" s="771"/>
      <c r="BJ129" s="771"/>
      <c r="BK129" s="771"/>
      <c r="BL129" s="772"/>
      <c r="BM129" s="770">
        <v>18.82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1455790</v>
      </c>
      <c r="AB130" s="780"/>
      <c r="AC130" s="780"/>
      <c r="AD130" s="780"/>
      <c r="AE130" s="781"/>
      <c r="AF130" s="782">
        <v>1327191</v>
      </c>
      <c r="AG130" s="780"/>
      <c r="AH130" s="780"/>
      <c r="AI130" s="780"/>
      <c r="AJ130" s="781"/>
      <c r="AK130" s="782">
        <v>1246545</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10.1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6372553</v>
      </c>
      <c r="AB131" s="764"/>
      <c r="AC131" s="764"/>
      <c r="AD131" s="764"/>
      <c r="AE131" s="765"/>
      <c r="AF131" s="766">
        <v>6753915</v>
      </c>
      <c r="AG131" s="764"/>
      <c r="AH131" s="764"/>
      <c r="AI131" s="764"/>
      <c r="AJ131" s="765"/>
      <c r="AK131" s="766">
        <v>6502438</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v>40.4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9.9888066999999996</v>
      </c>
      <c r="AB132" s="745"/>
      <c r="AC132" s="745"/>
      <c r="AD132" s="745"/>
      <c r="AE132" s="746"/>
      <c r="AF132" s="747">
        <v>9.6126321000000008</v>
      </c>
      <c r="AG132" s="745"/>
      <c r="AH132" s="745"/>
      <c r="AI132" s="745"/>
      <c r="AJ132" s="746"/>
      <c r="AK132" s="747">
        <v>10.910323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9.6999999999999993</v>
      </c>
      <c r="AB133" s="724"/>
      <c r="AC133" s="724"/>
      <c r="AD133" s="724"/>
      <c r="AE133" s="725"/>
      <c r="AF133" s="723">
        <v>9.8000000000000007</v>
      </c>
      <c r="AG133" s="724"/>
      <c r="AH133" s="724"/>
      <c r="AI133" s="724"/>
      <c r="AJ133" s="725"/>
      <c r="AK133" s="723">
        <v>10.1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dImd6j2sqWo73C5LAlDf7ubxIqCw7GL6pvbPyEooVNbkBiQlVEOyd6MzFd0lbkoy2VkpzopWhn52scZYz64A==" saltValue="Q3Dbu5lvD8BDjKLwnAxK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RmE0blIv2fLyzN3Jc23xcwswE98KR/fdUaAVkY/z/pu2TTTzg9mlDmNPbfXWzZYr2cuhUdXKKqstbuhKxyJUg==" saltValue="Y1FYQ5tdFyDyBQpK5FAy0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BhLKRTqGt760yM3Bz+R1SS5M3zUvPgXZQ/wZ7tyVqSnPDHLKmf4pwAbprWhqSLbQemOtaYmiGw7D/Vf03beqg==" saltValue="T27f+mzOX/5GKDDhYFEjk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1904717</v>
      </c>
      <c r="AP9" s="281">
        <v>70834</v>
      </c>
      <c r="AQ9" s="282">
        <v>88339</v>
      </c>
      <c r="AR9" s="283">
        <v>-19.8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375835</v>
      </c>
      <c r="AP10" s="284">
        <v>13977</v>
      </c>
      <c r="AQ10" s="285">
        <v>7842</v>
      </c>
      <c r="AR10" s="286">
        <v>78.2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v>6382</v>
      </c>
      <c r="AP11" s="284">
        <v>237</v>
      </c>
      <c r="AQ11" s="285">
        <v>2321</v>
      </c>
      <c r="AR11" s="286">
        <v>-89.8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v>5140</v>
      </c>
      <c r="AP12" s="284">
        <v>191</v>
      </c>
      <c r="AQ12" s="285">
        <v>10</v>
      </c>
      <c r="AR12" s="286">
        <v>1810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93021</v>
      </c>
      <c r="AP13" s="284">
        <v>3459</v>
      </c>
      <c r="AQ13" s="285">
        <v>2936</v>
      </c>
      <c r="AR13" s="286">
        <v>17.8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27306</v>
      </c>
      <c r="AP14" s="284">
        <v>1015</v>
      </c>
      <c r="AQ14" s="285">
        <v>1649</v>
      </c>
      <c r="AR14" s="286">
        <v>-38.4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-124820</v>
      </c>
      <c r="AP15" s="284">
        <v>-4642</v>
      </c>
      <c r="AQ15" s="285">
        <v>-5997</v>
      </c>
      <c r="AR15" s="286">
        <v>-22.6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2287581</v>
      </c>
      <c r="AP16" s="284">
        <v>85072</v>
      </c>
      <c r="AQ16" s="285">
        <v>97102</v>
      </c>
      <c r="AR16" s="286">
        <v>-12.4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7.33</v>
      </c>
      <c r="AP21" s="298">
        <v>8.91</v>
      </c>
      <c r="AQ21" s="299">
        <v>-1.58</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98.3</v>
      </c>
      <c r="AP22" s="303">
        <v>97.5</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1395305</v>
      </c>
      <c r="AP32" s="312">
        <v>51889</v>
      </c>
      <c r="AQ32" s="313">
        <v>55264</v>
      </c>
      <c r="AR32" s="314">
        <v>-6.1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523</v>
      </c>
      <c r="AP34" s="312" t="s">
        <v>523</v>
      </c>
      <c r="AQ34" s="313">
        <v>19</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546107</v>
      </c>
      <c r="AP35" s="312">
        <v>20309</v>
      </c>
      <c r="AQ35" s="313">
        <v>18522</v>
      </c>
      <c r="AR35" s="314">
        <v>9.6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24144</v>
      </c>
      <c r="AP36" s="312">
        <v>898</v>
      </c>
      <c r="AQ36" s="313">
        <v>2744</v>
      </c>
      <c r="AR36" s="314">
        <v>-67.3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t="s">
        <v>523</v>
      </c>
      <c r="AP37" s="312" t="s">
        <v>523</v>
      </c>
      <c r="AQ37" s="313">
        <v>519</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t="s">
        <v>523</v>
      </c>
      <c r="AP38" s="315" t="s">
        <v>523</v>
      </c>
      <c r="AQ38" s="316">
        <v>4</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-9574</v>
      </c>
      <c r="AP39" s="312">
        <v>-356</v>
      </c>
      <c r="AQ39" s="313">
        <v>-3996</v>
      </c>
      <c r="AR39" s="314">
        <v>-91.1</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-1246545</v>
      </c>
      <c r="AP40" s="312">
        <v>-46357</v>
      </c>
      <c r="AQ40" s="313">
        <v>-50182</v>
      </c>
      <c r="AR40" s="314">
        <v>-7.6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709437</v>
      </c>
      <c r="AP41" s="312">
        <v>26383</v>
      </c>
      <c r="AQ41" s="313">
        <v>22892</v>
      </c>
      <c r="AR41" s="314">
        <v>15.2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1746717</v>
      </c>
      <c r="AN51" s="334">
        <v>61569</v>
      </c>
      <c r="AO51" s="335">
        <v>4.7</v>
      </c>
      <c r="AP51" s="336">
        <v>69729</v>
      </c>
      <c r="AQ51" s="337">
        <v>1.8</v>
      </c>
      <c r="AR51" s="338">
        <v>2.9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1015736</v>
      </c>
      <c r="AN52" s="342">
        <v>35803</v>
      </c>
      <c r="AO52" s="343">
        <v>11.4</v>
      </c>
      <c r="AP52" s="344">
        <v>38908</v>
      </c>
      <c r="AQ52" s="345">
        <v>14</v>
      </c>
      <c r="AR52" s="346">
        <v>-2.6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1434903</v>
      </c>
      <c r="AN53" s="334">
        <v>51338</v>
      </c>
      <c r="AO53" s="335">
        <v>-16.600000000000001</v>
      </c>
      <c r="AP53" s="336">
        <v>74581</v>
      </c>
      <c r="AQ53" s="337">
        <v>7</v>
      </c>
      <c r="AR53" s="338">
        <v>-23.6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854026</v>
      </c>
      <c r="AN54" s="342">
        <v>30555</v>
      </c>
      <c r="AO54" s="343">
        <v>-14.7</v>
      </c>
      <c r="AP54" s="344">
        <v>41563</v>
      </c>
      <c r="AQ54" s="345">
        <v>6.8</v>
      </c>
      <c r="AR54" s="346">
        <v>-21.5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1751428</v>
      </c>
      <c r="AN55" s="334">
        <v>63428</v>
      </c>
      <c r="AO55" s="335">
        <v>23.5</v>
      </c>
      <c r="AP55" s="336">
        <v>76347</v>
      </c>
      <c r="AQ55" s="337">
        <v>2.4</v>
      </c>
      <c r="AR55" s="338">
        <v>21.1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965849</v>
      </c>
      <c r="AN56" s="342">
        <v>34978</v>
      </c>
      <c r="AO56" s="343">
        <v>14.5</v>
      </c>
      <c r="AP56" s="344">
        <v>41762</v>
      </c>
      <c r="AQ56" s="345">
        <v>0.5</v>
      </c>
      <c r="AR56" s="346">
        <v>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1489414</v>
      </c>
      <c r="AN57" s="334">
        <v>54599</v>
      </c>
      <c r="AO57" s="335">
        <v>-13.9</v>
      </c>
      <c r="AP57" s="336">
        <v>69604</v>
      </c>
      <c r="AQ57" s="337">
        <v>-8.8000000000000007</v>
      </c>
      <c r="AR57" s="338">
        <v>-5.0999999999999996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1050850</v>
      </c>
      <c r="AN58" s="342">
        <v>38522</v>
      </c>
      <c r="AO58" s="343">
        <v>10.1</v>
      </c>
      <c r="AP58" s="344">
        <v>36247</v>
      </c>
      <c r="AQ58" s="345">
        <v>-13.2</v>
      </c>
      <c r="AR58" s="346">
        <v>23.3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1107636</v>
      </c>
      <c r="AN59" s="334">
        <v>41191</v>
      </c>
      <c r="AO59" s="335">
        <v>-24.6</v>
      </c>
      <c r="AP59" s="336">
        <v>68410</v>
      </c>
      <c r="AQ59" s="337">
        <v>-1.7</v>
      </c>
      <c r="AR59" s="338">
        <v>-22.9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660261</v>
      </c>
      <c r="AN60" s="342">
        <v>24554</v>
      </c>
      <c r="AO60" s="343">
        <v>-36.299999999999997</v>
      </c>
      <c r="AP60" s="344">
        <v>35086</v>
      </c>
      <c r="AQ60" s="345">
        <v>-3.2</v>
      </c>
      <c r="AR60" s="346">
        <v>-33.1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1506020</v>
      </c>
      <c r="AN61" s="349">
        <v>54425</v>
      </c>
      <c r="AO61" s="350">
        <v>-5.4</v>
      </c>
      <c r="AP61" s="351">
        <v>71734</v>
      </c>
      <c r="AQ61" s="352">
        <v>0.1</v>
      </c>
      <c r="AR61" s="338">
        <v>-5.5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909344</v>
      </c>
      <c r="AN62" s="342">
        <v>32882</v>
      </c>
      <c r="AO62" s="343">
        <v>-3</v>
      </c>
      <c r="AP62" s="344">
        <v>38713</v>
      </c>
      <c r="AQ62" s="345">
        <v>1</v>
      </c>
      <c r="AR62" s="346">
        <v>-4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XHzZlrWIjWbOD7ZQNKWFElORqSXtmwHfZSZa/KV1VpOOh/ZjudLvCaO2UgHareltI9UXaF7Z00/zpKArZyz4wA==" saltValue="/CvIC8jezSMyslF917WML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1" spans="125:125" ht="13.5" hidden="1" customHeight="1" x14ac:dyDescent="0.15">
      <c r="DU121" s="259"/>
    </row>
  </sheetData>
  <sheetProtection algorithmName="SHA-512" hashValue="wbolVBKeTK1yzXTs0ZB7m8gcCvf6IcaQlTcrSK5Wwn4iZgvZEMwgp+RuRrlB/XKX8ijrKl/Zs1mQFgCl+Q3tiA==" saltValue="Hf2Y1/pmnwgV5pFPgIUQH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P6V/jhs6Z5g/0pDQw963yRC83AlxbNd+iuqtNnZzvIhcIz73UiSA4v0rodovOE4ZYIqf+tG8I/Mlw4DrQGz7vA==" saltValue="0nltF9u45ZvRh2wFGQrA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25.49</v>
      </c>
      <c r="G47" s="12">
        <v>20.239999999999998</v>
      </c>
      <c r="H47" s="12">
        <v>6.58</v>
      </c>
      <c r="I47" s="12">
        <v>14.52</v>
      </c>
      <c r="J47" s="13">
        <v>15.15</v>
      </c>
    </row>
    <row r="48" spans="2:10" ht="57.75" customHeight="1" x14ac:dyDescent="0.15">
      <c r="B48" s="14"/>
      <c r="C48" s="1141" t="s">
        <v>4</v>
      </c>
      <c r="D48" s="1141"/>
      <c r="E48" s="1142"/>
      <c r="F48" s="15">
        <v>8.7100000000000009</v>
      </c>
      <c r="G48" s="16">
        <v>8.89</v>
      </c>
      <c r="H48" s="16">
        <v>12.21</v>
      </c>
      <c r="I48" s="16">
        <v>15.83</v>
      </c>
      <c r="J48" s="17">
        <v>12.69</v>
      </c>
    </row>
    <row r="49" spans="2:10" ht="57.75" customHeight="1" thickBot="1" x14ac:dyDescent="0.2">
      <c r="B49" s="18"/>
      <c r="C49" s="1143" t="s">
        <v>5</v>
      </c>
      <c r="D49" s="1143"/>
      <c r="E49" s="1144"/>
      <c r="F49" s="19" t="s">
        <v>555</v>
      </c>
      <c r="G49" s="20" t="s">
        <v>556</v>
      </c>
      <c r="H49" s="20" t="s">
        <v>557</v>
      </c>
      <c r="I49" s="20">
        <v>12.14</v>
      </c>
      <c r="J49" s="21" t="s">
        <v>558</v>
      </c>
    </row>
    <row r="50" spans="2:10" x14ac:dyDescent="0.15"/>
  </sheetData>
  <sheetProtection algorithmName="SHA-512" hashValue="X53O636dNQlQCoJa7XdMPMrOGlVOe550/e+X5wY7KRPfLJllVh4TjgybRFOGoDbVa/pFISjAZFKHB6PFtza4Xg==" saltValue="qbeP9vdrAY2WUVE4BTAm4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2024-03-22T00:42:18Z</cp:lastPrinted>
  <dcterms:created xsi:type="dcterms:W3CDTF">2024-02-05T00:20:32Z</dcterms:created>
  <dcterms:modified xsi:type="dcterms:W3CDTF">2024-03-25T05:20:47Z</dcterms:modified>
  <cp:category/>
</cp:coreProperties>
</file>