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Z:\財政\財政係\2025年度\18_財政状況資料集（国）\01_決算関係（R06決算）\05_チェック\19_潮来市\"/>
    </mc:Choice>
  </mc:AlternateContent>
  <xr:revisionPtr revIDLastSave="0" documentId="13_ncr:1_{D4B41DC5-3C5F-4D24-A005-55EBF93ABB35}" xr6:coauthVersionLast="47" xr6:coauthVersionMax="47" xr10:uidLastSave="{00000000-0000-0000-0000-000000000000}"/>
  <bookViews>
    <workbookView xWindow="-4440" yWindow="-16320" windowWidth="29040" windowHeight="15720" firstSheet="9" activeTab="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3" i="12" l="1"/>
  <c r="AP63" i="12"/>
  <c r="AF88" i="12" l="1"/>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CO34" i="10" l="1"/>
  <c r="CO35"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<sst xmlns="http://schemas.openxmlformats.org/spreadsheetml/2006/main" count="1091" uniqueCount="567">
  <si>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</si>
  <si>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</si>
  <si>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</si>
  <si>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</si>
  <si>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</si>
  <si>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</si>
  <si>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</si>
  <si>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</si>
  <si>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</si>
  <si>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</si>
  <si>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</si>
  <si>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</si>
  <si>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</si>
  <si>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</si>
  <si>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</si>
  <si>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</si>
  <si>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</si>
  <si>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</si>
  <si>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</si>
  <si>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</si>
  <si>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</si>
  <si>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</si>
  <si>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</si>
  <si>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</si>
  <si>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</si>
  <si>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</si>
  <si>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</si>
  <si>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</si>
  <si>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</si>
  <si>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</si>
  <si>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</si>
  <si>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</si>
  <si>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</si>
  <si>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</si>
  <si>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</si>
  <si>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</si>
  <si>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</si>
  <si>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</si>
  <si>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</si>
  <si>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</si>
  <si>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</si>
  <si>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</si>
  <si>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</si>
  <si>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</si>
  <si>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</si>
  <si>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</si>
  <si>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</si>
  <si>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</si>
  <si>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</si>
  <si>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</si>
  <si>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</si>
  <si>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</si>
  <si>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</si>
  <si>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</si>
  <si>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</si>
  <si>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</si>
  <si>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</si>
  <si>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</si>
  <si>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</si>
  <si>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</si>
  <si>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</si>
  <si>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</si>
  <si>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</si>
  <si>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</si>
  <si>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</si>
  <si>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</si>
  <si>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</si>
  <si>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</si>
  <si>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</si>
  <si>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</si>
  <si>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</si>
  <si>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</si>
  <si>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</si>
  <si>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</si>
  <si>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</si>
  <si>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</si>
  <si>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</si>
  <si>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</si>
  <si>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</si>
  <si>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</si>
  <si>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</si>
  <si>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</si>
  <si>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</si>
  <si>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</si>
  <si>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</si>
  <si>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</si>
  <si>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</si>
  <si>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</si>
  <si>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</si>
  <si>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</si>
  <si>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</si>
  <si>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</si>
  <si>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</si>
  <si>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</si>
  <si>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潮来市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</si>
  <si>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</si>
  <si>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</si>
  <si>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</si>
  <si>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</si>
  <si>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</si>
  <si>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</si>
  <si>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</si>
  <si>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</si>
  <si>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</si>
  <si>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</si>
  <si>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</si>
  <si>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</si>
  <si>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</si>
  <si>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</si>
  <si>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</si>
  <si>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</si>
  <si>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</si>
  <si>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</si>
  <si>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</si>
  <si>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</si>
  <si>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</si>
  <si>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</si>
  <si>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</si>
  <si>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</si>
  <si>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</si>
  <si>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</si>
  <si>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</si>
  <si>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</si>
  <si>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</si>
  <si>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</si>
  <si>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</si>
  <si>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</si>
  <si>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</si>
  <si>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</si>
  <si>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</si>
  <si>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</si>
  <si>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</si>
  <si>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</si>
  <si>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</si>
  <si>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</si>
  <si>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</si>
  <si>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</si>
  <si>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</si>
  <si>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</si>
  <si>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</si>
  <si>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</si>
  <si>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</si>
  <si>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</si>
  <si>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</si>
  <si>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</si>
  <si>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</si>
  <si>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</si>
  <si>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</si>
  <si>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</si>
  <si>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</si>
  <si>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</si>
  <si>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</si>
  <si>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</si>
  <si>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</si>
  <si>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</si>
  <si>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</si>
  <si>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</si>
  <si>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</si>
  <si>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</si>
  <si>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</si>
  <si>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</si>
  <si>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</si>
  <si>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</si>
  <si>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</si>
  <si>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</si>
  <si>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</si>
  <si>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</si>
  <si>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</si>
  <si>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</si>
  <si>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</si>
  <si>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</si>
  <si>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</si>
  <si>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</si>
  <si>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</si>
  <si>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</si>
  <si>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</si>
  <si>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</si>
  <si>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</si>
  <si>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</si>
  <si>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</si>
  <si>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</si>
  <si>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</si>
  <si>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</si>
  <si>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</si>
  <si>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</si>
  <si>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</si>
  <si>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</si>
  <si>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</si>
  <si>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</si>
  <si>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</si>
  <si>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</si>
  <si>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</si>
  <si>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</si>
  <si>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</si>
  <si>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</si>
  <si>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</si>
  <si>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</si>
  <si>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</si>
  <si>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</si>
  <si>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</si>
  <si>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</si>
  <si>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</si>
  <si>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</si>
  <si>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</si>
  <si>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茨城県潮来市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</si>
  <si>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</si>
  <si>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</si>
  <si>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</si>
  <si>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</si>
  <si>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</si>
  <si>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</si>
  <si>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</si>
  <si>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</si>
  <si>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</si>
  <si>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</si>
  <si>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</si>
  <si>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</si>
  <si>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</si>
  <si>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</si>
  <si>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</si>
  <si>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</si>
  <si>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</si>
  <si>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</si>
  <si>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</si>
  <si>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</si>
  <si>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</si>
  <si>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</si>
  <si>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</si>
  <si>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</si>
  <si>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</si>
  <si>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</si>
  <si>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</si>
  <si>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</si>
  <si>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</si>
  <si>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</si>
  <si>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</si>
  <si>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</si>
  <si>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</si>
  <si>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</si>
  <si>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</si>
  <si>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</si>
  <si>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</si>
  <si>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</si>
  <si>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</si>
  <si>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</si>
  <si>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</si>
  <si>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</si>
  <si>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</si>
  <si>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</si>
  <si>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</si>
  <si>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</si>
  <si>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</si>
  <si>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</si>
  <si>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</si>
  <si>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</si>
  <si>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</si>
  <si>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</si>
  <si>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</si>
  <si>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</si>
  <si>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</si>
  <si>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</si>
  <si>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</si>
  <si>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</si>
  <si>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</si>
  <si>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</si>
  <si>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</si>
  <si>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</si>
  <si>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</si>
  <si>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</si>
  <si>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</si>
  <si>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</si>
  <si>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</si>
  <si>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</si>
  <si>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</si>
  <si>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</si>
  <si>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</si>
  <si>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</si>
  <si>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</si>
  <si>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</si>
  <si>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</si>
  <si>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</si>
  <si>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</si>
  <si>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</si>
  <si>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</si>
  <si>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</si>
  <si>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</si>
  <si>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</si>
  <si>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</si>
  <si>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</si>
  <si>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</si>
  <si>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</si>
  <si>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</si>
  <si>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</si>
  <si>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</si>
  <si>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</si>
  <si>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</si>
  <si>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</si>
  <si>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</si>
  <si>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</si>
  <si>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</si>
  <si>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</si>
  <si>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</si>
  <si>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</si>
  <si>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</si>
  <si>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</si>
  <si>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</si>
  <si>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</si>
  <si>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</si>
  <si>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</si>
  <si>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</si>
  <si>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</si>
  <si>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</si>
  <si>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</si>
  <si>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</si>
  <si>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</si>
  <si>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</si>
  <si>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</si>
  <si>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</si>
  <si>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</si>
  <si>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</si>
  <si>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</si>
  <si>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</si>
  <si>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</si>
  <si>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</si>
  <si>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</si>
  <si>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</si>
  <si>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</si>
  <si>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</si>
  <si>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</si>
  <si>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</si>
  <si>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</si>
  <si>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</si>
  <si>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</si>
  <si>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</si>
  <si>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</si>
  <si>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</si>
  <si>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</si>
  <si>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</si>
  <si>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</si>
  <si>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</si>
  <si>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</si>
  <si>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</si>
  <si>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</si>
  <si>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</si>
  <si>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</si>
  <si>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</si>
  <si>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</si>
  <si>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</si>
  <si>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</si>
  <si>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</si>
  <si>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</si>
  <si>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</si>
  <si>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</si>
  <si>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</si>
  <si>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</si>
  <si>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茨城県潮来市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</si>
  <si>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</si>
  <si>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</si>
  <si>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</si>
  <si>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</si>
  <si>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</si>
  <si>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</si>
  <si>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</si>
  <si>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</si>
  <si>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</si>
  <si>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</si>
  <si>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</si>
  <si>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</si>
  <si>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</si>
  <si>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</si>
  <si>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</si>
  <si>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</si>
  <si>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</si>
  <si>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</si>
  <si>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</si>
  <si>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</si>
  <si>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</si>
  <si>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</si>
  <si>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</si>
  <si>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</si>
  <si>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</si>
  <si>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</si>
  <si>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</si>
  <si>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</si>
  <si>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</si>
  <si>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</si>
  <si>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</si>
  <si>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</si>
  <si>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</si>
  <si>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潮来市国民健康保険特別会計</t>
    <phoneticPr fontId="5"/>
  </si>
  <si>
    <t>潮来市介護保険特別会計</t>
    <phoneticPr fontId="5"/>
  </si>
  <si>
    <t>潮来市後期高齢者医療特別会計</t>
    <phoneticPr fontId="5"/>
  </si>
  <si>
    <t>潮来市下水道事業会計</t>
    <phoneticPr fontId="5"/>
  </si>
  <si>
    <t>法適用企業</t>
    <phoneticPr fontId="5"/>
  </si>
  <si>
    <t>潮来市水道事業会計</t>
    <phoneticPr fontId="5"/>
  </si>
  <si>
    <t>潮来市工業用水道事業会計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</si>
  <si>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</si>
  <si>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</si>
  <si>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</si>
  <si>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</si>
  <si>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</si>
  <si>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</si>
  <si>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</si>
  <si>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</si>
  <si>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</si>
  <si>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</si>
  <si>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</si>
  <si>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</si>
  <si>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</si>
  <si>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</si>
  <si>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</si>
  <si>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</si>
  <si>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</si>
  <si>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</si>
  <si>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</si>
  <si>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</si>
  <si>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</si>
  <si>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</si>
  <si>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</si>
  <si>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</si>
  <si>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</si>
  <si>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</si>
  <si>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</si>
  <si>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</si>
  <si>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</si>
  <si>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</si>
  <si>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</si>
  <si>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</si>
  <si>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</si>
  <si>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</si>
  <si>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</si>
  <si>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</si>
  <si>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</si>
  <si>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</si>
  <si>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</si>
  <si>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</si>
  <si>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</si>
  <si>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</si>
  <si>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</si>
  <si>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</si>
  <si>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</si>
  <si>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</si>
  <si>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</si>
  <si>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</si>
  <si>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</si>
  <si>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</si>
  <si>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</si>
  <si>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</si>
  <si>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</si>
  <si>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</si>
  <si>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</si>
  <si>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</si>
  <si>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</si>
  <si>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</si>
  <si>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</si>
  <si>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</si>
  <si>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</si>
  <si>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</si>
  <si>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</si>
  <si>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</si>
  <si>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</si>
  <si>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</si>
  <si>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</si>
  <si>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</si>
  <si>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</si>
  <si>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</si>
  <si>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</si>
  <si>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</si>
  <si>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</si>
  <si>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</si>
  <si>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</si>
  <si>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</si>
  <si>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</si>
  <si>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</si>
  <si>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</si>
  <si>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</si>
  <si>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</si>
  <si>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</si>
  <si>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</si>
  <si>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</si>
  <si>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</si>
  <si>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</si>
  <si>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</si>
  <si>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</si>
  <si>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</si>
  <si>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</si>
  <si>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</si>
  <si>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</si>
  <si>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</si>
  <si>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</si>
  <si>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</si>
  <si>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</si>
  <si>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</si>
  <si>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</si>
  <si>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</si>
  <si>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</si>
  <si>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</si>
  <si>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</si>
  <si>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</si>
  <si>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</si>
  <si>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</si>
  <si>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</si>
  <si>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</si>
  <si>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</si>
  <si>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</si>
  <si>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</si>
  <si>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</si>
  <si>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</si>
  <si>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</si>
  <si>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</si>
  <si>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</si>
  <si>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</si>
  <si>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</si>
  <si>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</si>
  <si>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</si>
  <si>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</si>
  <si>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</si>
  <si>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</si>
  <si>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</si>
  <si>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</si>
  <si>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</si>
  <si>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</si>
  <si>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</si>
  <si>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</si>
  <si>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</si>
  <si>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</si>
  <si>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</si>
  <si>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</si>
  <si>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</si>
  <si>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</si>
  <si>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</si>
  <si>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8.69</t>
  </si>
  <si>
    <t>▲ 3.82</t>
  </si>
  <si>
    <t>▲ 8.52</t>
  </si>
  <si>
    <t>▲ 0.99</t>
  </si>
  <si>
    <t>潮来市水道事業会計</t>
  </si>
  <si>
    <t>一般会計</t>
  </si>
  <si>
    <t>潮来市下水道事業会計</t>
  </si>
  <si>
    <t>潮来市工業用水道事業会計</t>
  </si>
  <si>
    <t>潮来市介護保険特別会計</t>
  </si>
  <si>
    <t>潮来市国民健康保険特別会計</t>
  </si>
  <si>
    <t>潮来市後期高齢者医療特別会計</t>
  </si>
  <si>
    <t>その他会計（赤字）</t>
  </si>
  <si>
    <t>その他会計（黒字）</t>
  </si>
  <si>
    <t>R02</t>
    <phoneticPr fontId="5"/>
  </si>
  <si>
    <t>R03</t>
    <phoneticPr fontId="5"/>
  </si>
  <si>
    <t>R04</t>
    <phoneticPr fontId="5"/>
  </si>
  <si>
    <t>R05</t>
    <phoneticPr fontId="5"/>
  </si>
  <si>
    <t>R06</t>
    <phoneticPr fontId="5"/>
  </si>
  <si>
    <t>一般廃棄物処理施設整備基金</t>
    <rPh sb="0" eb="5">
      <t>イッパンハイキブツ</t>
    </rPh>
    <rPh sb="5" eb="9">
      <t>ショリシセツ</t>
    </rPh>
    <rPh sb="9" eb="13">
      <t>セイビキキン</t>
    </rPh>
    <phoneticPr fontId="5"/>
  </si>
  <si>
    <t>庁舎建設基金</t>
    <rPh sb="0" eb="2">
      <t>チョウシャ</t>
    </rPh>
    <rPh sb="2" eb="4">
      <t>ケンセツ</t>
    </rPh>
    <rPh sb="4" eb="6">
      <t>キキン</t>
    </rPh>
    <phoneticPr fontId="2"/>
  </si>
  <si>
    <t>地域振興基金</t>
    <rPh sb="0" eb="6">
      <t>チイキシンコウキキン</t>
    </rPh>
    <phoneticPr fontId="2"/>
  </si>
  <si>
    <t>ふるさと応援基金</t>
    <rPh sb="4" eb="6">
      <t>オウエン</t>
    </rPh>
    <rPh sb="6" eb="8">
      <t>キキン</t>
    </rPh>
    <phoneticPr fontId="5"/>
  </si>
  <si>
    <t>ふるさと創生基金</t>
    <rPh sb="4" eb="8">
      <t>ソウセイキキン</t>
    </rPh>
    <phoneticPr fontId="5"/>
  </si>
  <si>
    <t>鹿行広域事務組合一般会計</t>
    <rPh sb="0" eb="8">
      <t>ロッコウコウイキジムクミアイ</t>
    </rPh>
    <rPh sb="8" eb="12">
      <t>イッパンカイケイ</t>
    </rPh>
    <phoneticPr fontId="2"/>
  </si>
  <si>
    <t>鹿行広域事務組合養護老人ホーム事業特別会計</t>
    <rPh sb="0" eb="8">
      <t>ロッコウコウイキジムクミアイ</t>
    </rPh>
    <rPh sb="8" eb="10">
      <t>ヨウゴ</t>
    </rPh>
    <rPh sb="10" eb="12">
      <t>ロウジン</t>
    </rPh>
    <rPh sb="15" eb="21">
      <t>ジギョウトクベツカイケイ</t>
    </rPh>
    <phoneticPr fontId="2"/>
  </si>
  <si>
    <t>鹿行広域事務組合消防特別会計</t>
    <rPh sb="0" eb="4">
      <t>ロッコウコウイキ</t>
    </rPh>
    <rPh sb="4" eb="8">
      <t>ジムクミアイ</t>
    </rPh>
    <rPh sb="8" eb="14">
      <t>ショウボウトクベツカイケイ</t>
    </rPh>
    <phoneticPr fontId="2"/>
  </si>
  <si>
    <t>鹿行広域事務組合火葬場事業特別会計</t>
    <rPh sb="0" eb="8">
      <t>ロッコウコウイキジムクミアイ</t>
    </rPh>
    <rPh sb="8" eb="11">
      <t>カソウバ</t>
    </rPh>
    <rPh sb="11" eb="13">
      <t>ジギョウ</t>
    </rPh>
    <rPh sb="13" eb="15">
      <t>トクベツ</t>
    </rPh>
    <rPh sb="15" eb="17">
      <t>カイケイ</t>
    </rPh>
    <phoneticPr fontId="2"/>
  </si>
  <si>
    <t>鹿行広域事務組合審査会事業特別会計</t>
    <rPh sb="0" eb="8">
      <t>ロッコウコウイキジムクミアイ</t>
    </rPh>
    <rPh sb="8" eb="11">
      <t>シンサカイ</t>
    </rPh>
    <rPh sb="11" eb="17">
      <t>ジギョウトクベツカイケイ</t>
    </rPh>
    <phoneticPr fontId="2"/>
  </si>
  <si>
    <t>茨城県市町村総合事務組合一般会計</t>
    <rPh sb="0" eb="6">
      <t>イバラキケンシチョウソン</t>
    </rPh>
    <rPh sb="6" eb="12">
      <t>ソウゴウジムクミアイ</t>
    </rPh>
    <rPh sb="12" eb="16">
      <t>イッパンカイケイ</t>
    </rPh>
    <phoneticPr fontId="2"/>
  </si>
  <si>
    <t>茨城県市町村総合事務組合県民交通災害共済事業特別会計</t>
    <rPh sb="0" eb="6">
      <t>イバラキケンシチョウソン</t>
    </rPh>
    <rPh sb="6" eb="8">
      <t>ソウゴウ</t>
    </rPh>
    <rPh sb="8" eb="10">
      <t>ジム</t>
    </rPh>
    <rPh sb="10" eb="12">
      <t>クミアイ</t>
    </rPh>
    <rPh sb="12" eb="14">
      <t>ケンミン</t>
    </rPh>
    <rPh sb="14" eb="16">
      <t>コウツウ</t>
    </rPh>
    <rPh sb="16" eb="18">
      <t>サイガイ</t>
    </rPh>
    <rPh sb="18" eb="20">
      <t>キョウサイ</t>
    </rPh>
    <rPh sb="20" eb="22">
      <t>ジギョウ</t>
    </rPh>
    <rPh sb="22" eb="24">
      <t>トクベツ</t>
    </rPh>
    <rPh sb="24" eb="25">
      <t>カイ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</si>
  <si>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</si>
  <si>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茨城県後期高齢者医療広域連合一般会計</t>
    <rPh sb="0" eb="3">
      <t>イバラキケン</t>
    </rPh>
    <rPh sb="3" eb="5">
      <t>コウキ</t>
    </rPh>
    <rPh sb="5" eb="8">
      <t>コウレイシャ</t>
    </rPh>
    <rPh sb="8" eb="12">
      <t>イリョウコウイキ</t>
    </rPh>
    <rPh sb="12" eb="18">
      <t>レンゴウイッパンカイケイ</t>
    </rPh>
    <phoneticPr fontId="2"/>
  </si>
  <si>
    <t>茨城県後期高齢者医療広域連合後期高齢者医療特別会計</t>
    <rPh sb="0" eb="3">
      <t>イバラキケン</t>
    </rPh>
    <rPh sb="3" eb="8">
      <t>コウキコウレイシャ</t>
    </rPh>
    <rPh sb="8" eb="10">
      <t>イリョウ</t>
    </rPh>
    <rPh sb="10" eb="12">
      <t>コウイキ</t>
    </rPh>
    <rPh sb="12" eb="14">
      <t>レンゴウ</t>
    </rPh>
    <rPh sb="14" eb="19">
      <t>コウキコウレイシャ</t>
    </rPh>
    <rPh sb="19" eb="21">
      <t>イリョウ</t>
    </rPh>
    <rPh sb="21" eb="25">
      <t>トクベツカイケイ</t>
    </rPh>
    <phoneticPr fontId="2"/>
  </si>
  <si>
    <t>潮来市開発公社</t>
    <rPh sb="0" eb="7">
      <t>イタコシカイハツコウシャ</t>
    </rPh>
    <phoneticPr fontId="2"/>
  </si>
  <si>
    <t>いたこ</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</si>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</sst>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FB69-4015-A021-CA8466BBAE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63428</c:v>
                </c:pt>
                <c:pt idx="1">
                  <c:v>54599</c:v>
                </c:pt>
                <c:pt idx="2">
                  <c:v>41191</c:v>
                </c:pt>
                <c:pt idx="3">
                  <c:v>33832</c:v>
                </c:pt>
                <c:pt idx="4">
                  <c:v>42080</c:v>
                </c:pt>
              </c:numCache>
            </c:numRef>
          </c:val>
          <c:smooth val="0"/>
          <c:extLst>
            <c:ext xmlns:c16="http://schemas.microsoft.com/office/drawing/2014/chart" uri="{C3380CC4-5D6E-409C-BE32-E72D297353CC}">
              <c16:uniqueId val="{00000001-FB69-4015-A021-CA8466BBAE7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12.21</c:v>
                </c:pt>
                <c:pt idx="1">
                  <c:v>15.83</c:v>
                </c:pt>
                <c:pt idx="2">
                  <c:v>12.69</c:v>
                </c:pt>
                <c:pt idx="3">
                  <c:v>7.26</c:v>
                </c:pt>
                <c:pt idx="4">
                  <c:v>6.13</c:v>
                </c:pt>
              </c:numCache>
            </c:numRef>
          </c:val>
          <c:extLst>
            <c:ext xmlns:c16="http://schemas.microsoft.com/office/drawing/2014/chart" uri="{C3380CC4-5D6E-409C-BE32-E72D297353CC}">
              <c16:uniqueId val="{00000000-06C8-4A91-9562-C75CEA58CF6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6.58</c:v>
                </c:pt>
                <c:pt idx="1">
                  <c:v>14.52</c:v>
                </c:pt>
                <c:pt idx="2">
                  <c:v>15.15</c:v>
                </c:pt>
                <c:pt idx="3">
                  <c:v>12.24</c:v>
                </c:pt>
                <c:pt idx="4">
                  <c:v>12.01</c:v>
                </c:pt>
              </c:numCache>
            </c:numRef>
          </c:val>
          <c:extLst>
            <c:ext xmlns:c16="http://schemas.microsoft.com/office/drawing/2014/chart" uri="{C3380CC4-5D6E-409C-BE32-E72D297353CC}">
              <c16:uniqueId val="{00000001-06C8-4A91-9562-C75CEA58CF6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-8.69</c:v>
                </c:pt>
                <c:pt idx="1">
                  <c:v>12.14</c:v>
                </c:pt>
                <c:pt idx="2">
                  <c:v>-3.82</c:v>
                </c:pt>
                <c:pt idx="3">
                  <c:v>-8.52</c:v>
                </c:pt>
                <c:pt idx="4">
                  <c:v>-0.99</c:v>
                </c:pt>
              </c:numCache>
            </c:numRef>
          </c:val>
          <c:smooth val="0"/>
          <c:extLst>
            <c:ext xmlns:c16="http://schemas.microsoft.com/office/drawing/2014/chart" uri="{C3380CC4-5D6E-409C-BE32-E72D297353CC}">
              <c16:uniqueId val="{00000002-06C8-4A91-9562-C75CEA58CF6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1D5-46BD-B648-BE22ACFAE60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D5-46BD-B648-BE22ACFAE60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1D5-46BD-B648-BE22ACFAE60C}"/>
            </c:ext>
          </c:extLst>
        </c:ser>
        <c:ser>
          <c:idx val="3"/>
          <c:order val="3"/>
          <c:tx>
            <c:strRef>
              <c:f>データシート!$A$30</c:f>
              <c:strCache>
                <c:ptCount val="1"/>
                <c:pt idx="0">
                  <c:v>潮来市後期高齢者医療特別会計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0.02</c:v>
                </c:pt>
                <c:pt idx="4">
                  <c:v>#N/A</c:v>
                </c:pt>
                <c:pt idx="5">
                  <c:v>0.02</c:v>
                </c:pt>
                <c:pt idx="6">
                  <c:v>#N/A</c:v>
                </c:pt>
                <c:pt idx="7">
                  <c:v>0.02</c:v>
                </c:pt>
                <c:pt idx="8">
                  <c:v>#N/A</c:v>
                </c:pt>
                <c:pt idx="9">
                  <c:v>0.01</c:v>
                </c:pt>
              </c:numCache>
            </c:numRef>
          </c:val>
          <c:extLst>
            <c:ext xmlns:c16="http://schemas.microsoft.com/office/drawing/2014/chart" uri="{C3380CC4-5D6E-409C-BE32-E72D297353CC}">
              <c16:uniqueId val="{00000003-F1D5-46BD-B648-BE22ACFAE60C}"/>
            </c:ext>
          </c:extLst>
        </c:ser>
        <c:ser>
          <c:idx val="4"/>
          <c:order val="4"/>
          <c:tx>
            <c:strRef>
              <c:f>データシート!$A$31</c:f>
              <c:strCache>
                <c:ptCount val="1"/>
                <c:pt idx="0">
                  <c:v>潮来市国民健康保険特別会計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1.23</c:v>
                </c:pt>
                <c:pt idx="2">
                  <c:v>#N/A</c:v>
                </c:pt>
                <c:pt idx="3">
                  <c:v>1.08</c:v>
                </c:pt>
                <c:pt idx="4">
                  <c:v>#N/A</c:v>
                </c:pt>
                <c:pt idx="5">
                  <c:v>1</c:v>
                </c:pt>
                <c:pt idx="6">
                  <c:v>#N/A</c:v>
                </c:pt>
                <c:pt idx="7">
                  <c:v>0.69</c:v>
                </c:pt>
                <c:pt idx="8">
                  <c:v>#N/A</c:v>
                </c:pt>
                <c:pt idx="9">
                  <c:v>0.3</c:v>
                </c:pt>
              </c:numCache>
            </c:numRef>
          </c:val>
          <c:extLst>
            <c:ext xmlns:c16="http://schemas.microsoft.com/office/drawing/2014/chart" uri="{C3380CC4-5D6E-409C-BE32-E72D297353CC}">
              <c16:uniqueId val="{00000004-F1D5-46BD-B648-BE22ACFAE60C}"/>
            </c:ext>
          </c:extLst>
        </c:ser>
        <c:ser>
          <c:idx val="5"/>
          <c:order val="5"/>
          <c:tx>
            <c:strRef>
              <c:f>データシート!$A$32</c:f>
              <c:strCache>
                <c:ptCount val="1"/>
                <c:pt idx="0">
                  <c:v>潮来市介護保険特別会計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1.05</c:v>
                </c:pt>
                <c:pt idx="2">
                  <c:v>#N/A</c:v>
                </c:pt>
                <c:pt idx="3">
                  <c:v>0.87</c:v>
                </c:pt>
                <c:pt idx="4">
                  <c:v>#N/A</c:v>
                </c:pt>
                <c:pt idx="5">
                  <c:v>0.99</c:v>
                </c:pt>
                <c:pt idx="6">
                  <c:v>#N/A</c:v>
                </c:pt>
                <c:pt idx="7">
                  <c:v>1.1599999999999999</c:v>
                </c:pt>
                <c:pt idx="8">
                  <c:v>#N/A</c:v>
                </c:pt>
                <c:pt idx="9">
                  <c:v>0.97</c:v>
                </c:pt>
              </c:numCache>
            </c:numRef>
          </c:val>
          <c:extLst>
            <c:ext xmlns:c16="http://schemas.microsoft.com/office/drawing/2014/chart" uri="{C3380CC4-5D6E-409C-BE32-E72D297353CC}">
              <c16:uniqueId val="{00000005-F1D5-46BD-B648-BE22ACFAE60C}"/>
            </c:ext>
          </c:extLst>
        </c:ser>
        <c:ser>
          <c:idx val="6"/>
          <c:order val="6"/>
          <c:tx>
            <c:strRef>
              <c:f>データシート!$A$33</c:f>
              <c:strCache>
                <c:ptCount val="1"/>
                <c:pt idx="0">
                  <c:v>潮来市工業用水道事業会計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1.33</c:v>
                </c:pt>
                <c:pt idx="2">
                  <c:v>#N/A</c:v>
                </c:pt>
                <c:pt idx="3">
                  <c:v>1.34</c:v>
                </c:pt>
                <c:pt idx="4">
                  <c:v>#N/A</c:v>
                </c:pt>
                <c:pt idx="5">
                  <c:v>1.46</c:v>
                </c:pt>
                <c:pt idx="6">
                  <c:v>#N/A</c:v>
                </c:pt>
                <c:pt idx="7">
                  <c:v>1.53</c:v>
                </c:pt>
                <c:pt idx="8">
                  <c:v>#N/A</c:v>
                </c:pt>
                <c:pt idx="9">
                  <c:v>1.52</c:v>
                </c:pt>
              </c:numCache>
            </c:numRef>
          </c:val>
          <c:extLst>
            <c:ext xmlns:c16="http://schemas.microsoft.com/office/drawing/2014/chart" uri="{C3380CC4-5D6E-409C-BE32-E72D297353CC}">
              <c16:uniqueId val="{00000006-F1D5-46BD-B648-BE22ACFAE60C}"/>
            </c:ext>
          </c:extLst>
        </c:ser>
        <c:ser>
          <c:idx val="7"/>
          <c:order val="7"/>
          <c:tx>
            <c:strRef>
              <c:f>データシート!$A$34</c:f>
              <c:strCache>
                <c:ptCount val="1"/>
                <c:pt idx="0">
                  <c:v>潮来市下水道事業会計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4.51</c:v>
                </c:pt>
                <c:pt idx="2">
                  <c:v>#N/A</c:v>
                </c:pt>
                <c:pt idx="3">
                  <c:v>3.02</c:v>
                </c:pt>
                <c:pt idx="4">
                  <c:v>#N/A</c:v>
                </c:pt>
                <c:pt idx="5">
                  <c:v>3.92</c:v>
                </c:pt>
                <c:pt idx="6">
                  <c:v>#N/A</c:v>
                </c:pt>
                <c:pt idx="7">
                  <c:v>6.15</c:v>
                </c:pt>
                <c:pt idx="8">
                  <c:v>#N/A</c:v>
                </c:pt>
                <c:pt idx="9">
                  <c:v>6.02</c:v>
                </c:pt>
              </c:numCache>
            </c:numRef>
          </c:val>
          <c:extLst>
            <c:ext xmlns:c16="http://schemas.microsoft.com/office/drawing/2014/chart" uri="{C3380CC4-5D6E-409C-BE32-E72D297353CC}">
              <c16:uniqueId val="{00000007-F1D5-46BD-B648-BE22ACFAE60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12.21</c:v>
                </c:pt>
                <c:pt idx="2">
                  <c:v>#N/A</c:v>
                </c:pt>
                <c:pt idx="3">
                  <c:v>15.83</c:v>
                </c:pt>
                <c:pt idx="4">
                  <c:v>#N/A</c:v>
                </c:pt>
                <c:pt idx="5">
                  <c:v>12.68</c:v>
                </c:pt>
                <c:pt idx="6">
                  <c:v>#N/A</c:v>
                </c:pt>
                <c:pt idx="7">
                  <c:v>7.26</c:v>
                </c:pt>
                <c:pt idx="8">
                  <c:v>#N/A</c:v>
                </c:pt>
                <c:pt idx="9">
                  <c:v>6.13</c:v>
                </c:pt>
              </c:numCache>
            </c:numRef>
          </c:val>
          <c:extLst>
            <c:ext xmlns:c16="http://schemas.microsoft.com/office/drawing/2014/chart" uri="{C3380CC4-5D6E-409C-BE32-E72D297353CC}">
              <c16:uniqueId val="{00000008-F1D5-46BD-B648-BE22ACFAE60C}"/>
            </c:ext>
          </c:extLst>
        </c:ser>
        <c:ser>
          <c:idx val="9"/>
          <c:order val="9"/>
          <c:tx>
            <c:strRef>
              <c:f>データシート!$A$36</c:f>
              <c:strCache>
                <c:ptCount val="1"/>
                <c:pt idx="0">
                  <c:v>潮来市水道事業会計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13.39</c:v>
                </c:pt>
                <c:pt idx="2">
                  <c:v>#N/A</c:v>
                </c:pt>
                <c:pt idx="3">
                  <c:v>14.1</c:v>
                </c:pt>
                <c:pt idx="4">
                  <c:v>#N/A</c:v>
                </c:pt>
                <c:pt idx="5">
                  <c:v>15.3</c:v>
                </c:pt>
                <c:pt idx="6">
                  <c:v>#N/A</c:v>
                </c:pt>
                <c:pt idx="7">
                  <c:v>15.36</c:v>
                </c:pt>
                <c:pt idx="8">
                  <c:v>#N/A</c:v>
                </c:pt>
                <c:pt idx="9">
                  <c:v>16.03</c:v>
                </c:pt>
              </c:numCache>
            </c:numRef>
          </c:val>
          <c:extLst>
            <c:ext xmlns:c16="http://schemas.microsoft.com/office/drawing/2014/chart" uri="{C3380CC4-5D6E-409C-BE32-E72D297353CC}">
              <c16:uniqueId val="{00000009-F1D5-46BD-B648-BE22ACFAE60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1465</c:v>
                </c:pt>
                <c:pt idx="5">
                  <c:v>1338</c:v>
                </c:pt>
                <c:pt idx="8">
                  <c:v>1257</c:v>
                </c:pt>
                <c:pt idx="11">
                  <c:v>1236</c:v>
                </c:pt>
                <c:pt idx="14">
                  <c:v>1137</c:v>
                </c:pt>
              </c:numCache>
            </c:numRef>
          </c:val>
          <c:extLst>
            <c:ext xmlns:c16="http://schemas.microsoft.com/office/drawing/2014/chart" uri="{C3380CC4-5D6E-409C-BE32-E72D297353CC}">
              <c16:uniqueId val="{00000000-AA74-4AE0-9D72-7F5FB94E57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A74-4AE0-9D72-7F5FB94E57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A74-4AE0-9D72-7F5FB94E57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c:v>
                </c:pt>
                <c:pt idx="3">
                  <c:v>21</c:v>
                </c:pt>
                <c:pt idx="6">
                  <c:v>24</c:v>
                </c:pt>
                <c:pt idx="9">
                  <c:v>26</c:v>
                </c:pt>
                <c:pt idx="12">
                  <c:v>21</c:v>
                </c:pt>
              </c:numCache>
            </c:numRef>
          </c:val>
          <c:extLst>
            <c:ext xmlns:c16="http://schemas.microsoft.com/office/drawing/2014/chart" uri="{C3380CC4-5D6E-409C-BE32-E72D297353CC}">
              <c16:uniqueId val="{00000003-AA74-4AE0-9D72-7F5FB94E57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581</c:v>
                </c:pt>
                <c:pt idx="3">
                  <c:v>578</c:v>
                </c:pt>
                <c:pt idx="6">
                  <c:v>546</c:v>
                </c:pt>
                <c:pt idx="9">
                  <c:v>521</c:v>
                </c:pt>
                <c:pt idx="12">
                  <c:v>400</c:v>
                </c:pt>
              </c:numCache>
            </c:numRef>
          </c:val>
          <c:extLst>
            <c:ext xmlns:c16="http://schemas.microsoft.com/office/drawing/2014/chart" uri="{C3380CC4-5D6E-409C-BE32-E72D297353CC}">
              <c16:uniqueId val="{00000004-AA74-4AE0-9D72-7F5FB94E57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74-4AE0-9D72-7F5FB94E57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A74-4AE0-9D72-7F5FB94E57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1500</c:v>
                </c:pt>
                <c:pt idx="3">
                  <c:v>1388</c:v>
                </c:pt>
                <c:pt idx="6">
                  <c:v>1395</c:v>
                </c:pt>
                <c:pt idx="9">
                  <c:v>1325</c:v>
                </c:pt>
                <c:pt idx="12">
                  <c:v>1271</c:v>
                </c:pt>
              </c:numCache>
            </c:numRef>
          </c:val>
          <c:extLst>
            <c:ext xmlns:c16="http://schemas.microsoft.com/office/drawing/2014/chart" uri="{C3380CC4-5D6E-409C-BE32-E72D297353CC}">
              <c16:uniqueId val="{00000007-AA74-4AE0-9D72-7F5FB94E57C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636</c:v>
                </c:pt>
                <c:pt idx="2">
                  <c:v>#N/A</c:v>
                </c:pt>
                <c:pt idx="3">
                  <c:v>#N/A</c:v>
                </c:pt>
                <c:pt idx="4">
                  <c:v>649</c:v>
                </c:pt>
                <c:pt idx="5">
                  <c:v>#N/A</c:v>
                </c:pt>
                <c:pt idx="6">
                  <c:v>#N/A</c:v>
                </c:pt>
                <c:pt idx="7">
                  <c:v>708</c:v>
                </c:pt>
                <c:pt idx="8">
                  <c:v>#N/A</c:v>
                </c:pt>
                <c:pt idx="9">
                  <c:v>#N/A</c:v>
                </c:pt>
                <c:pt idx="10">
                  <c:v>636</c:v>
                </c:pt>
                <c:pt idx="11">
                  <c:v>#N/A</c:v>
                </c:pt>
                <c:pt idx="12">
                  <c:v>#N/A</c:v>
                </c:pt>
                <c:pt idx="13">
                  <c:v>555</c:v>
                </c:pt>
                <c:pt idx="14">
                  <c:v>#N/A</c:v>
                </c:pt>
              </c:numCache>
            </c:numRef>
          </c:val>
          <c:smooth val="0"/>
          <c:extLst>
            <c:ext xmlns:c16="http://schemas.microsoft.com/office/drawing/2014/chart" uri="{C3380CC4-5D6E-409C-BE32-E72D297353CC}">
              <c16:uniqueId val="{00000008-AA74-4AE0-9D72-7F5FB94E57C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12889</c:v>
                </c:pt>
                <c:pt idx="5">
                  <c:v>12239</c:v>
                </c:pt>
                <c:pt idx="8">
                  <c:v>12034</c:v>
                </c:pt>
                <c:pt idx="11">
                  <c:v>10896</c:v>
                </c:pt>
                <c:pt idx="14">
                  <c:v>10393</c:v>
                </c:pt>
              </c:numCache>
            </c:numRef>
          </c:val>
          <c:extLst>
            <c:ext xmlns:c16="http://schemas.microsoft.com/office/drawing/2014/chart" uri="{C3380CC4-5D6E-409C-BE32-E72D297353CC}">
              <c16:uniqueId val="{00000000-85A5-40A5-8C19-E55A0E9F48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98</c:v>
                </c:pt>
                <c:pt idx="5">
                  <c:v>62</c:v>
                </c:pt>
                <c:pt idx="8">
                  <c:v>74</c:v>
                </c:pt>
                <c:pt idx="11">
                  <c:v>88</c:v>
                </c:pt>
                <c:pt idx="14">
                  <c:v>59</c:v>
                </c:pt>
              </c:numCache>
            </c:numRef>
          </c:val>
          <c:extLst>
            <c:ext xmlns:c16="http://schemas.microsoft.com/office/drawing/2014/chart" uri="{C3380CC4-5D6E-409C-BE32-E72D297353CC}">
              <c16:uniqueId val="{00000001-85A5-40A5-8C19-E55A0E9F48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2797</c:v>
                </c:pt>
                <c:pt idx="5">
                  <c:v>2843</c:v>
                </c:pt>
                <c:pt idx="8">
                  <c:v>4040</c:v>
                </c:pt>
                <c:pt idx="11">
                  <c:v>3754</c:v>
                </c:pt>
                <c:pt idx="14">
                  <c:v>3636</c:v>
                </c:pt>
              </c:numCache>
            </c:numRef>
          </c:val>
          <c:extLst>
            <c:ext xmlns:c16="http://schemas.microsoft.com/office/drawing/2014/chart" uri="{C3380CC4-5D6E-409C-BE32-E72D297353CC}">
              <c16:uniqueId val="{00000002-85A5-40A5-8C19-E55A0E9F48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A5-40A5-8C19-E55A0E9F48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A5-40A5-8C19-E55A0E9F48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2</c:v>
                </c:pt>
                <c:pt idx="12">
                  <c:v>0</c:v>
                </c:pt>
              </c:numCache>
            </c:numRef>
          </c:val>
          <c:extLst>
            <c:ext xmlns:c16="http://schemas.microsoft.com/office/drawing/2014/chart" uri="{C3380CC4-5D6E-409C-BE32-E72D297353CC}">
              <c16:uniqueId val="{00000005-85A5-40A5-8C19-E55A0E9F48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2213</c:v>
                </c:pt>
                <c:pt idx="3">
                  <c:v>2131</c:v>
                </c:pt>
                <c:pt idx="6">
                  <c:v>2075</c:v>
                </c:pt>
                <c:pt idx="9">
                  <c:v>1990</c:v>
                </c:pt>
                <c:pt idx="12">
                  <c:v>1986</c:v>
                </c:pt>
              </c:numCache>
            </c:numRef>
          </c:val>
          <c:extLst>
            <c:ext xmlns:c16="http://schemas.microsoft.com/office/drawing/2014/chart" uri="{C3380CC4-5D6E-409C-BE32-E72D297353CC}">
              <c16:uniqueId val="{00000006-85A5-40A5-8C19-E55A0E9F48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120</c:v>
                </c:pt>
                <c:pt idx="3">
                  <c:v>115</c:v>
                </c:pt>
                <c:pt idx="6">
                  <c:v>91</c:v>
                </c:pt>
                <c:pt idx="9">
                  <c:v>61</c:v>
                </c:pt>
                <c:pt idx="12">
                  <c:v>45</c:v>
                </c:pt>
              </c:numCache>
            </c:numRef>
          </c:val>
          <c:extLst>
            <c:ext xmlns:c16="http://schemas.microsoft.com/office/drawing/2014/chart" uri="{C3380CC4-5D6E-409C-BE32-E72D297353CC}">
              <c16:uniqueId val="{00000007-85A5-40A5-8C19-E55A0E9F48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6260</c:v>
                </c:pt>
                <c:pt idx="3">
                  <c:v>6391</c:v>
                </c:pt>
                <c:pt idx="6">
                  <c:v>6074</c:v>
                </c:pt>
                <c:pt idx="9">
                  <c:v>5814</c:v>
                </c:pt>
                <c:pt idx="12">
                  <c:v>5395</c:v>
                </c:pt>
              </c:numCache>
            </c:numRef>
          </c:val>
          <c:extLst>
            <c:ext xmlns:c16="http://schemas.microsoft.com/office/drawing/2014/chart" uri="{C3380CC4-5D6E-409C-BE32-E72D297353CC}">
              <c16:uniqueId val="{00000008-85A5-40A5-8C19-E55A0E9F48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5A5-40A5-8C19-E55A0E9F48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11410</c:v>
                </c:pt>
                <c:pt idx="3">
                  <c:v>11172</c:v>
                </c:pt>
                <c:pt idx="6">
                  <c:v>10538</c:v>
                </c:pt>
                <c:pt idx="9">
                  <c:v>9896</c:v>
                </c:pt>
                <c:pt idx="12">
                  <c:v>9275</c:v>
                </c:pt>
              </c:numCache>
            </c:numRef>
          </c:val>
          <c:extLst>
            <c:ext xmlns:c16="http://schemas.microsoft.com/office/drawing/2014/chart" uri="{C3380CC4-5D6E-409C-BE32-E72D297353CC}">
              <c16:uniqueId val="{0000000A-85A5-40A5-8C19-E55A0E9F48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4220</c:v>
                </c:pt>
                <c:pt idx="2">
                  <c:v>#N/A</c:v>
                </c:pt>
                <c:pt idx="3">
                  <c:v>#N/A</c:v>
                </c:pt>
                <c:pt idx="4">
                  <c:v>4664</c:v>
                </c:pt>
                <c:pt idx="5">
                  <c:v>#N/A</c:v>
                </c:pt>
                <c:pt idx="6">
                  <c:v>#N/A</c:v>
                </c:pt>
                <c:pt idx="7">
                  <c:v>2630</c:v>
                </c:pt>
                <c:pt idx="8">
                  <c:v>#N/A</c:v>
                </c:pt>
                <c:pt idx="9">
                  <c:v>#N/A</c:v>
                </c:pt>
                <c:pt idx="10">
                  <c:v>3024</c:v>
                </c:pt>
                <c:pt idx="11">
                  <c:v>#N/A</c:v>
                </c:pt>
                <c:pt idx="12">
                  <c:v>#N/A</c:v>
                </c:pt>
                <c:pt idx="13">
                  <c:v>2613</c:v>
                </c:pt>
                <c:pt idx="14">
                  <c:v>#N/A</c:v>
                </c:pt>
              </c:numCache>
            </c:numRef>
          </c:val>
          <c:smooth val="0"/>
          <c:extLst>
            <c:ext xmlns:c16="http://schemas.microsoft.com/office/drawing/2014/chart" uri="{C3380CC4-5D6E-409C-BE32-E72D297353CC}">
              <c16:uniqueId val="{0000000B-85A5-40A5-8C19-E55A0E9F48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1174</c:v>
                </c:pt>
                <c:pt idx="1">
                  <c:v>942</c:v>
                </c:pt>
                <c:pt idx="2">
                  <c:v>942</c:v>
                </c:pt>
              </c:numCache>
            </c:numRef>
          </c:val>
          <c:extLst>
            <c:ext xmlns:c16="http://schemas.microsoft.com/office/drawing/2014/chart" uri="{C3380CC4-5D6E-409C-BE32-E72D297353CC}">
              <c16:uniqueId val="{00000000-EAA1-4669-9D58-7A296EDB31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211</c:v>
                </c:pt>
                <c:pt idx="1">
                  <c:v>251</c:v>
                </c:pt>
                <c:pt idx="2">
                  <c:v>283</c:v>
                </c:pt>
              </c:numCache>
            </c:numRef>
          </c:val>
          <c:extLst>
            <c:ext xmlns:c16="http://schemas.microsoft.com/office/drawing/2014/chart" uri="{C3380CC4-5D6E-409C-BE32-E72D297353CC}">
              <c16:uniqueId val="{00000001-EAA1-4669-9D58-7A296EDB31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2132</c:v>
                </c:pt>
                <c:pt idx="1">
                  <c:v>2047</c:v>
                </c:pt>
                <c:pt idx="2">
                  <c:v>1910</c:v>
                </c:pt>
              </c:numCache>
            </c:numRef>
          </c:val>
          <c:extLst>
            <c:ext xmlns:c16="http://schemas.microsoft.com/office/drawing/2014/chart" uri="{C3380CC4-5D6E-409C-BE32-E72D297353CC}">
              <c16:uniqueId val="{00000002-EAA1-4669-9D58-7A296EDB31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茨城県潮来市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元利償還金については近年、地方債の新規発行額を元利償還金額以内にする等、公債費の抑制を行っている。公営企業債の元利償還金に対する繰入金については、令和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潮来市下水道事業特別会計と潮来市農業集落排水事業特別会計が一本化し公営企業会計に移行したため、減少している。算入公債費等に関しては前述の合併特例債の償還により一時増加したが減少傾向にある。今後も緊急性や優先順位を十分検討し、市全体としても、起債に大きく頼ることのない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残高が償還に必要になる額に足りているため、計画的な積み立ては行っていない。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茨城県潮来市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の分子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に関しては、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臨時財政対策債算入額の減に伴う基準財政需要額算入見込額の減はあるものの、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起債の抑制</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年度に借入を行った合併特例債の償還終了等によ</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る</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一般会計における地方債残高</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の減</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、公営企業債償還終了による繰入見込額の減により、前年度よりも</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411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施策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の厳選や事務作業の見直し等により、財政の健全化に努めていく。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茨城県潮来市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主な積み立てとして、減債基金へおよそ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百万円の積立を行った。主な取り崩しとして、地域振興基金から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財政調整基金に頼らない本市の財政規模・歳入予算に見合った身の丈に合う予算編成を行い、各種目的基金の使途を検討し活用していくことが必要と思われる。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・一般廃棄物処理施設整備基金：一般廃棄物処理施設整備のための財源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・庁舎建設基金：庁舎の建て替えや大規模改修、用地取得等のための財源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・地域振興基金：潮来市の地域振興を図るための財源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・地域振興基金：地域振興に係る事業のため一般会計に基金繰入れを行ったため減少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・一般廃棄物処理施設整備基金：一般廃棄物処理施設の老朽化により、今後も整備などの費用が増えると考えられるため、それらに充てていく予定である。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・庁舎建設基金：庁舎の老朽化により、今後建て替えや改修が必要となってくると考えられるため、それらに充ててく予定である。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・地域振興基金：地域振興に係る経費に充てていく予定である。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財政調整基金は、市の標準財政規模の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割程度を目途に積立を行う。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取り崩しについては、極端に財政調整基金に依存することのない予算編成を行う。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過疎対策事業債の返還金及び地方交付税（減債基金に積立分）を将来の公債費負担に備えるため、減債基金に積み立てたことにより増加している。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今後の地方債の一括償還に備え、積立を行っていく。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茨城県潮来市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26,088
25,547
71.40
14,215,797
13,618,626
480,934
7,845,239
9,274,601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ポイント低く、茨城県平均からは</a:t>
          </a:r>
          <a:r>
            <a:rPr kumimoji="1" lang="en-US" altLang="ja-JP" sz="1300">
              <a:latin typeface="ＭＳ Ｐゴシック" panose="020B0600070205080204" pitchFamily="50" charset="-128"/>
              <a:ea typeface="ＭＳ Ｐゴシック" panose="020B0600070205080204" pitchFamily="50" charset="-128"/>
            </a:rPr>
            <a:t>0.19</a:t>
          </a:r>
          <a:r>
            <a:rPr kumimoji="1" lang="ja-JP" altLang="en-US" sz="1300">
              <a:latin typeface="ＭＳ Ｐゴシック" panose="020B0600070205080204" pitchFamily="50" charset="-128"/>
              <a:ea typeface="ＭＳ Ｐゴシック" panose="020B0600070205080204" pitchFamily="50" charset="-128"/>
            </a:rPr>
            <a:t>ポイント低く、全国平均からは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ポイント低い指数となっている。近年は、財政調整基金の減等により数値がやや低下傾向にあるため、引き続き税収入の確保や企業誘致の推進等に努め、財政基盤の強化を図る。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5292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類似団体平均と同様の値であり、茨城県平均と比較すると</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ポイント低く、全国平均からは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ポイント低い指標となっている。令和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年度までは、新型コロナウイルスによる事業の中止により類似団体と比較して低い数値だったが、事業の再開などにより経常収支比率は上昇した。　</a:t>
          </a:r>
        </a:p>
        <a:p>
          <a:r>
            <a:rPr kumimoji="1" lang="ja-JP" altLang="en-US" sz="1300">
              <a:latin typeface="ＭＳ Ｐゴシック" panose="020B0600070205080204" pitchFamily="50" charset="-128"/>
              <a:ea typeface="ＭＳ Ｐゴシック" panose="020B0600070205080204" pitchFamily="50" charset="-128"/>
            </a:rPr>
            <a:t>　今後、社会保障関係経費の増加が見込まれるが、公債費の抑制に努める等、経常経費の削減に努める。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23283</xdr:rowOff>
    </xdr:from>
    <xdr:to>
      <xdr:col>23</xdr:col>
      <xdr:colOff>133350</xdr:colOff>
      <xdr:row>64</xdr:row>
      <xdr:rowOff>63500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960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17356</xdr:rowOff>
    </xdr:from>
    <xdr:to>
      <xdr:col>19</xdr:col>
      <xdr:colOff>133350</xdr:colOff>
      <xdr:row>64</xdr:row>
      <xdr:rowOff>63500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04356"/>
          <a:ext cx="889000" cy="73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60113</xdr:rowOff>
    </xdr:from>
    <xdr:to>
      <xdr:col>15</xdr:col>
      <xdr:colOff>82550</xdr:colOff>
      <xdr:row>60</xdr:row>
      <xdr:rowOff>17356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7566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60113</xdr:rowOff>
    </xdr:from>
    <xdr:to>
      <xdr:col>11</xdr:col>
      <xdr:colOff>31750</xdr:colOff>
      <xdr:row>61</xdr:row>
      <xdr:rowOff>30904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75663"/>
          <a:ext cx="8890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116010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1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138006</xdr:rowOff>
    </xdr:from>
    <xdr:to>
      <xdr:col>15</xdr:col>
      <xdr:colOff>133350</xdr:colOff>
      <xdr:row>60</xdr:row>
      <xdr:rowOff>68156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78333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9313</xdr:rowOff>
    </xdr:from>
    <xdr:to>
      <xdr:col>11</xdr:col>
      <xdr:colOff>82550</xdr:colOff>
      <xdr:row>59</xdr:row>
      <xdr:rowOff>110913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121090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151554</xdr:rowOff>
    </xdr:from>
    <xdr:to>
      <xdr:col>7</xdr:col>
      <xdr:colOff>31750</xdr:colOff>
      <xdr:row>61</xdr:row>
      <xdr:rowOff>81704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91881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23,331</a:t>
          </a:r>
          <a:r>
            <a:rPr kumimoji="1" lang="ja-JP" altLang="en-US" sz="1300">
              <a:latin typeface="ＭＳ Ｐゴシック" panose="020B0600070205080204" pitchFamily="50" charset="-128"/>
              <a:ea typeface="ＭＳ Ｐゴシック" panose="020B0600070205080204" pitchFamily="50" charset="-128"/>
            </a:rPr>
            <a:t>円低く、茨城県平均と比較すると、</a:t>
          </a:r>
          <a:r>
            <a:rPr kumimoji="1" lang="en-US" altLang="ja-JP" sz="1300">
              <a:latin typeface="ＭＳ Ｐゴシック" panose="020B0600070205080204" pitchFamily="50" charset="-128"/>
              <a:ea typeface="ＭＳ Ｐゴシック" panose="020B0600070205080204" pitchFamily="50" charset="-128"/>
            </a:rPr>
            <a:t>19,960</a:t>
          </a:r>
          <a:r>
            <a:rPr kumimoji="1" lang="ja-JP" altLang="en-US" sz="1300">
              <a:latin typeface="ＭＳ Ｐゴシック" panose="020B0600070205080204" pitchFamily="50" charset="-128"/>
              <a:ea typeface="ＭＳ Ｐゴシック" panose="020B0600070205080204" pitchFamily="50" charset="-128"/>
            </a:rPr>
            <a:t>円高く、全国平均から</a:t>
          </a:r>
          <a:r>
            <a:rPr kumimoji="1" lang="en-US" altLang="ja-JP" sz="1300">
              <a:latin typeface="ＭＳ Ｐゴシック" panose="020B0600070205080204" pitchFamily="50" charset="-128"/>
              <a:ea typeface="ＭＳ Ｐゴシック" panose="020B0600070205080204" pitchFamily="50" charset="-128"/>
            </a:rPr>
            <a:t>4,489</a:t>
          </a:r>
          <a:r>
            <a:rPr kumimoji="1" lang="ja-JP" altLang="en-US" sz="1300">
              <a:latin typeface="ＭＳ Ｐゴシック" panose="020B0600070205080204" pitchFamily="50" charset="-128"/>
              <a:ea typeface="ＭＳ Ｐゴシック" panose="020B0600070205080204" pitchFamily="50" charset="-128"/>
            </a:rPr>
            <a:t>円高い金額となっている。人件費については、定員管理計画に基づく職員数の削減を進めてきた効果は出ていると思われる。一方、物件費については、公共施設の老朽化などによる維持管理に係る経費が上昇傾向にあり、今後も費用対効果を検証しながら、より効率的な事業の実施や施設の管理を行えるよ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139230</xdr:rowOff>
    </xdr:from>
    <xdr:to>
      <xdr:col>23</xdr:col>
      <xdr:colOff>133350</xdr:colOff>
      <xdr:row>83</xdr:row>
      <xdr:rowOff>6764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98130"/>
          <a:ext cx="838200" cy="3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106259</xdr:rowOff>
    </xdr:from>
    <xdr:to>
      <xdr:col>19</xdr:col>
      <xdr:colOff>133350</xdr:colOff>
      <xdr:row>82</xdr:row>
      <xdr:rowOff>139230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65159"/>
          <a:ext cx="889000" cy="3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80589</xdr:rowOff>
    </xdr:from>
    <xdr:to>
      <xdr:col>15</xdr:col>
      <xdr:colOff>82550</xdr:colOff>
      <xdr:row>82</xdr:row>
      <xdr:rowOff>106259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39489"/>
          <a:ext cx="889000" cy="2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53051</xdr:rowOff>
    </xdr:from>
    <xdr:to>
      <xdr:col>11</xdr:col>
      <xdr:colOff>31750</xdr:colOff>
      <xdr:row>82</xdr:row>
      <xdr:rowOff>80589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11951"/>
          <a:ext cx="889000" cy="2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127414</xdr:rowOff>
    </xdr:from>
    <xdr:to>
      <xdr:col>23</xdr:col>
      <xdr:colOff>184150</xdr:colOff>
      <xdr:row>83</xdr:row>
      <xdr:rowOff>57564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143941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3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88430</xdr:rowOff>
    </xdr:from>
    <xdr:to>
      <xdr:col>19</xdr:col>
      <xdr:colOff>184150</xdr:colOff>
      <xdr:row>83</xdr:row>
      <xdr:rowOff>18580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4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28757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1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55459</xdr:rowOff>
    </xdr:from>
    <xdr:to>
      <xdr:col>15</xdr:col>
      <xdr:colOff>133350</xdr:colOff>
      <xdr:row>82</xdr:row>
      <xdr:rowOff>157059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1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167236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8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29789</xdr:rowOff>
    </xdr:from>
    <xdr:to>
      <xdr:col>11</xdr:col>
      <xdr:colOff>82550</xdr:colOff>
      <xdr:row>82</xdr:row>
      <xdr:rowOff>131389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8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141566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2251</xdr:rowOff>
    </xdr:from>
    <xdr:to>
      <xdr:col>7</xdr:col>
      <xdr:colOff>31750</xdr:colOff>
      <xdr:row>82</xdr:row>
      <xdr:rowOff>103851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114028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3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ポイント高く、全国市平均と比較すると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ポイント低い状況である。ほぼ横ばいの推移となっており、今後も、職務・職責に応じた適正な給与体系の構築に努めていく。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32657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7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84364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773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84364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601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49893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601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人少なく、茨城県平均と比較すると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人多く、全国平均からは</a:t>
          </a:r>
          <a:r>
            <a:rPr kumimoji="1" lang="en-US" altLang="ja-JP" sz="1300">
              <a:latin typeface="ＭＳ Ｐゴシック" panose="020B0600070205080204" pitchFamily="50" charset="-128"/>
              <a:ea typeface="ＭＳ Ｐゴシック" panose="020B0600070205080204" pitchFamily="50" charset="-128"/>
            </a:rPr>
            <a:t>0.74</a:t>
          </a:r>
          <a:r>
            <a:rPr kumimoji="1" lang="ja-JP" altLang="en-US" sz="1300">
              <a:latin typeface="ＭＳ Ｐゴシック" panose="020B0600070205080204" pitchFamily="50" charset="-128"/>
              <a:ea typeface="ＭＳ Ｐゴシック" panose="020B0600070205080204" pitchFamily="50" charset="-128"/>
            </a:rPr>
            <a:t>人少ない人数となっている。人口</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人程度の地方自治体としては、定員管理計画に基づいて職員数の抑制を行ってきた効果が出ていると思われる。退職者の人数と、新規採用者と再任用者を合わせた人数がほぼ同数となるように管理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4475</xdr:rowOff>
    </xdr:from>
    <xdr:to>
      <xdr:col>81</xdr:col>
      <xdr:colOff>44450</xdr:colOff>
      <xdr:row>61</xdr:row>
      <xdr:rowOff>11370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62925"/>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143752</xdr:rowOff>
    </xdr:from>
    <xdr:to>
      <xdr:col>77</xdr:col>
      <xdr:colOff>44450</xdr:colOff>
      <xdr:row>61</xdr:row>
      <xdr:rowOff>4475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3075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135709</xdr:rowOff>
    </xdr:from>
    <xdr:to>
      <xdr:col>72</xdr:col>
      <xdr:colOff>203200</xdr:colOff>
      <xdr:row>60</xdr:row>
      <xdr:rowOff>143752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2270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125367</xdr:rowOff>
    </xdr:from>
    <xdr:to>
      <xdr:col>68</xdr:col>
      <xdr:colOff>152400</xdr:colOff>
      <xdr:row>60</xdr:row>
      <xdr:rowOff>135709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12367"/>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132020</xdr:rowOff>
    </xdr:from>
    <xdr:to>
      <xdr:col>81</xdr:col>
      <xdr:colOff>95250</xdr:colOff>
      <xdr:row>61</xdr:row>
      <xdr:rowOff>62170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1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148547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125125</xdr:rowOff>
    </xdr:from>
    <xdr:to>
      <xdr:col>77</xdr:col>
      <xdr:colOff>95250</xdr:colOff>
      <xdr:row>61</xdr:row>
      <xdr:rowOff>55275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65452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8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92952</xdr:rowOff>
    </xdr:from>
    <xdr:to>
      <xdr:col>73</xdr:col>
      <xdr:colOff>44450</xdr:colOff>
      <xdr:row>61</xdr:row>
      <xdr:rowOff>23102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33279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4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84909</xdr:rowOff>
    </xdr:from>
    <xdr:to>
      <xdr:col>68</xdr:col>
      <xdr:colOff>203200</xdr:colOff>
      <xdr:row>61</xdr:row>
      <xdr:rowOff>15059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25236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ポイント高く、茨城県平均と比較すると</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ポイント高く、全国平均から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高い比率となっている。主に事業の抑制、既発債の償還終了による元利償還金の減、普通交付税の増による標準財政規模の増等、公営企業に要する経費の財源とする地方債の償還終了に充てたと認められる繰入金の減等の要因により昨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今後も、地方債の新規発行の抑制に努めていく。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103011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65433"/>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103011</xdr:rowOff>
    </xdr:from>
    <xdr:to>
      <xdr:col>77</xdr:col>
      <xdr:colOff>44450</xdr:colOff>
      <xdr:row>41</xdr:row>
      <xdr:rowOff>103011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32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62795</xdr:rowOff>
    </xdr:from>
    <xdr:to>
      <xdr:col>72</xdr:col>
      <xdr:colOff>203200</xdr:colOff>
      <xdr:row>41</xdr:row>
      <xdr:rowOff>103011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922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49389</xdr:rowOff>
    </xdr:from>
    <xdr:to>
      <xdr:col>68</xdr:col>
      <xdr:colOff>152400</xdr:colOff>
      <xdr:row>41</xdr:row>
      <xdr:rowOff>62795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7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52211</xdr:rowOff>
    </xdr:from>
    <xdr:to>
      <xdr:col>77</xdr:col>
      <xdr:colOff>95250</xdr:colOff>
      <xdr:row>41</xdr:row>
      <xdr:rowOff>153811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138588</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52211</xdr:rowOff>
    </xdr:from>
    <xdr:to>
      <xdr:col>73</xdr:col>
      <xdr:colOff>44450</xdr:colOff>
      <xdr:row>41</xdr:row>
      <xdr:rowOff>153811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138588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11995</xdr:rowOff>
    </xdr:from>
    <xdr:to>
      <xdr:col>68</xdr:col>
      <xdr:colOff>203200</xdr:colOff>
      <xdr:row>41</xdr:row>
      <xdr:rowOff>113595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98372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170039</xdr:rowOff>
    </xdr:from>
    <xdr:to>
      <xdr:col>64</xdr:col>
      <xdr:colOff>152400</xdr:colOff>
      <xdr:row>41</xdr:row>
      <xdr:rowOff>100189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84966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22.6</a:t>
          </a:r>
          <a:r>
            <a:rPr kumimoji="1" lang="ja-JP" altLang="en-US" sz="1300">
              <a:latin typeface="ＭＳ Ｐゴシック" panose="020B0600070205080204" pitchFamily="50" charset="-128"/>
              <a:ea typeface="ＭＳ Ｐゴシック" panose="020B0600070205080204" pitchFamily="50" charset="-128"/>
            </a:rPr>
            <a:t>ポイント高く、茨城県平均と比較すると</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ポイント高く、全国平均からは</a:t>
          </a:r>
          <a:r>
            <a:rPr kumimoji="1" lang="en-US" altLang="ja-JP" sz="1300">
              <a:latin typeface="ＭＳ Ｐゴシック" panose="020B0600070205080204" pitchFamily="50" charset="-128"/>
              <a:ea typeface="ＭＳ Ｐゴシック" panose="020B0600070205080204" pitchFamily="50" charset="-128"/>
            </a:rPr>
            <a:t>32.5</a:t>
          </a:r>
          <a:r>
            <a:rPr kumimoji="1" lang="ja-JP" altLang="en-US" sz="1300">
              <a:latin typeface="ＭＳ Ｐゴシック" panose="020B0600070205080204" pitchFamily="50" charset="-128"/>
              <a:ea typeface="ＭＳ Ｐゴシック" panose="020B0600070205080204" pitchFamily="50" charset="-128"/>
            </a:rPr>
            <a:t>ポイント高い比率となっている。</a:t>
          </a:r>
        </a:p>
        <a:p>
          <a:r>
            <a:rPr kumimoji="1" lang="ja-JP" altLang="en-US" sz="1300">
              <a:latin typeface="ＭＳ Ｐゴシック" panose="020B0600070205080204" pitchFamily="50" charset="-128"/>
              <a:ea typeface="ＭＳ Ｐゴシック" panose="020B0600070205080204" pitchFamily="50" charset="-128"/>
            </a:rPr>
            <a:t>　事業の抑制による地方債現在高の減、公営企業債償還終了等による繰入見込額の減、普通交付税の増による標準財政規模の増等により昨年度より</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38.7</a:t>
          </a:r>
          <a:r>
            <a:rPr kumimoji="1" lang="ja-JP" altLang="en-US" sz="1300">
              <a:latin typeface="ＭＳ Ｐゴシック" panose="020B0600070205080204" pitchFamily="50" charset="-128"/>
              <a:ea typeface="ＭＳ Ｐゴシック" panose="020B0600070205080204" pitchFamily="50" charset="-128"/>
            </a:rPr>
            <a:t>％となった。今後も義務的経費の増加が見込まれることから、施策の厳選や事業の見直し、ふるさと納税などによる財源の確保を行い、財政の健全化に努める。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66116</xdr:rowOff>
    </xdr:from>
    <xdr:to>
      <xdr:col>81</xdr:col>
      <xdr:colOff>44450</xdr:colOff>
      <xdr:row>15</xdr:row>
      <xdr:rowOff>104242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37866"/>
          <a:ext cx="838200" cy="3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74320</xdr:rowOff>
    </xdr:from>
    <xdr:to>
      <xdr:col>77</xdr:col>
      <xdr:colOff>44450</xdr:colOff>
      <xdr:row>15</xdr:row>
      <xdr:rowOff>104242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646070"/>
          <a:ext cx="889000" cy="2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74320</xdr:rowOff>
    </xdr:from>
    <xdr:to>
      <xdr:col>72</xdr:col>
      <xdr:colOff>203200</xdr:colOff>
      <xdr:row>16</xdr:row>
      <xdr:rowOff>40894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46070"/>
          <a:ext cx="889000" cy="1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27381</xdr:rowOff>
    </xdr:from>
    <xdr:to>
      <xdr:col>68</xdr:col>
      <xdr:colOff>152400</xdr:colOff>
      <xdr:row>16</xdr:row>
      <xdr:rowOff>40894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770581"/>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15316</xdr:rowOff>
    </xdr:from>
    <xdr:to>
      <xdr:col>81</xdr:col>
      <xdr:colOff>95250</xdr:colOff>
      <xdr:row>15</xdr:row>
      <xdr:rowOff>116916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8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158843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59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53442</xdr:rowOff>
    </xdr:from>
    <xdr:to>
      <xdr:col>77</xdr:col>
      <xdr:colOff>95250</xdr:colOff>
      <xdr:row>15</xdr:row>
      <xdr:rowOff>155042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2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139819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11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23520</xdr:rowOff>
    </xdr:from>
    <xdr:to>
      <xdr:col>73</xdr:col>
      <xdr:colOff>44450</xdr:colOff>
      <xdr:row>15</xdr:row>
      <xdr:rowOff>125120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9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109897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8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161544</xdr:rowOff>
    </xdr:from>
    <xdr:to>
      <xdr:col>68</xdr:col>
      <xdr:colOff>203200</xdr:colOff>
      <xdr:row>16</xdr:row>
      <xdr:rowOff>91694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3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76471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148031</xdr:rowOff>
    </xdr:from>
    <xdr:to>
      <xdr:col>64</xdr:col>
      <xdr:colOff>152400</xdr:colOff>
      <xdr:row>16</xdr:row>
      <xdr:rowOff>78181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1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62958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0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茨城県潮来市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26,088
25,547
71.40
14,215,797
13,618,626
480,934
7,845,239
9,274,601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ポイント低く、茨城県平均と比較すると</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ポイント低く、全国平均からは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低い数値となっている。新型コロナウイルスにより中止になっていた事業が再開したことから人件費がコロナ前と同水準になっている。今後も適正な定員管理や階層別職員数の平均化等を進めていき、人件費の増加を抑制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839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36</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858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02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2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107967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ポイント高く、茨城県平均と比較すると</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ポイント高く、全国平均からは</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ポイント高い数値となっている。公共施設の維持管理に係る経費が上昇傾向にあり、その中でも市単独で管理して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いる一般廃棄物処理施設の修繕等に多くの費用を要しており、その他の公共施設とともに、潮来市公共施設等総合管理計画に基づきながら</a:t>
          </a:r>
          <a:r>
            <a:rPr kumimoji="1" lang="ja-JP" altLang="en-US" sz="1300">
              <a:latin typeface="ＭＳ Ｐゴシック" panose="020B0600070205080204" pitchFamily="50" charset="-128"/>
              <a:ea typeface="ＭＳ Ｐゴシック" panose="020B0600070205080204" pitchFamily="50" charset="-128"/>
            </a:rPr>
            <a:t>、適正な維持管理に努める。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146050</xdr:rowOff>
    </xdr:from>
    <xdr:to>
      <xdr:col>82</xdr:col>
      <xdr:colOff>107950</xdr:colOff>
      <xdr:row>20</xdr:row>
      <xdr:rowOff>73660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4036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69850</xdr:rowOff>
    </xdr:from>
    <xdr:to>
      <xdr:col>78</xdr:col>
      <xdr:colOff>69850</xdr:colOff>
      <xdr:row>19</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27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19</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98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119380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988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22860</xdr:rowOff>
    </xdr:from>
    <xdr:to>
      <xdr:col>82</xdr:col>
      <xdr:colOff>158750</xdr:colOff>
      <xdr:row>20</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102887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95250</xdr:rowOff>
    </xdr:from>
    <xdr:to>
      <xdr:col>78</xdr:col>
      <xdr:colOff>120650</xdr:colOff>
      <xdr:row>20</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3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19050</xdr:rowOff>
    </xdr:from>
    <xdr:to>
      <xdr:col>74</xdr:col>
      <xdr:colOff>31750</xdr:colOff>
      <xdr:row>19</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68580</xdr:rowOff>
    </xdr:from>
    <xdr:to>
      <xdr:col>65</xdr:col>
      <xdr:colOff>53975</xdr:colOff>
      <xdr:row>18</xdr:row>
      <xdr:rowOff>170180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154957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ポイント高く、茨城県平均と比較すると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ポイント低く、全国平均からは</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ポイント低い数字となっている。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物価高騰に伴う低所得世帯支援給付金の減等により前年度よりも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審査や給付において適正を見極めながら、経費の増加につながらないように努めていく。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118835</xdr:rowOff>
    </xdr:from>
    <xdr:to>
      <xdr:col>24</xdr:col>
      <xdr:colOff>25400</xdr:colOff>
      <xdr:row>58</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914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58</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17957"/>
          <a:ext cx="889000" cy="5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56</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417957"/>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56</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01628"/>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68035</xdr:rowOff>
    </xdr:from>
    <xdr:to>
      <xdr:col>24</xdr:col>
      <xdr:colOff>76200</xdr:colOff>
      <xdr:row>57</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108857</xdr:rowOff>
    </xdr:from>
    <xdr:to>
      <xdr:col>11</xdr:col>
      <xdr:colOff>60325</xdr:colOff>
      <xdr:row>57</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ポイント低く、茨城県平均と比較すると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ポイント低く、全国平均からは、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ポイント低い数値となっている。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前年度と比べ、特別会計への繰出し金の減等により値が減少した。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56</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529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157480</xdr:rowOff>
    </xdr:from>
    <xdr:to>
      <xdr:col>78</xdr:col>
      <xdr:colOff>69850</xdr:colOff>
      <xdr:row>56</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157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20320</xdr:rowOff>
    </xdr:from>
    <xdr:to>
      <xdr:col>73</xdr:col>
      <xdr:colOff>180975</xdr:colOff>
      <xdr:row>54</xdr:row>
      <xdr:rowOff>157480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2786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20320</xdr:rowOff>
    </xdr:from>
    <xdr:to>
      <xdr:col>69</xdr:col>
      <xdr:colOff>92075</xdr:colOff>
      <xdr:row>54</xdr:row>
      <xdr:rowOff>111760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278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106680</xdr:rowOff>
    </xdr:from>
    <xdr:to>
      <xdr:col>74</xdr:col>
      <xdr:colOff>31750</xdr:colOff>
      <xdr:row>55</xdr:row>
      <xdr:rowOff>36830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47007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140970</xdr:rowOff>
    </xdr:from>
    <xdr:to>
      <xdr:col>69</xdr:col>
      <xdr:colOff>142875</xdr:colOff>
      <xdr:row>54</xdr:row>
      <xdr:rowOff>71120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81297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899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60960</xdr:rowOff>
    </xdr:from>
    <xdr:to>
      <xdr:col>65</xdr:col>
      <xdr:colOff>53975</xdr:colOff>
      <xdr:row>54</xdr:row>
      <xdr:rowOff>162560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ポイント低く、茨城県平均から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ポイント低く、全国平均から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ポイント低い値になっている。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減少の要因としては、水道事業会計補助金の減によるものである。今後、補助金や負担金については、各審議会等で内容を精査し、適正な執行を図っていき、補助金・負担金の適正化に努めていく。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44704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123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36</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346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36</xdr:row>
      <xdr:rowOff>76708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3460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90424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489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ポイント低く、茨城県平均と比較すると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ポイント高く、全国平均と比べると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ポイント高い数値となっている。合併特例債償還費の減等により前年度と比較して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た。近年は、地方債の新規発行額を元利償還金額以内とする等、公債費の抑制に努めており、今後も、緊急性や優先順位を十分検討し、また、基金等も活用しながら、起債に大きく頼ることのない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78</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09600"/>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104139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4086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104139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858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79</xdr:row>
      <xdr:rowOff>31750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85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73677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96538</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53339</xdr:rowOff>
    </xdr:from>
    <xdr:to>
      <xdr:col>15</xdr:col>
      <xdr:colOff>149225</xdr:colOff>
      <xdr:row>78</xdr:row>
      <xdr:rowOff>154939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139716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152400</xdr:rowOff>
    </xdr:from>
    <xdr:to>
      <xdr:col>6</xdr:col>
      <xdr:colOff>171450</xdr:colOff>
      <xdr:row>79</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67327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ポイント高く、茨城県平均と比較すると、</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ポイント低く、全国平均からは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ポイントほど低い。前川運動公園整備事業等の普通建設事業費が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増加傾向にあるため、今後も適正な人員管理や事務事業の見直しにより、経常経費の削減に努めていく</a:t>
          </a:r>
          <a:r>
            <a:rPr kumimoji="1" lang="ja-JP" altLang="en-US" sz="1300">
              <a:latin typeface="ＭＳ Ｐゴシック" panose="020B0600070205080204" pitchFamily="50" charset="-128"/>
              <a:ea typeface="ＭＳ Ｐゴシック" panose="020B0600070205080204" pitchFamily="50" charset="-128"/>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60706</xdr:rowOff>
    </xdr:from>
    <xdr:to>
      <xdr:col>82</xdr:col>
      <xdr:colOff>107950</xdr:colOff>
      <xdr:row>80</xdr:row>
      <xdr:rowOff>108713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919456"/>
          <a:ext cx="0" cy="90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147083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66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60706</xdr:rowOff>
    </xdr:from>
    <xdr:to>
      <xdr:col>82</xdr:col>
      <xdr:colOff>196850</xdr:colOff>
      <xdr:row>75</xdr:row>
      <xdr:rowOff>60706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9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124713</xdr:rowOff>
    </xdr:from>
    <xdr:to>
      <xdr:col>82</xdr:col>
      <xdr:colOff>107950</xdr:colOff>
      <xdr:row>77</xdr:row>
      <xdr:rowOff>161289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26363"/>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90440</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10414</xdr:rowOff>
    </xdr:from>
    <xdr:to>
      <xdr:col>78</xdr:col>
      <xdr:colOff>69850</xdr:colOff>
      <xdr:row>77</xdr:row>
      <xdr:rowOff>124713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869164"/>
          <a:ext cx="889000" cy="45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163576</xdr:rowOff>
    </xdr:from>
    <xdr:to>
      <xdr:col>73</xdr:col>
      <xdr:colOff>180975</xdr:colOff>
      <xdr:row>75</xdr:row>
      <xdr:rowOff>10414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508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163576</xdr:rowOff>
    </xdr:from>
    <xdr:to>
      <xdr:col>69</xdr:col>
      <xdr:colOff>92075</xdr:colOff>
      <xdr:row>75</xdr:row>
      <xdr:rowOff>56134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508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169926</xdr:rowOff>
    </xdr:from>
    <xdr:to>
      <xdr:col>69</xdr:col>
      <xdr:colOff>142875</xdr:colOff>
      <xdr:row>76</xdr:row>
      <xdr:rowOff>100076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84853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73913</xdr:rowOff>
    </xdr:from>
    <xdr:to>
      <xdr:col>78</xdr:col>
      <xdr:colOff>120650</xdr:colOff>
      <xdr:row>78</xdr:row>
      <xdr:rowOff>4063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131064</xdr:rowOff>
    </xdr:from>
    <xdr:to>
      <xdr:col>74</xdr:col>
      <xdr:colOff>31750</xdr:colOff>
      <xdr:row>75</xdr:row>
      <xdr:rowOff>61214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71391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112776</xdr:rowOff>
    </xdr:from>
    <xdr:to>
      <xdr:col>69</xdr:col>
      <xdr:colOff>142875</xdr:colOff>
      <xdr:row>75</xdr:row>
      <xdr:rowOff>42926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53103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xdr:rowOff>
    </xdr:from>
    <xdr:to>
      <xdr:col>65</xdr:col>
      <xdr:colOff>53975</xdr:colOff>
      <xdr:row>75</xdr:row>
      <xdr:rowOff>106934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117111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茨城県潮来市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145326</xdr:rowOff>
    </xdr:from>
    <xdr:to>
      <xdr:col>29</xdr:col>
      <xdr:colOff>127000</xdr:colOff>
      <xdr:row>18</xdr:row>
      <xdr:rowOff>39027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7601"/>
          <a:ext cx="647700" cy="65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39027</xdr:rowOff>
    </xdr:from>
    <xdr:to>
      <xdr:col>26</xdr:col>
      <xdr:colOff>50800</xdr:colOff>
      <xdr:row>18</xdr:row>
      <xdr:rowOff>103861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2752"/>
          <a:ext cx="698500" cy="64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103861</xdr:rowOff>
    </xdr:from>
    <xdr:to>
      <xdr:col>22</xdr:col>
      <xdr:colOff>114300</xdr:colOff>
      <xdr:row>18</xdr:row>
      <xdr:rowOff>135331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37586"/>
          <a:ext cx="698500" cy="31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135331</xdr:rowOff>
    </xdr:from>
    <xdr:to>
      <xdr:col>18</xdr:col>
      <xdr:colOff>177800</xdr:colOff>
      <xdr:row>18</xdr:row>
      <xdr:rowOff>144132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69056"/>
          <a:ext cx="6985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94526</xdr:rowOff>
    </xdr:from>
    <xdr:to>
      <xdr:col>29</xdr:col>
      <xdr:colOff>177800</xdr:colOff>
      <xdr:row>18</xdr:row>
      <xdr:rowOff>24676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6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66603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159677</xdr:rowOff>
    </xdr:from>
    <xdr:to>
      <xdr:col>26</xdr:col>
      <xdr:colOff>101600</xdr:colOff>
      <xdr:row>18</xdr:row>
      <xdr:rowOff>89827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1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74604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8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53061</xdr:rowOff>
    </xdr:from>
    <xdr:to>
      <xdr:col>22</xdr:col>
      <xdr:colOff>165100</xdr:colOff>
      <xdr:row>18</xdr:row>
      <xdr:rowOff>154660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678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139438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84531</xdr:rowOff>
    </xdr:from>
    <xdr:to>
      <xdr:col>19</xdr:col>
      <xdr:colOff>38100</xdr:colOff>
      <xdr:row>19</xdr:row>
      <xdr:rowOff>14681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18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170908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0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93332</xdr:rowOff>
    </xdr:from>
    <xdr:to>
      <xdr:col>15</xdr:col>
      <xdr:colOff>101600</xdr:colOff>
      <xdr:row>19</xdr:row>
      <xdr:rowOff>23482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7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8259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216284</xdr:rowOff>
    </xdr:from>
    <xdr:to>
      <xdr:col>29</xdr:col>
      <xdr:colOff>127000</xdr:colOff>
      <xdr:row>35</xdr:row>
      <xdr:rowOff>305569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826634"/>
          <a:ext cx="647700" cy="89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138985</xdr:rowOff>
    </xdr:from>
    <xdr:to>
      <xdr:col>26</xdr:col>
      <xdr:colOff>50800</xdr:colOff>
      <xdr:row>35</xdr:row>
      <xdr:rowOff>216284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749335"/>
          <a:ext cx="698500" cy="77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138985</xdr:rowOff>
    </xdr:from>
    <xdr:to>
      <xdr:col>22</xdr:col>
      <xdr:colOff>114300</xdr:colOff>
      <xdr:row>35</xdr:row>
      <xdr:rowOff>223338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49335"/>
          <a:ext cx="698500" cy="84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223338</xdr:rowOff>
    </xdr:from>
    <xdr:to>
      <xdr:col>18</xdr:col>
      <xdr:colOff>177800</xdr:colOff>
      <xdr:row>35</xdr:row>
      <xdr:rowOff>247505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33688"/>
          <a:ext cx="698500" cy="24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254769</xdr:rowOff>
    </xdr:from>
    <xdr:to>
      <xdr:col>29</xdr:col>
      <xdr:colOff>177800</xdr:colOff>
      <xdr:row>36</xdr:row>
      <xdr:rowOff>13469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65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226846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3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165484</xdr:rowOff>
    </xdr:from>
    <xdr:to>
      <xdr:col>26</xdr:col>
      <xdr:colOff>101600</xdr:colOff>
      <xdr:row>35</xdr:row>
      <xdr:rowOff>267084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75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277261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44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88185</xdr:rowOff>
    </xdr:from>
    <xdr:to>
      <xdr:col>22</xdr:col>
      <xdr:colOff>165100</xdr:colOff>
      <xdr:row>35</xdr:row>
      <xdr:rowOff>189785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98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199962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6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172538</xdr:rowOff>
    </xdr:from>
    <xdr:to>
      <xdr:col>19</xdr:col>
      <xdr:colOff>38100</xdr:colOff>
      <xdr:row>35</xdr:row>
      <xdr:rowOff>274138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82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284315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196705</xdr:rowOff>
    </xdr:from>
    <xdr:to>
      <xdr:col>15</xdr:col>
      <xdr:colOff>101600</xdr:colOff>
      <xdr:row>35</xdr:row>
      <xdr:rowOff>298305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07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308482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7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茨城県潮来市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26,088
25,547
71.40
14,215,797
13,618,626
480,934
7,845,239
9,274,601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91364</xdr:rowOff>
    </xdr:from>
    <xdr:to>
      <xdr:col>24</xdr:col>
      <xdr:colOff>63500</xdr:colOff>
      <xdr:row>35</xdr:row>
      <xdr:rowOff>147803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92114"/>
          <a:ext cx="838200" cy="5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147803</xdr:rowOff>
    </xdr:from>
    <xdr:to>
      <xdr:col>19</xdr:col>
      <xdr:colOff>177800</xdr:colOff>
      <xdr:row>36</xdr:row>
      <xdr:rowOff>40208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48553"/>
          <a:ext cx="889000" cy="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40208</xdr:rowOff>
    </xdr:from>
    <xdr:to>
      <xdr:col>15</xdr:col>
      <xdr:colOff>50800</xdr:colOff>
      <xdr:row>36</xdr:row>
      <xdr:rowOff>67018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12408"/>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67018</xdr:rowOff>
    </xdr:from>
    <xdr:to>
      <xdr:col>10</xdr:col>
      <xdr:colOff>114300</xdr:colOff>
      <xdr:row>36</xdr:row>
      <xdr:rowOff>76340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39218"/>
          <a:ext cx="8890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40564</xdr:rowOff>
    </xdr:from>
    <xdr:to>
      <xdr:col>24</xdr:col>
      <xdr:colOff>114300</xdr:colOff>
      <xdr:row>35</xdr:row>
      <xdr:rowOff>142164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4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18991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1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97003</xdr:rowOff>
    </xdr:from>
    <xdr:to>
      <xdr:col>20</xdr:col>
      <xdr:colOff>38100</xdr:colOff>
      <xdr:row>36</xdr:row>
      <xdr:rowOff>27153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18280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160858</xdr:rowOff>
    </xdr:from>
    <xdr:to>
      <xdr:col>15</xdr:col>
      <xdr:colOff>101600</xdr:colOff>
      <xdr:row>36</xdr:row>
      <xdr:rowOff>91008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82135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5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16218</xdr:rowOff>
    </xdr:from>
    <xdr:to>
      <xdr:col>10</xdr:col>
      <xdr:colOff>165100</xdr:colOff>
      <xdr:row>36</xdr:row>
      <xdr:rowOff>117818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8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108945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8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25540</xdr:rowOff>
    </xdr:from>
    <xdr:to>
      <xdr:col>6</xdr:col>
      <xdr:colOff>38100</xdr:colOff>
      <xdr:row>36</xdr:row>
      <xdr:rowOff>127140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118267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9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50752</xdr:rowOff>
    </xdr:from>
    <xdr:to>
      <xdr:col>24</xdr:col>
      <xdr:colOff>63500</xdr:colOff>
      <xdr:row>57</xdr:row>
      <xdr:rowOff>81018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23402"/>
          <a:ext cx="838200" cy="3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81018</xdr:rowOff>
    </xdr:from>
    <xdr:to>
      <xdr:col>19</xdr:col>
      <xdr:colOff>177800</xdr:colOff>
      <xdr:row>57</xdr:row>
      <xdr:rowOff>97211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53668"/>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97211</xdr:rowOff>
    </xdr:from>
    <xdr:to>
      <xdr:col>15</xdr:col>
      <xdr:colOff>50800</xdr:colOff>
      <xdr:row>57</xdr:row>
      <xdr:rowOff>118173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9861"/>
          <a:ext cx="889000" cy="2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118173</xdr:rowOff>
    </xdr:from>
    <xdr:to>
      <xdr:col>10</xdr:col>
      <xdr:colOff>114300</xdr:colOff>
      <xdr:row>57</xdr:row>
      <xdr:rowOff>147259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0823"/>
          <a:ext cx="889000" cy="2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171402</xdr:rowOff>
    </xdr:from>
    <xdr:to>
      <xdr:col>24</xdr:col>
      <xdr:colOff>114300</xdr:colOff>
      <xdr:row>57</xdr:row>
      <xdr:rowOff>101552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22829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2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30218</xdr:rowOff>
    </xdr:from>
    <xdr:to>
      <xdr:col>20</xdr:col>
      <xdr:colOff>38100</xdr:colOff>
      <xdr:row>57</xdr:row>
      <xdr:rowOff>131818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148345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46411</xdr:rowOff>
    </xdr:from>
    <xdr:to>
      <xdr:col>15</xdr:col>
      <xdr:colOff>101600</xdr:colOff>
      <xdr:row>57</xdr:row>
      <xdr:rowOff>148011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164538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9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67373</xdr:rowOff>
    </xdr:from>
    <xdr:to>
      <xdr:col>10</xdr:col>
      <xdr:colOff>165100</xdr:colOff>
      <xdr:row>57</xdr:row>
      <xdr:rowOff>168973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14050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96459</xdr:rowOff>
    </xdr:from>
    <xdr:to>
      <xdr:col>6</xdr:col>
      <xdr:colOff>38100</xdr:colOff>
      <xdr:row>58</xdr:row>
      <xdr:rowOff>26609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6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43136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4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142996</xdr:rowOff>
    </xdr:from>
    <xdr:to>
      <xdr:col>24</xdr:col>
      <xdr:colOff>63500</xdr:colOff>
      <xdr:row>78</xdr:row>
      <xdr:rowOff>143968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16096"/>
          <a:ext cx="8382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142996</xdr:rowOff>
    </xdr:from>
    <xdr:to>
      <xdr:col>19</xdr:col>
      <xdr:colOff>177800</xdr:colOff>
      <xdr:row>78</xdr:row>
      <xdr:rowOff>147777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16096"/>
          <a:ext cx="889000" cy="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147777</xdr:rowOff>
    </xdr:from>
    <xdr:to>
      <xdr:col>15</xdr:col>
      <xdr:colOff>50800</xdr:colOff>
      <xdr:row>78</xdr:row>
      <xdr:rowOff>166675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20877"/>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166675</xdr:rowOff>
    </xdr:from>
    <xdr:to>
      <xdr:col>10</xdr:col>
      <xdr:colOff>114300</xdr:colOff>
      <xdr:row>79</xdr:row>
      <xdr:rowOff>10331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39775"/>
          <a:ext cx="889000" cy="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93168</xdr:rowOff>
    </xdr:from>
    <xdr:to>
      <xdr:col>24</xdr:col>
      <xdr:colOff>114300</xdr:colOff>
      <xdr:row>79</xdr:row>
      <xdr:rowOff>23318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6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8095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92196</xdr:rowOff>
    </xdr:from>
    <xdr:to>
      <xdr:col>20</xdr:col>
      <xdr:colOff>38100</xdr:colOff>
      <xdr:row>79</xdr:row>
      <xdr:rowOff>22346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6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13473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5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96977</xdr:rowOff>
    </xdr:from>
    <xdr:to>
      <xdr:col>15</xdr:col>
      <xdr:colOff>101600</xdr:colOff>
      <xdr:row>79</xdr:row>
      <xdr:rowOff>27127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18254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6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115875</xdr:rowOff>
    </xdr:from>
    <xdr:to>
      <xdr:col>10</xdr:col>
      <xdr:colOff>165100</xdr:colOff>
      <xdr:row>79</xdr:row>
      <xdr:rowOff>46025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37152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8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130981</xdr:rowOff>
    </xdr:from>
    <xdr:to>
      <xdr:col>6</xdr:col>
      <xdr:colOff>38100</xdr:colOff>
      <xdr:row>79</xdr:row>
      <xdr:rowOff>61131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0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52258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9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67887</xdr:rowOff>
    </xdr:from>
    <xdr:to>
      <xdr:col>24</xdr:col>
      <xdr:colOff>63500</xdr:colOff>
      <xdr:row>96</xdr:row>
      <xdr:rowOff>55553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55637"/>
          <a:ext cx="838200" cy="15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55553</xdr:rowOff>
    </xdr:from>
    <xdr:to>
      <xdr:col>19</xdr:col>
      <xdr:colOff>177800</xdr:colOff>
      <xdr:row>96</xdr:row>
      <xdr:rowOff>104277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14753"/>
          <a:ext cx="889000" cy="4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109165</xdr:rowOff>
    </xdr:from>
    <xdr:to>
      <xdr:col>15</xdr:col>
      <xdr:colOff>50800</xdr:colOff>
      <xdr:row>96</xdr:row>
      <xdr:rowOff>104277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396915"/>
          <a:ext cx="889000" cy="16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109165</xdr:rowOff>
    </xdr:from>
    <xdr:to>
      <xdr:col>10</xdr:col>
      <xdr:colOff>114300</xdr:colOff>
      <xdr:row>97</xdr:row>
      <xdr:rowOff>16027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96915"/>
          <a:ext cx="889000" cy="24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17087</xdr:rowOff>
    </xdr:from>
    <xdr:to>
      <xdr:col>24</xdr:col>
      <xdr:colOff>114300</xdr:colOff>
      <xdr:row>95</xdr:row>
      <xdr:rowOff>118687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0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39964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5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4753</xdr:rowOff>
    </xdr:from>
    <xdr:to>
      <xdr:col>20</xdr:col>
      <xdr:colOff>38100</xdr:colOff>
      <xdr:row>96</xdr:row>
      <xdr:rowOff>106353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6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122880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39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53477</xdr:rowOff>
    </xdr:from>
    <xdr:to>
      <xdr:col>15</xdr:col>
      <xdr:colOff>101600</xdr:colOff>
      <xdr:row>96</xdr:row>
      <xdr:rowOff>155077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1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8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58365</xdr:rowOff>
    </xdr:from>
    <xdr:to>
      <xdr:col>10</xdr:col>
      <xdr:colOff>165100</xdr:colOff>
      <xdr:row>95</xdr:row>
      <xdr:rowOff>159965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5042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2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136677</xdr:rowOff>
    </xdr:from>
    <xdr:to>
      <xdr:col>6</xdr:col>
      <xdr:colOff>38100</xdr:colOff>
      <xdr:row>97</xdr:row>
      <xdr:rowOff>66827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9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83354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37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126464</xdr:rowOff>
    </xdr:from>
    <xdr:to>
      <xdr:col>55</xdr:col>
      <xdr:colOff>0</xdr:colOff>
      <xdr:row>36</xdr:row>
      <xdr:rowOff>60932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27214"/>
          <a:ext cx="8382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85278</xdr:rowOff>
    </xdr:from>
    <xdr:to>
      <xdr:col>50</xdr:col>
      <xdr:colOff>114300</xdr:colOff>
      <xdr:row>35</xdr:row>
      <xdr:rowOff>126464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086028"/>
          <a:ext cx="889000" cy="4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85278</xdr:rowOff>
    </xdr:from>
    <xdr:to>
      <xdr:col>45</xdr:col>
      <xdr:colOff>177800</xdr:colOff>
      <xdr:row>35</xdr:row>
      <xdr:rowOff>131166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086028"/>
          <a:ext cx="889000" cy="4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148692</xdr:rowOff>
    </xdr:from>
    <xdr:to>
      <xdr:col>41</xdr:col>
      <xdr:colOff>50800</xdr:colOff>
      <xdr:row>35</xdr:row>
      <xdr:rowOff>131166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292192"/>
          <a:ext cx="889000" cy="83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43141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10132</xdr:rowOff>
    </xdr:from>
    <xdr:to>
      <xdr:col>55</xdr:col>
      <xdr:colOff>50800</xdr:colOff>
      <xdr:row>36</xdr:row>
      <xdr:rowOff>111732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8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160009</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6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75664</xdr:rowOff>
    </xdr:from>
    <xdr:to>
      <xdr:col>50</xdr:col>
      <xdr:colOff>165100</xdr:colOff>
      <xdr:row>36</xdr:row>
      <xdr:rowOff>5814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7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168391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34478</xdr:rowOff>
    </xdr:from>
    <xdr:to>
      <xdr:col>46</xdr:col>
      <xdr:colOff>38100</xdr:colOff>
      <xdr:row>35</xdr:row>
      <xdr:rowOff>136078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127205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80366</xdr:rowOff>
    </xdr:from>
    <xdr:to>
      <xdr:col>41</xdr:col>
      <xdr:colOff>101600</xdr:colOff>
      <xdr:row>36</xdr:row>
      <xdr:rowOff>10516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08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1643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17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97892</xdr:rowOff>
    </xdr:from>
    <xdr:to>
      <xdr:col>36</xdr:col>
      <xdr:colOff>165100</xdr:colOff>
      <xdr:row>31</xdr:row>
      <xdr:rowOff>28042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4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44569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01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66701</xdr:rowOff>
    </xdr:from>
    <xdr:to>
      <xdr:col>55</xdr:col>
      <xdr:colOff>0</xdr:colOff>
      <xdr:row>57</xdr:row>
      <xdr:rowOff>129550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839351"/>
          <a:ext cx="838200" cy="6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73475</xdr:rowOff>
    </xdr:from>
    <xdr:to>
      <xdr:col>50</xdr:col>
      <xdr:colOff>114300</xdr:colOff>
      <xdr:row>57</xdr:row>
      <xdr:rowOff>129550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46125"/>
          <a:ext cx="889000" cy="5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142756</xdr:rowOff>
    </xdr:from>
    <xdr:to>
      <xdr:col>45</xdr:col>
      <xdr:colOff>177800</xdr:colOff>
      <xdr:row>57</xdr:row>
      <xdr:rowOff>73475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743956"/>
          <a:ext cx="889000" cy="10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75478</xdr:rowOff>
    </xdr:from>
    <xdr:to>
      <xdr:col>41</xdr:col>
      <xdr:colOff>50800</xdr:colOff>
      <xdr:row>56</xdr:row>
      <xdr:rowOff>142756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76678"/>
          <a:ext cx="889000" cy="6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15901</xdr:rowOff>
    </xdr:from>
    <xdr:to>
      <xdr:col>55</xdr:col>
      <xdr:colOff>50800</xdr:colOff>
      <xdr:row>57</xdr:row>
      <xdr:rowOff>117501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8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165778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6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78750</xdr:rowOff>
    </xdr:from>
    <xdr:to>
      <xdr:col>50</xdr:col>
      <xdr:colOff>165100</xdr:colOff>
      <xdr:row>58</xdr:row>
      <xdr:rowOff>8900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4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22675</xdr:rowOff>
    </xdr:from>
    <xdr:to>
      <xdr:col>46</xdr:col>
      <xdr:colOff>38100</xdr:colOff>
      <xdr:row>57</xdr:row>
      <xdr:rowOff>124275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115402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8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91956</xdr:rowOff>
    </xdr:from>
    <xdr:to>
      <xdr:col>41</xdr:col>
      <xdr:colOff>101600</xdr:colOff>
      <xdr:row>57</xdr:row>
      <xdr:rowOff>22106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9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13233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8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24678</xdr:rowOff>
    </xdr:from>
    <xdr:to>
      <xdr:col>36</xdr:col>
      <xdr:colOff>165100</xdr:colOff>
      <xdr:row>56</xdr:row>
      <xdr:rowOff>126278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2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117405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1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76019</xdr:rowOff>
    </xdr:from>
    <xdr:to>
      <xdr:col>55</xdr:col>
      <xdr:colOff>0</xdr:colOff>
      <xdr:row>79</xdr:row>
      <xdr:rowOff>79546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620569"/>
          <a:ext cx="8382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59320</xdr:rowOff>
    </xdr:from>
    <xdr:to>
      <xdr:col>50</xdr:col>
      <xdr:colOff>114300</xdr:colOff>
      <xdr:row>79</xdr:row>
      <xdr:rowOff>76019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603870"/>
          <a:ext cx="889000" cy="1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37875</xdr:rowOff>
    </xdr:from>
    <xdr:to>
      <xdr:col>45</xdr:col>
      <xdr:colOff>177800</xdr:colOff>
      <xdr:row>79</xdr:row>
      <xdr:rowOff>59320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82425"/>
          <a:ext cx="889000" cy="2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37875</xdr:rowOff>
    </xdr:from>
    <xdr:to>
      <xdr:col>41</xdr:col>
      <xdr:colOff>50800</xdr:colOff>
      <xdr:row>79</xdr:row>
      <xdr:rowOff>66004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582425"/>
          <a:ext cx="889000" cy="2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28746</xdr:rowOff>
    </xdr:from>
    <xdr:to>
      <xdr:col>55</xdr:col>
      <xdr:colOff>50800</xdr:colOff>
      <xdr:row>79</xdr:row>
      <xdr:rowOff>130346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7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115123</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8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25219</xdr:rowOff>
    </xdr:from>
    <xdr:to>
      <xdr:col>50</xdr:col>
      <xdr:colOff>165100</xdr:colOff>
      <xdr:row>79</xdr:row>
      <xdr:rowOff>126819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6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117946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6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8520</xdr:rowOff>
    </xdr:from>
    <xdr:to>
      <xdr:col>46</xdr:col>
      <xdr:colOff>38100</xdr:colOff>
      <xdr:row>79</xdr:row>
      <xdr:rowOff>110120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5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101247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4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158525</xdr:rowOff>
    </xdr:from>
    <xdr:to>
      <xdr:col>41</xdr:col>
      <xdr:colOff>101600</xdr:colOff>
      <xdr:row>79</xdr:row>
      <xdr:rowOff>88675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3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79802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2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15204</xdr:rowOff>
    </xdr:from>
    <xdr:to>
      <xdr:col>36</xdr:col>
      <xdr:colOff>165100</xdr:colOff>
      <xdr:row>79</xdr:row>
      <xdr:rowOff>116804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5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107931</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5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111810</xdr:rowOff>
    </xdr:from>
    <xdr:to>
      <xdr:col>55</xdr:col>
      <xdr:colOff>0</xdr:colOff>
      <xdr:row>97</xdr:row>
      <xdr:rowOff>33744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571010"/>
          <a:ext cx="838200" cy="9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134786</xdr:rowOff>
    </xdr:from>
    <xdr:to>
      <xdr:col>50</xdr:col>
      <xdr:colOff>114300</xdr:colOff>
      <xdr:row>97</xdr:row>
      <xdr:rowOff>33744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593986"/>
          <a:ext cx="8890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164592</xdr:rowOff>
    </xdr:from>
    <xdr:to>
      <xdr:col>45</xdr:col>
      <xdr:colOff>177800</xdr:colOff>
      <xdr:row>96</xdr:row>
      <xdr:rowOff>134786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452342"/>
          <a:ext cx="889000" cy="14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53212</xdr:rowOff>
    </xdr:from>
    <xdr:to>
      <xdr:col>41</xdr:col>
      <xdr:colOff>50800</xdr:colOff>
      <xdr:row>95</xdr:row>
      <xdr:rowOff>164592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340962"/>
          <a:ext cx="889000" cy="11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61010</xdr:rowOff>
    </xdr:from>
    <xdr:to>
      <xdr:col>55</xdr:col>
      <xdr:colOff>50800</xdr:colOff>
      <xdr:row>96</xdr:row>
      <xdr:rowOff>162610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39437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9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154394</xdr:rowOff>
    </xdr:from>
    <xdr:to>
      <xdr:col>50</xdr:col>
      <xdr:colOff>165100</xdr:colOff>
      <xdr:row>97</xdr:row>
      <xdr:rowOff>84544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1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75671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0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83986</xdr:rowOff>
    </xdr:from>
    <xdr:to>
      <xdr:col>46</xdr:col>
      <xdr:colOff>38100</xdr:colOff>
      <xdr:row>97</xdr:row>
      <xdr:rowOff>14136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5263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3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113792</xdr:rowOff>
    </xdr:from>
    <xdr:to>
      <xdr:col>41</xdr:col>
      <xdr:colOff>101600</xdr:colOff>
      <xdr:row>96</xdr:row>
      <xdr:rowOff>43942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0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60469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1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2412</xdr:rowOff>
    </xdr:from>
    <xdr:to>
      <xdr:col>36</xdr:col>
      <xdr:colOff>165100</xdr:colOff>
      <xdr:row>95</xdr:row>
      <xdr:rowOff>104012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29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120539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06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34392</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20942"/>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34392</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20942"/>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167399</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5996699"/>
          <a:ext cx="889000" cy="73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167399</xdr:rowOff>
    </xdr:from>
    <xdr:to>
      <xdr:col>71</xdr:col>
      <xdr:colOff>177800</xdr:colOff>
      <xdr:row>37</xdr:row>
      <xdr:rowOff>12027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5996699"/>
          <a:ext cx="889000" cy="3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12196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155042</xdr:rowOff>
    </xdr:from>
    <xdr:to>
      <xdr:col>81</xdr:col>
      <xdr:colOff>101600</xdr:colOff>
      <xdr:row>39</xdr:row>
      <xdr:rowOff>85192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7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76319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62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116599</xdr:rowOff>
    </xdr:from>
    <xdr:to>
      <xdr:col>72</xdr:col>
      <xdr:colOff>38100</xdr:colOff>
      <xdr:row>35</xdr:row>
      <xdr:rowOff>46749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594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63276</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57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132677</xdr:rowOff>
    </xdr:from>
    <xdr:to>
      <xdr:col>67</xdr:col>
      <xdr:colOff>101600</xdr:colOff>
      <xdr:row>37</xdr:row>
      <xdr:rowOff>62827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30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79354</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08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124840</xdr:rowOff>
    </xdr:from>
    <xdr:to>
      <xdr:col>85</xdr:col>
      <xdr:colOff>127000</xdr:colOff>
      <xdr:row>76</xdr:row>
      <xdr:rowOff>144272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55040"/>
          <a:ext cx="8382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92526</xdr:rowOff>
    </xdr:from>
    <xdr:to>
      <xdr:col>81</xdr:col>
      <xdr:colOff>50800</xdr:colOff>
      <xdr:row>76</xdr:row>
      <xdr:rowOff>124840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122726"/>
          <a:ext cx="889000" cy="3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92526</xdr:rowOff>
    </xdr:from>
    <xdr:to>
      <xdr:col>76</xdr:col>
      <xdr:colOff>114300</xdr:colOff>
      <xdr:row>76</xdr:row>
      <xdr:rowOff>109231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22726"/>
          <a:ext cx="889000" cy="1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52570</xdr:rowOff>
    </xdr:from>
    <xdr:to>
      <xdr:col>71</xdr:col>
      <xdr:colOff>177800</xdr:colOff>
      <xdr:row>76</xdr:row>
      <xdr:rowOff>109231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082770"/>
          <a:ext cx="889000" cy="5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93472</xdr:rowOff>
    </xdr:from>
    <xdr:to>
      <xdr:col>85</xdr:col>
      <xdr:colOff>177800</xdr:colOff>
      <xdr:row>77</xdr:row>
      <xdr:rowOff>23622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2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71899</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0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74040</xdr:rowOff>
    </xdr:from>
    <xdr:to>
      <xdr:col>81</xdr:col>
      <xdr:colOff>101600</xdr:colOff>
      <xdr:row>77</xdr:row>
      <xdr:rowOff>4190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0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166767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9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41726</xdr:rowOff>
    </xdr:from>
    <xdr:to>
      <xdr:col>76</xdr:col>
      <xdr:colOff>165100</xdr:colOff>
      <xdr:row>76</xdr:row>
      <xdr:rowOff>143326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7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134453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6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58431</xdr:rowOff>
    </xdr:from>
    <xdr:to>
      <xdr:col>72</xdr:col>
      <xdr:colOff>38100</xdr:colOff>
      <xdr:row>76</xdr:row>
      <xdr:rowOff>160031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8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151158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8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1770</xdr:rowOff>
    </xdr:from>
    <xdr:to>
      <xdr:col>67</xdr:col>
      <xdr:colOff>101600</xdr:colOff>
      <xdr:row>76</xdr:row>
      <xdr:rowOff>103370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3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94497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2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68825</xdr:rowOff>
    </xdr:from>
    <xdr:to>
      <xdr:col>85</xdr:col>
      <xdr:colOff>127000</xdr:colOff>
      <xdr:row>98</xdr:row>
      <xdr:rowOff>77209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70925"/>
          <a:ext cx="838200" cy="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23479</xdr:rowOff>
    </xdr:from>
    <xdr:to>
      <xdr:col>81</xdr:col>
      <xdr:colOff>50800</xdr:colOff>
      <xdr:row>98</xdr:row>
      <xdr:rowOff>77209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25579"/>
          <a:ext cx="889000" cy="5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152172</xdr:rowOff>
    </xdr:from>
    <xdr:to>
      <xdr:col>76</xdr:col>
      <xdr:colOff>114300</xdr:colOff>
      <xdr:row>98</xdr:row>
      <xdr:rowOff>23479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611372"/>
          <a:ext cx="889000" cy="21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152172</xdr:rowOff>
    </xdr:from>
    <xdr:to>
      <xdr:col>71</xdr:col>
      <xdr:colOff>177800</xdr:colOff>
      <xdr:row>98</xdr:row>
      <xdr:rowOff>73817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611372"/>
          <a:ext cx="889000" cy="26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18025</xdr:rowOff>
    </xdr:from>
    <xdr:to>
      <xdr:col>85</xdr:col>
      <xdr:colOff>177800</xdr:colOff>
      <xdr:row>98</xdr:row>
      <xdr:rowOff>119625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2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104402</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3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26409</xdr:rowOff>
    </xdr:from>
    <xdr:to>
      <xdr:col>81</xdr:col>
      <xdr:colOff>101600</xdr:colOff>
      <xdr:row>98</xdr:row>
      <xdr:rowOff>128009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2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119136</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2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144129</xdr:rowOff>
    </xdr:from>
    <xdr:to>
      <xdr:col>76</xdr:col>
      <xdr:colOff>165100</xdr:colOff>
      <xdr:row>98</xdr:row>
      <xdr:rowOff>74279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7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65406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101372</xdr:rowOff>
    </xdr:from>
    <xdr:to>
      <xdr:col>72</xdr:col>
      <xdr:colOff>38100</xdr:colOff>
      <xdr:row>97</xdr:row>
      <xdr:rowOff>31522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56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48049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33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23017</xdr:rowOff>
    </xdr:from>
    <xdr:to>
      <xdr:col>67</xdr:col>
      <xdr:colOff>101600</xdr:colOff>
      <xdr:row>98</xdr:row>
      <xdr:rowOff>124617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2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115744</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1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31755</xdr:rowOff>
    </xdr:from>
    <xdr:to>
      <xdr:col>116</xdr:col>
      <xdr:colOff>63500</xdr:colOff>
      <xdr:row>35</xdr:row>
      <xdr:rowOff>111628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5861055"/>
          <a:ext cx="838200" cy="25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31755</xdr:rowOff>
    </xdr:from>
    <xdr:to>
      <xdr:col>111</xdr:col>
      <xdr:colOff>177800</xdr:colOff>
      <xdr:row>34</xdr:row>
      <xdr:rowOff>122235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5861055"/>
          <a:ext cx="889000" cy="9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122235</xdr:rowOff>
    </xdr:from>
    <xdr:to>
      <xdr:col>107</xdr:col>
      <xdr:colOff>50800</xdr:colOff>
      <xdr:row>38</xdr:row>
      <xdr:rowOff>35138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5951535"/>
          <a:ext cx="889000" cy="59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35138</xdr:rowOff>
    </xdr:from>
    <xdr:to>
      <xdr:col>102</xdr:col>
      <xdr:colOff>114300</xdr:colOff>
      <xdr:row>38</xdr:row>
      <xdr:rowOff>92654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550238"/>
          <a:ext cx="8890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60828</xdr:rowOff>
    </xdr:from>
    <xdr:to>
      <xdr:col>116</xdr:col>
      <xdr:colOff>114300</xdr:colOff>
      <xdr:row>35</xdr:row>
      <xdr:rowOff>162428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06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83705</xdr:rowOff>
    </xdr:from>
    <xdr:ext cx="534377"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91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152405</xdr:rowOff>
    </xdr:from>
    <xdr:to>
      <xdr:col>112</xdr:col>
      <xdr:colOff>38100</xdr:colOff>
      <xdr:row>34</xdr:row>
      <xdr:rowOff>82555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81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99082</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6111" y="558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71435</xdr:rowOff>
    </xdr:from>
    <xdr:to>
      <xdr:col>107</xdr:col>
      <xdr:colOff>101600</xdr:colOff>
      <xdr:row>35</xdr:row>
      <xdr:rowOff>1585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9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18112</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67111" y="567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155789</xdr:rowOff>
    </xdr:from>
    <xdr:to>
      <xdr:col>102</xdr:col>
      <xdr:colOff>165100</xdr:colOff>
      <xdr:row>38</xdr:row>
      <xdr:rowOff>85939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49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77065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59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41854</xdr:rowOff>
    </xdr:from>
    <xdr:to>
      <xdr:col>98</xdr:col>
      <xdr:colOff>38100</xdr:colOff>
      <xdr:row>38</xdr:row>
      <xdr:rowOff>143454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5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134581</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6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158941</xdr:rowOff>
    </xdr:from>
    <xdr:to>
      <xdr:col>116</xdr:col>
      <xdr:colOff>63500</xdr:colOff>
      <xdr:row>59</xdr:row>
      <xdr:rowOff>31534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03041"/>
          <a:ext cx="838200" cy="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31534</xdr:rowOff>
    </xdr:from>
    <xdr:to>
      <xdr:col>111</xdr:col>
      <xdr:colOff>177800</xdr:colOff>
      <xdr:row>59</xdr:row>
      <xdr:rowOff>33096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47084"/>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24905</xdr:rowOff>
    </xdr:from>
    <xdr:to>
      <xdr:col>107</xdr:col>
      <xdr:colOff>50800</xdr:colOff>
      <xdr:row>59</xdr:row>
      <xdr:rowOff>33096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40455"/>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24905</xdr:rowOff>
    </xdr:from>
    <xdr:to>
      <xdr:col>102</xdr:col>
      <xdr:colOff>114300</xdr:colOff>
      <xdr:row>59</xdr:row>
      <xdr:rowOff>30658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140455"/>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108141</xdr:rowOff>
    </xdr:from>
    <xdr:to>
      <xdr:col>116</xdr:col>
      <xdr:colOff>114300</xdr:colOff>
      <xdr:row>59</xdr:row>
      <xdr:rowOff>38291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5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23068</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152184</xdr:rowOff>
    </xdr:from>
    <xdr:to>
      <xdr:col>112</xdr:col>
      <xdr:colOff>38100</xdr:colOff>
      <xdr:row>59</xdr:row>
      <xdr:rowOff>82334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9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73461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89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153746</xdr:rowOff>
    </xdr:from>
    <xdr:to>
      <xdr:col>107</xdr:col>
      <xdr:colOff>101600</xdr:colOff>
      <xdr:row>59</xdr:row>
      <xdr:rowOff>83896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75023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90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145555</xdr:rowOff>
    </xdr:from>
    <xdr:to>
      <xdr:col>102</xdr:col>
      <xdr:colOff>165100</xdr:colOff>
      <xdr:row>59</xdr:row>
      <xdr:rowOff>75705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66832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82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151308</xdr:rowOff>
    </xdr:from>
    <xdr:to>
      <xdr:col>98</xdr:col>
      <xdr:colOff>38100</xdr:colOff>
      <xdr:row>59</xdr:row>
      <xdr:rowOff>81458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9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72585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88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9900</xdr:rowOff>
    </xdr:from>
    <xdr:to>
      <xdr:col>116</xdr:col>
      <xdr:colOff>63500</xdr:colOff>
      <xdr:row>76</xdr:row>
      <xdr:rowOff>27640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40100"/>
          <a:ext cx="8382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27640</xdr:rowOff>
    </xdr:from>
    <xdr:to>
      <xdr:col>111</xdr:col>
      <xdr:colOff>177800</xdr:colOff>
      <xdr:row>76</xdr:row>
      <xdr:rowOff>88928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57840"/>
          <a:ext cx="889000" cy="6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88928</xdr:rowOff>
    </xdr:from>
    <xdr:to>
      <xdr:col>107</xdr:col>
      <xdr:colOff>50800</xdr:colOff>
      <xdr:row>76</xdr:row>
      <xdr:rowOff>119675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19128"/>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119675</xdr:rowOff>
    </xdr:from>
    <xdr:to>
      <xdr:col>102</xdr:col>
      <xdr:colOff>114300</xdr:colOff>
      <xdr:row>76</xdr:row>
      <xdr:rowOff>125710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49875"/>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130551</xdr:rowOff>
    </xdr:from>
    <xdr:to>
      <xdr:col>116</xdr:col>
      <xdr:colOff>114300</xdr:colOff>
      <xdr:row>76</xdr:row>
      <xdr:rowOff>60700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893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108978</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6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148290</xdr:rowOff>
    </xdr:from>
    <xdr:to>
      <xdr:col>112</xdr:col>
      <xdr:colOff>38100</xdr:colOff>
      <xdr:row>76</xdr:row>
      <xdr:rowOff>78440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69567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9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38128</xdr:rowOff>
    </xdr:from>
    <xdr:to>
      <xdr:col>107</xdr:col>
      <xdr:colOff>101600</xdr:colOff>
      <xdr:row>76</xdr:row>
      <xdr:rowOff>139728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6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130855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6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68875</xdr:rowOff>
    </xdr:from>
    <xdr:to>
      <xdr:col>102</xdr:col>
      <xdr:colOff>165100</xdr:colOff>
      <xdr:row>76</xdr:row>
      <xdr:rowOff>170475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161602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9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74910</xdr:rowOff>
    </xdr:from>
    <xdr:to>
      <xdr:col>98</xdr:col>
      <xdr:colOff>38100</xdr:colOff>
      <xdr:row>77</xdr:row>
      <xdr:rowOff>5060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167637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9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人件費は住民一人あたり</a:t>
          </a:r>
          <a:r>
            <a:rPr kumimoji="1" lang="en-US" altLang="ja-JP" sz="1300">
              <a:latin typeface="ＭＳ Ｐゴシック" panose="020B0600070205080204" pitchFamily="50" charset="-128"/>
              <a:ea typeface="ＭＳ Ｐゴシック" panose="020B0600070205080204" pitchFamily="50" charset="-128"/>
            </a:rPr>
            <a:t>80,306</a:t>
          </a:r>
          <a:r>
            <a:rPr kumimoji="1" lang="ja-JP" altLang="en-US" sz="1300">
              <a:latin typeface="ＭＳ Ｐゴシック" panose="020B0600070205080204" pitchFamily="50" charset="-128"/>
              <a:ea typeface="ＭＳ Ｐゴシック" panose="020B0600070205080204" pitchFamily="50" charset="-128"/>
            </a:rPr>
            <a:t>円となっており、類似団体の平均と比較すると少ない費用になっている。引き続き抑制に努める。補助費等は前年度と比較すると、</a:t>
          </a:r>
          <a:r>
            <a:rPr kumimoji="1" lang="en-US" altLang="ja-JP" sz="1300">
              <a:latin typeface="ＭＳ Ｐゴシック" panose="020B0600070205080204" pitchFamily="50" charset="-128"/>
              <a:ea typeface="ＭＳ Ｐゴシック" panose="020B0600070205080204" pitchFamily="50" charset="-128"/>
            </a:rPr>
            <a:t>13,900</a:t>
          </a:r>
          <a:r>
            <a:rPr kumimoji="1" lang="ja-JP" altLang="en-US" sz="1300">
              <a:latin typeface="ＭＳ Ｐゴシック" panose="020B0600070205080204" pitchFamily="50" charset="-128"/>
              <a:ea typeface="ＭＳ Ｐゴシック" panose="020B0600070205080204" pitchFamily="50" charset="-128"/>
            </a:rPr>
            <a:t>円減少しており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、水道事業会計補助金の減が主な要因である</a:t>
          </a:r>
          <a:r>
            <a:rPr kumimoji="1" lang="ja-JP" altLang="en-US" sz="1300">
              <a:latin typeface="ＭＳ Ｐゴシック" panose="020B0600070205080204" pitchFamily="50" charset="-128"/>
              <a:ea typeface="ＭＳ Ｐゴシック" panose="020B0600070205080204" pitchFamily="50" charset="-128"/>
            </a:rPr>
            <a:t>。普通建設事業費については前年度と比較すると新規整備に係る経費が減少し、更新設備に係る経費が増加した。今後も公共施設の維持補修等に多額の経費が必要になることが予想されるため、公共施設等総合管理計画に基づき、公共施設の適正な管理を行っていく。扶助費は前年度と比較して</a:t>
          </a:r>
          <a:r>
            <a:rPr kumimoji="1" lang="en-US" altLang="ja-JP" sz="1300">
              <a:latin typeface="ＭＳ Ｐゴシック" panose="020B0600070205080204" pitchFamily="50" charset="-128"/>
              <a:ea typeface="ＭＳ Ｐゴシック" panose="020B0600070205080204" pitchFamily="50" charset="-128"/>
            </a:rPr>
            <a:t>14,617</a:t>
          </a:r>
          <a:r>
            <a:rPr kumimoji="1" lang="ja-JP" altLang="en-US" sz="1300">
              <a:latin typeface="ＭＳ Ｐゴシック" panose="020B0600070205080204" pitchFamily="50" charset="-128"/>
              <a:ea typeface="ＭＳ Ｐゴシック" panose="020B0600070205080204" pitchFamily="50" charset="-128"/>
            </a:rPr>
            <a:t>円増加して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おり、主な要因は調整給付金事業の増によるものである。</a:t>
          </a:r>
          <a:r>
            <a:rPr kumimoji="1" lang="ja-JP" altLang="en-US" sz="1300">
              <a:latin typeface="ＭＳ Ｐゴシック" panose="020B0600070205080204" pitchFamily="50" charset="-128"/>
              <a:ea typeface="ＭＳ Ｐゴシック" panose="020B0600070205080204" pitchFamily="50" charset="-128"/>
            </a:rPr>
            <a:t>災害復旧費に関しては道路橋りょう災害復旧事業終了により皆減となった。積立金については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、減債基金積立金、ふるさと応援基金積立金等の増により、前年度と比較して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茨城県潮来市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26,088
25,547
71.40
14,215,797
13,618,626
480,934
7,845,239
9,274,601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29401</xdr:rowOff>
    </xdr:from>
    <xdr:to>
      <xdr:col>24</xdr:col>
      <xdr:colOff>63500</xdr:colOff>
      <xdr:row>36</xdr:row>
      <xdr:rowOff>49593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1601"/>
          <a:ext cx="838200" cy="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49593</xdr:rowOff>
    </xdr:from>
    <xdr:to>
      <xdr:col>19</xdr:col>
      <xdr:colOff>177800</xdr:colOff>
      <xdr:row>36</xdr:row>
      <xdr:rowOff>105029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1793"/>
          <a:ext cx="889000" cy="5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94552</xdr:rowOff>
    </xdr:from>
    <xdr:to>
      <xdr:col>15</xdr:col>
      <xdr:colOff>50800</xdr:colOff>
      <xdr:row>36</xdr:row>
      <xdr:rowOff>105029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66752"/>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89979</xdr:rowOff>
    </xdr:from>
    <xdr:to>
      <xdr:col>10</xdr:col>
      <xdr:colOff>114300</xdr:colOff>
      <xdr:row>36</xdr:row>
      <xdr:rowOff>94552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62179"/>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150051</xdr:rowOff>
    </xdr:from>
    <xdr:to>
      <xdr:col>24</xdr:col>
      <xdr:colOff>114300</xdr:colOff>
      <xdr:row>36</xdr:row>
      <xdr:rowOff>80201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0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170243</xdr:rowOff>
    </xdr:from>
    <xdr:to>
      <xdr:col>20</xdr:col>
      <xdr:colOff>38100</xdr:colOff>
      <xdr:row>36</xdr:row>
      <xdr:rowOff>100393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116920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4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54229</xdr:rowOff>
    </xdr:from>
    <xdr:to>
      <xdr:col>15</xdr:col>
      <xdr:colOff>101600</xdr:colOff>
      <xdr:row>36</xdr:row>
      <xdr:rowOff>155829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146956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43752</xdr:rowOff>
    </xdr:from>
    <xdr:to>
      <xdr:col>10</xdr:col>
      <xdr:colOff>165100</xdr:colOff>
      <xdr:row>36</xdr:row>
      <xdr:rowOff>145352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136479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39179</xdr:rowOff>
    </xdr:from>
    <xdr:to>
      <xdr:col>6</xdr:col>
      <xdr:colOff>38100</xdr:colOff>
      <xdr:row>36</xdr:row>
      <xdr:rowOff>140779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131906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146203</xdr:rowOff>
    </xdr:from>
    <xdr:to>
      <xdr:col>24</xdr:col>
      <xdr:colOff>63500</xdr:colOff>
      <xdr:row>57</xdr:row>
      <xdr:rowOff>162583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18853"/>
          <a:ext cx="838200" cy="1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154498</xdr:rowOff>
    </xdr:from>
    <xdr:to>
      <xdr:col>19</xdr:col>
      <xdr:colOff>177800</xdr:colOff>
      <xdr:row>57</xdr:row>
      <xdr:rowOff>162583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27148"/>
          <a:ext cx="889000" cy="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83026</xdr:rowOff>
    </xdr:from>
    <xdr:to>
      <xdr:col>15</xdr:col>
      <xdr:colOff>50800</xdr:colOff>
      <xdr:row>57</xdr:row>
      <xdr:rowOff>154498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55676"/>
          <a:ext cx="889000" cy="7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72587</xdr:rowOff>
    </xdr:from>
    <xdr:to>
      <xdr:col>10</xdr:col>
      <xdr:colOff>114300</xdr:colOff>
      <xdr:row>57</xdr:row>
      <xdr:rowOff>83026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02337"/>
          <a:ext cx="889000" cy="3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95403</xdr:rowOff>
    </xdr:from>
    <xdr:to>
      <xdr:col>24</xdr:col>
      <xdr:colOff>114300</xdr:colOff>
      <xdr:row>58</xdr:row>
      <xdr:rowOff>25553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10330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111783</xdr:rowOff>
    </xdr:from>
    <xdr:to>
      <xdr:col>20</xdr:col>
      <xdr:colOff>38100</xdr:colOff>
      <xdr:row>58</xdr:row>
      <xdr:rowOff>41933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33060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7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103698</xdr:rowOff>
    </xdr:from>
    <xdr:to>
      <xdr:col>15</xdr:col>
      <xdr:colOff>101600</xdr:colOff>
      <xdr:row>58</xdr:row>
      <xdr:rowOff>33848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24975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6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32226</xdr:rowOff>
    </xdr:from>
    <xdr:to>
      <xdr:col>10</xdr:col>
      <xdr:colOff>165100</xdr:colOff>
      <xdr:row>57</xdr:row>
      <xdr:rowOff>133826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124953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9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21787</xdr:rowOff>
    </xdr:from>
    <xdr:to>
      <xdr:col>6</xdr:col>
      <xdr:colOff>38100</xdr:colOff>
      <xdr:row>55</xdr:row>
      <xdr:rowOff>123387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114514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4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123513</xdr:rowOff>
    </xdr:from>
    <xdr:to>
      <xdr:col>24</xdr:col>
      <xdr:colOff>63500</xdr:colOff>
      <xdr:row>77</xdr:row>
      <xdr:rowOff>36078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53713"/>
          <a:ext cx="838200" cy="8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36078</xdr:rowOff>
    </xdr:from>
    <xdr:to>
      <xdr:col>19</xdr:col>
      <xdr:colOff>177800</xdr:colOff>
      <xdr:row>77</xdr:row>
      <xdr:rowOff>142139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37728"/>
          <a:ext cx="889000" cy="10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87796</xdr:rowOff>
    </xdr:from>
    <xdr:to>
      <xdr:col>15</xdr:col>
      <xdr:colOff>50800</xdr:colOff>
      <xdr:row>77</xdr:row>
      <xdr:rowOff>142139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89446"/>
          <a:ext cx="889000" cy="5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87796</xdr:rowOff>
    </xdr:from>
    <xdr:to>
      <xdr:col>10</xdr:col>
      <xdr:colOff>114300</xdr:colOff>
      <xdr:row>79</xdr:row>
      <xdr:rowOff>8745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89446"/>
          <a:ext cx="889000" cy="26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72713</xdr:rowOff>
    </xdr:from>
    <xdr:to>
      <xdr:col>24</xdr:col>
      <xdr:colOff>114300</xdr:colOff>
      <xdr:row>77</xdr:row>
      <xdr:rowOff>2863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0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95590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5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156728</xdr:rowOff>
    </xdr:from>
    <xdr:to>
      <xdr:col>20</xdr:col>
      <xdr:colOff>38100</xdr:colOff>
      <xdr:row>77</xdr:row>
      <xdr:rowOff>86878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8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103406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6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91339</xdr:rowOff>
    </xdr:from>
    <xdr:to>
      <xdr:col>15</xdr:col>
      <xdr:colOff>101600</xdr:colOff>
      <xdr:row>78</xdr:row>
      <xdr:rowOff>21489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9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38016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6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36996</xdr:rowOff>
    </xdr:from>
    <xdr:to>
      <xdr:col>10</xdr:col>
      <xdr:colOff>165100</xdr:colOff>
      <xdr:row>77</xdr:row>
      <xdr:rowOff>138596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155123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1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129395</xdr:rowOff>
    </xdr:from>
    <xdr:to>
      <xdr:col>6</xdr:col>
      <xdr:colOff>38100</xdr:colOff>
      <xdr:row>79</xdr:row>
      <xdr:rowOff>59545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76072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77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49543</xdr:rowOff>
    </xdr:from>
    <xdr:to>
      <xdr:col>24</xdr:col>
      <xdr:colOff>63500</xdr:colOff>
      <xdr:row>97</xdr:row>
      <xdr:rowOff>94031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80193"/>
          <a:ext cx="838200" cy="4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79578</xdr:rowOff>
    </xdr:from>
    <xdr:to>
      <xdr:col>19</xdr:col>
      <xdr:colOff>177800</xdr:colOff>
      <xdr:row>97</xdr:row>
      <xdr:rowOff>49543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38778"/>
          <a:ext cx="889000" cy="14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79578</xdr:rowOff>
    </xdr:from>
    <xdr:to>
      <xdr:col>15</xdr:col>
      <xdr:colOff>50800</xdr:colOff>
      <xdr:row>96</xdr:row>
      <xdr:rowOff>130860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38778"/>
          <a:ext cx="8890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130860</xdr:rowOff>
    </xdr:from>
    <xdr:to>
      <xdr:col>10</xdr:col>
      <xdr:colOff>114300</xdr:colOff>
      <xdr:row>97</xdr:row>
      <xdr:rowOff>127242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90060"/>
          <a:ext cx="889000" cy="16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43231</xdr:rowOff>
    </xdr:from>
    <xdr:to>
      <xdr:col>24</xdr:col>
      <xdr:colOff>114300</xdr:colOff>
      <xdr:row>97</xdr:row>
      <xdr:rowOff>144831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7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21658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5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170193</xdr:rowOff>
    </xdr:from>
    <xdr:to>
      <xdr:col>20</xdr:col>
      <xdr:colOff>38100</xdr:colOff>
      <xdr:row>97</xdr:row>
      <xdr:rowOff>100343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2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116870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0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28778</xdr:rowOff>
    </xdr:from>
    <xdr:to>
      <xdr:col>15</xdr:col>
      <xdr:colOff>101600</xdr:colOff>
      <xdr:row>96</xdr:row>
      <xdr:rowOff>130378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146905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6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80060</xdr:rowOff>
    </xdr:from>
    <xdr:to>
      <xdr:col>10</xdr:col>
      <xdr:colOff>165100</xdr:colOff>
      <xdr:row>97</xdr:row>
      <xdr:rowOff>10210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3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26737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1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76442</xdr:rowOff>
    </xdr:from>
    <xdr:to>
      <xdr:col>6</xdr:col>
      <xdr:colOff>38100</xdr:colOff>
      <xdr:row>98</xdr:row>
      <xdr:rowOff>6592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0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23119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8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108020</xdr:rowOff>
    </xdr:from>
    <xdr:to>
      <xdr:col>55</xdr:col>
      <xdr:colOff>0</xdr:colOff>
      <xdr:row>57</xdr:row>
      <xdr:rowOff>114097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80670"/>
          <a:ext cx="8382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100267</xdr:rowOff>
    </xdr:from>
    <xdr:to>
      <xdr:col>50</xdr:col>
      <xdr:colOff>114300</xdr:colOff>
      <xdr:row>57</xdr:row>
      <xdr:rowOff>108020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72917"/>
          <a:ext cx="8890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100267</xdr:rowOff>
    </xdr:from>
    <xdr:to>
      <xdr:col>45</xdr:col>
      <xdr:colOff>177800</xdr:colOff>
      <xdr:row>57</xdr:row>
      <xdr:rowOff>131546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72917"/>
          <a:ext cx="889000" cy="3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125203</xdr:rowOff>
    </xdr:from>
    <xdr:to>
      <xdr:col>41</xdr:col>
      <xdr:colOff>50800</xdr:colOff>
      <xdr:row>57</xdr:row>
      <xdr:rowOff>131546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97853"/>
          <a:ext cx="889000" cy="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63297</xdr:rowOff>
    </xdr:from>
    <xdr:to>
      <xdr:col>55</xdr:col>
      <xdr:colOff>50800</xdr:colOff>
      <xdr:row>57</xdr:row>
      <xdr:rowOff>164897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41724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1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57220</xdr:rowOff>
    </xdr:from>
    <xdr:to>
      <xdr:col>50</xdr:col>
      <xdr:colOff>165100</xdr:colOff>
      <xdr:row>57</xdr:row>
      <xdr:rowOff>158820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2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149947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2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49467</xdr:rowOff>
    </xdr:from>
    <xdr:to>
      <xdr:col>46</xdr:col>
      <xdr:colOff>38100</xdr:colOff>
      <xdr:row>57</xdr:row>
      <xdr:rowOff>151067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2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142194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1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80746</xdr:rowOff>
    </xdr:from>
    <xdr:to>
      <xdr:col>41</xdr:col>
      <xdr:colOff>101600</xdr:colOff>
      <xdr:row>58</xdr:row>
      <xdr:rowOff>10896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5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2023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4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74403</xdr:rowOff>
    </xdr:from>
    <xdr:to>
      <xdr:col>36</xdr:col>
      <xdr:colOff>165100</xdr:colOff>
      <xdr:row>58</xdr:row>
      <xdr:rowOff>4553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167130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86894</xdr:rowOff>
    </xdr:from>
    <xdr:to>
      <xdr:col>55</xdr:col>
      <xdr:colOff>0</xdr:colOff>
      <xdr:row>78</xdr:row>
      <xdr:rowOff>88188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459994"/>
          <a:ext cx="838200" cy="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87655</xdr:rowOff>
    </xdr:from>
    <xdr:to>
      <xdr:col>50</xdr:col>
      <xdr:colOff>114300</xdr:colOff>
      <xdr:row>78</xdr:row>
      <xdr:rowOff>88188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460755"/>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53784</xdr:rowOff>
    </xdr:from>
    <xdr:to>
      <xdr:col>45</xdr:col>
      <xdr:colOff>177800</xdr:colOff>
      <xdr:row>78</xdr:row>
      <xdr:rowOff>87655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26884"/>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151112</xdr:rowOff>
    </xdr:from>
    <xdr:to>
      <xdr:col>41</xdr:col>
      <xdr:colOff>50800</xdr:colOff>
      <xdr:row>78</xdr:row>
      <xdr:rowOff>53784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352762"/>
          <a:ext cx="889000" cy="7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36094</xdr:rowOff>
    </xdr:from>
    <xdr:to>
      <xdr:col>55</xdr:col>
      <xdr:colOff>50800</xdr:colOff>
      <xdr:row>78</xdr:row>
      <xdr:rowOff>137694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122471</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2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37388</xdr:rowOff>
    </xdr:from>
    <xdr:to>
      <xdr:col>50</xdr:col>
      <xdr:colOff>165100</xdr:colOff>
      <xdr:row>78</xdr:row>
      <xdr:rowOff>138988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1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130115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0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36855</xdr:rowOff>
    </xdr:from>
    <xdr:to>
      <xdr:col>46</xdr:col>
      <xdr:colOff>38100</xdr:colOff>
      <xdr:row>78</xdr:row>
      <xdr:rowOff>138455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129582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0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2984</xdr:rowOff>
    </xdr:from>
    <xdr:to>
      <xdr:col>41</xdr:col>
      <xdr:colOff>101600</xdr:colOff>
      <xdr:row>78</xdr:row>
      <xdr:rowOff>104584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7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95711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6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100312</xdr:rowOff>
    </xdr:from>
    <xdr:to>
      <xdr:col>36</xdr:col>
      <xdr:colOff>165100</xdr:colOff>
      <xdr:row>78</xdr:row>
      <xdr:rowOff>30462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0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21589</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9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88036</xdr:rowOff>
    </xdr:from>
    <xdr:to>
      <xdr:col>55</xdr:col>
      <xdr:colOff>0</xdr:colOff>
      <xdr:row>96</xdr:row>
      <xdr:rowOff>128282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547236"/>
          <a:ext cx="838200" cy="4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128282</xdr:rowOff>
    </xdr:from>
    <xdr:to>
      <xdr:col>50</xdr:col>
      <xdr:colOff>114300</xdr:colOff>
      <xdr:row>96</xdr:row>
      <xdr:rowOff>129451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587482"/>
          <a:ext cx="889000" cy="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129451</xdr:rowOff>
    </xdr:from>
    <xdr:to>
      <xdr:col>45</xdr:col>
      <xdr:colOff>177800</xdr:colOff>
      <xdr:row>97</xdr:row>
      <xdr:rowOff>67487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88651"/>
          <a:ext cx="889000" cy="10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129121</xdr:rowOff>
    </xdr:from>
    <xdr:to>
      <xdr:col>41</xdr:col>
      <xdr:colOff>50800</xdr:colOff>
      <xdr:row>97</xdr:row>
      <xdr:rowOff>67487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588321"/>
          <a:ext cx="889000" cy="10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37236</xdr:rowOff>
    </xdr:from>
    <xdr:to>
      <xdr:col>55</xdr:col>
      <xdr:colOff>50800</xdr:colOff>
      <xdr:row>96</xdr:row>
      <xdr:rowOff>138836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4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60113</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34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77482</xdr:rowOff>
    </xdr:from>
    <xdr:to>
      <xdr:col>50</xdr:col>
      <xdr:colOff>165100</xdr:colOff>
      <xdr:row>97</xdr:row>
      <xdr:rowOff>7632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24159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31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78651</xdr:rowOff>
    </xdr:from>
    <xdr:to>
      <xdr:col>46</xdr:col>
      <xdr:colOff>38100</xdr:colOff>
      <xdr:row>97</xdr:row>
      <xdr:rowOff>8801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3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25328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31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16687</xdr:rowOff>
    </xdr:from>
    <xdr:to>
      <xdr:col>41</xdr:col>
      <xdr:colOff>101600</xdr:colOff>
      <xdr:row>97</xdr:row>
      <xdr:rowOff>118287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4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109414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4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78321</xdr:rowOff>
    </xdr:from>
    <xdr:to>
      <xdr:col>36</xdr:col>
      <xdr:colOff>165100</xdr:colOff>
      <xdr:row>97</xdr:row>
      <xdr:rowOff>8471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24998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31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61443</xdr:rowOff>
    </xdr:from>
    <xdr:to>
      <xdr:col>85</xdr:col>
      <xdr:colOff>127000</xdr:colOff>
      <xdr:row>36</xdr:row>
      <xdr:rowOff>72263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233643"/>
          <a:ext cx="8382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72263</xdr:rowOff>
    </xdr:from>
    <xdr:to>
      <xdr:col>81</xdr:col>
      <xdr:colOff>50800</xdr:colOff>
      <xdr:row>36</xdr:row>
      <xdr:rowOff>147891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244463"/>
          <a:ext cx="889000" cy="7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143396</xdr:rowOff>
    </xdr:from>
    <xdr:to>
      <xdr:col>76</xdr:col>
      <xdr:colOff>114300</xdr:colOff>
      <xdr:row>36</xdr:row>
      <xdr:rowOff>147891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315596"/>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95618</xdr:rowOff>
    </xdr:from>
    <xdr:to>
      <xdr:col>71</xdr:col>
      <xdr:colOff>177800</xdr:colOff>
      <xdr:row>36</xdr:row>
      <xdr:rowOff>143396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267818"/>
          <a:ext cx="8890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10643</xdr:rowOff>
    </xdr:from>
    <xdr:to>
      <xdr:col>85</xdr:col>
      <xdr:colOff>177800</xdr:colOff>
      <xdr:row>36</xdr:row>
      <xdr:rowOff>112243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160520</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6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21463</xdr:rowOff>
    </xdr:from>
    <xdr:to>
      <xdr:col>81</xdr:col>
      <xdr:colOff>101600</xdr:colOff>
      <xdr:row>36</xdr:row>
      <xdr:rowOff>123063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114190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2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97091</xdr:rowOff>
    </xdr:from>
    <xdr:to>
      <xdr:col>76</xdr:col>
      <xdr:colOff>165100</xdr:colOff>
      <xdr:row>37</xdr:row>
      <xdr:rowOff>27241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18368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92596</xdr:rowOff>
    </xdr:from>
    <xdr:to>
      <xdr:col>72</xdr:col>
      <xdr:colOff>38100</xdr:colOff>
      <xdr:row>37</xdr:row>
      <xdr:rowOff>22746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13873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5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44818</xdr:rowOff>
    </xdr:from>
    <xdr:to>
      <xdr:col>67</xdr:col>
      <xdr:colOff>101600</xdr:colOff>
      <xdr:row>36</xdr:row>
      <xdr:rowOff>146418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1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137545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0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97104</xdr:rowOff>
    </xdr:from>
    <xdr:to>
      <xdr:col>85</xdr:col>
      <xdr:colOff>127000</xdr:colOff>
      <xdr:row>58</xdr:row>
      <xdr:rowOff>128215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10041204"/>
          <a:ext cx="838200" cy="3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123012</xdr:rowOff>
    </xdr:from>
    <xdr:to>
      <xdr:col>81</xdr:col>
      <xdr:colOff>50800</xdr:colOff>
      <xdr:row>58</xdr:row>
      <xdr:rowOff>128215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10067112"/>
          <a:ext cx="889000" cy="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135182</xdr:rowOff>
    </xdr:from>
    <xdr:to>
      <xdr:col>76</xdr:col>
      <xdr:colOff>114300</xdr:colOff>
      <xdr:row>58</xdr:row>
      <xdr:rowOff>123012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907832"/>
          <a:ext cx="889000" cy="15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135182</xdr:rowOff>
    </xdr:from>
    <xdr:to>
      <xdr:col>71</xdr:col>
      <xdr:colOff>177800</xdr:colOff>
      <xdr:row>58</xdr:row>
      <xdr:rowOff>64981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907832"/>
          <a:ext cx="889000" cy="10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46304</xdr:rowOff>
    </xdr:from>
    <xdr:to>
      <xdr:col>85</xdr:col>
      <xdr:colOff>177800</xdr:colOff>
      <xdr:row>58</xdr:row>
      <xdr:rowOff>147904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99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132681</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90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77415</xdr:rowOff>
    </xdr:from>
    <xdr:to>
      <xdr:col>81</xdr:col>
      <xdr:colOff>101600</xdr:colOff>
      <xdr:row>59</xdr:row>
      <xdr:rowOff>7565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1002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170142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11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72212</xdr:rowOff>
    </xdr:from>
    <xdr:to>
      <xdr:col>76</xdr:col>
      <xdr:colOff>165100</xdr:colOff>
      <xdr:row>59</xdr:row>
      <xdr:rowOff>2362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1001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164939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10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84382</xdr:rowOff>
    </xdr:from>
    <xdr:to>
      <xdr:col>72</xdr:col>
      <xdr:colOff>38100</xdr:colOff>
      <xdr:row>58</xdr:row>
      <xdr:rowOff>14532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5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5659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4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14181</xdr:rowOff>
    </xdr:from>
    <xdr:to>
      <xdr:col>67</xdr:col>
      <xdr:colOff>101600</xdr:colOff>
      <xdr:row>58</xdr:row>
      <xdr:rowOff>115781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9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106908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05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34392</xdr:rowOff>
    </xdr:from>
    <xdr:to>
      <xdr:col>85</xdr:col>
      <xdr:colOff>127000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78942"/>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34392</xdr:rowOff>
    </xdr:from>
    <xdr:to>
      <xdr:col>81</xdr:col>
      <xdr:colOff>50800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78942"/>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167399</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2854699"/>
          <a:ext cx="889000" cy="73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167399</xdr:rowOff>
    </xdr:from>
    <xdr:to>
      <xdr:col>71</xdr:col>
      <xdr:colOff>177800</xdr:colOff>
      <xdr:row>77</xdr:row>
      <xdr:rowOff>12027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2854699"/>
          <a:ext cx="889000" cy="3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155042</xdr:rowOff>
    </xdr:from>
    <xdr:to>
      <xdr:col>81</xdr:col>
      <xdr:colOff>101600</xdr:colOff>
      <xdr:row>79</xdr:row>
      <xdr:rowOff>85192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2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76319</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20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116599</xdr:rowOff>
    </xdr:from>
    <xdr:to>
      <xdr:col>72</xdr:col>
      <xdr:colOff>38100</xdr:colOff>
      <xdr:row>75</xdr:row>
      <xdr:rowOff>46749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28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63276</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25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132677</xdr:rowOff>
    </xdr:from>
    <xdr:to>
      <xdr:col>67</xdr:col>
      <xdr:colOff>101600</xdr:colOff>
      <xdr:row>77</xdr:row>
      <xdr:rowOff>62827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16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79354</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293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124840</xdr:rowOff>
    </xdr:from>
    <xdr:to>
      <xdr:col>85</xdr:col>
      <xdr:colOff>127000</xdr:colOff>
      <xdr:row>96</xdr:row>
      <xdr:rowOff>144272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584040"/>
          <a:ext cx="8382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92526</xdr:rowOff>
    </xdr:from>
    <xdr:to>
      <xdr:col>81</xdr:col>
      <xdr:colOff>50800</xdr:colOff>
      <xdr:row>96</xdr:row>
      <xdr:rowOff>124840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551726"/>
          <a:ext cx="889000" cy="3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92526</xdr:rowOff>
    </xdr:from>
    <xdr:to>
      <xdr:col>76</xdr:col>
      <xdr:colOff>114300</xdr:colOff>
      <xdr:row>96</xdr:row>
      <xdr:rowOff>109231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551726"/>
          <a:ext cx="889000" cy="1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52555</xdr:rowOff>
    </xdr:from>
    <xdr:to>
      <xdr:col>71</xdr:col>
      <xdr:colOff>177800</xdr:colOff>
      <xdr:row>96</xdr:row>
      <xdr:rowOff>109231</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511755"/>
          <a:ext cx="889000" cy="5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93472</xdr:rowOff>
    </xdr:from>
    <xdr:to>
      <xdr:col>85</xdr:col>
      <xdr:colOff>177800</xdr:colOff>
      <xdr:row>97</xdr:row>
      <xdr:rowOff>23622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5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71899</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3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74040</xdr:rowOff>
    </xdr:from>
    <xdr:to>
      <xdr:col>81</xdr:col>
      <xdr:colOff>101600</xdr:colOff>
      <xdr:row>97</xdr:row>
      <xdr:rowOff>4190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53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166767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62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41726</xdr:rowOff>
    </xdr:from>
    <xdr:to>
      <xdr:col>76</xdr:col>
      <xdr:colOff>165100</xdr:colOff>
      <xdr:row>96</xdr:row>
      <xdr:rowOff>143326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5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134453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59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58431</xdr:rowOff>
    </xdr:from>
    <xdr:to>
      <xdr:col>72</xdr:col>
      <xdr:colOff>38100</xdr:colOff>
      <xdr:row>96</xdr:row>
      <xdr:rowOff>160031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51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151158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6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1755</xdr:rowOff>
    </xdr:from>
    <xdr:to>
      <xdr:col>67</xdr:col>
      <xdr:colOff>101600</xdr:colOff>
      <xdr:row>96</xdr:row>
      <xdr:rowOff>103355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4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94482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55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前年度と比較すると、総務費は</a:t>
          </a:r>
          <a:r>
            <a:rPr kumimoji="1" lang="en-US" altLang="ja-JP" sz="1300">
              <a:latin typeface="ＭＳ Ｐゴシック" panose="020B0600070205080204" pitchFamily="50" charset="-128"/>
              <a:ea typeface="ＭＳ Ｐゴシック" panose="020B0600070205080204" pitchFamily="50" charset="-128"/>
            </a:rPr>
            <a:t>4,299</a:t>
          </a:r>
          <a:r>
            <a:rPr kumimoji="1" lang="ja-JP" altLang="en-US" sz="1300">
              <a:latin typeface="ＭＳ Ｐゴシック" panose="020B0600070205080204" pitchFamily="50" charset="-128"/>
              <a:ea typeface="ＭＳ Ｐゴシック" panose="020B0600070205080204" pitchFamily="50" charset="-128"/>
            </a:rPr>
            <a:t>円増加した。主な要因は給与改定に伴う職員人件費の増等である。民生費は前年度から、</a:t>
          </a:r>
          <a:r>
            <a:rPr kumimoji="1" lang="en-US" altLang="ja-JP" sz="1300">
              <a:latin typeface="ＭＳ Ｐゴシック" panose="020B0600070205080204" pitchFamily="50" charset="-128"/>
              <a:ea typeface="ＭＳ Ｐゴシック" panose="020B0600070205080204" pitchFamily="50" charset="-128"/>
            </a:rPr>
            <a:t>7,718</a:t>
          </a:r>
          <a:r>
            <a:rPr kumimoji="1" lang="ja-JP" altLang="en-US" sz="1300">
              <a:latin typeface="ＭＳ Ｐゴシック" panose="020B0600070205080204" pitchFamily="50" charset="-128"/>
              <a:ea typeface="ＭＳ Ｐゴシック" panose="020B0600070205080204" pitchFamily="50" charset="-128"/>
            </a:rPr>
            <a:t>円増加しており、主な要因は調整給付金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の増によるものである。衛生費は前年度から</a:t>
          </a:r>
          <a:r>
            <a:rPr kumimoji="1" lang="en-US" altLang="ja-JP" sz="1300">
              <a:latin typeface="ＭＳ Ｐゴシック" panose="020B0600070205080204" pitchFamily="50" charset="-128"/>
              <a:ea typeface="ＭＳ Ｐゴシック" panose="020B0600070205080204" pitchFamily="50" charset="-128"/>
            </a:rPr>
            <a:t>3,503</a:t>
          </a:r>
          <a:r>
            <a:rPr kumimoji="1" lang="ja-JP" altLang="en-US" sz="1300">
              <a:latin typeface="ＭＳ Ｐゴシック" panose="020B0600070205080204" pitchFamily="50" charset="-128"/>
              <a:ea typeface="ＭＳ Ｐゴシック" panose="020B0600070205080204" pitchFamily="50" charset="-128"/>
            </a:rPr>
            <a:t>円減少しているが、主な要因は水道基本料金減免事業の減や新型コロナウイルスワクチン接種体制確保事業の減によるものである。災害復旧費に関しては道路橋りょう災害復旧事業の終了により皆減となった。各年度、事業の内容や規模により金額の増減はあるが、その他、特別会計への繰出金も大きな割合を占めており、一般会計だけではなく市全体として歳出管理に努めていく。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茨城県潮来市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年度の財政調整基金残高は、令和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年度と比較して</a:t>
          </a:r>
          <a:r>
            <a:rPr kumimoji="1" lang="en-US" altLang="ja-JP" sz="1400">
              <a:latin typeface="ＭＳ ゴシック" pitchFamily="49" charset="-128"/>
              <a:ea typeface="ＭＳ ゴシック" pitchFamily="49" charset="-128"/>
            </a:rPr>
            <a:t>0.23%</a:t>
          </a:r>
          <a:r>
            <a:rPr kumimoji="1" lang="ja-JP" altLang="en-US" sz="1400">
              <a:latin typeface="ＭＳ ゴシック" pitchFamily="49" charset="-128"/>
              <a:ea typeface="ＭＳ ゴシック" pitchFamily="49" charset="-128"/>
            </a:rPr>
            <a:t>減少した。今年度の実質単年度収支は赤字となっているが、財政調整基金の取崩しにより、実質収支は黒字となっている。今後も義務的経費の増加や、それに伴う財政調整基金の減少が見込まれるため財政の適正化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茨城県潮来市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年度にかけて、一般会計や各特別会計において、赤字額や資金不足は生じておらず連結においても赤字額は生じていない。また、令和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年度より潮来市下水道事業特別会計と潮来市農業集落排水事業特別会計が一本化し潮来市下水道事業会計に移行した。連結実質赤字比率に関して、令和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年度は全会計黒字で推移しているが、過去において国民健康保険特別会計が、平成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年連続して赤字を計上し、一般会計からの財源対策繰入金により、赤字を解消した経緯もある。また一般会計においては、令和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年度以降標準財政規模は減少しており今後も交際費の抑制と人件費の削減といった対策をしていき、各会計においても財政の健全化に努めていく必要がある。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14215797</v>
      </c>
      <c r="BO4" s="371"/>
      <c r="BP4" s="371"/>
      <c r="BQ4" s="371"/>
      <c r="BR4" s="371"/>
      <c r="BS4" s="371"/>
      <c r="BT4" s="371"/>
      <c r="BU4" s="372"/>
      <c r="BV4" s="370">
        <v>14183480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6.1</v>
      </c>
      <c r="CU4" s="377"/>
      <c r="CV4" s="377"/>
      <c r="CW4" s="377"/>
      <c r="CX4" s="377"/>
      <c r="CY4" s="377"/>
      <c r="CZ4" s="377"/>
      <c r="DA4" s="378"/>
      <c r="DB4" s="376">
        <v>7.3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13618626</v>
      </c>
      <c r="BO5" s="408"/>
      <c r="BP5" s="408"/>
      <c r="BQ5" s="408"/>
      <c r="BR5" s="408"/>
      <c r="BS5" s="408"/>
      <c r="BT5" s="408"/>
      <c r="BU5" s="409"/>
      <c r="BV5" s="407">
        <v>13511163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92.5</v>
      </c>
      <c r="CU5" s="405"/>
      <c r="CV5" s="405"/>
      <c r="CW5" s="405"/>
      <c r="CX5" s="405"/>
      <c r="CY5" s="405"/>
      <c r="CZ5" s="405"/>
      <c r="DA5" s="406"/>
      <c r="DB5" s="404">
        <v>93</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597171</v>
      </c>
      <c r="BO6" s="408"/>
      <c r="BP6" s="408"/>
      <c r="BQ6" s="408"/>
      <c r="BR6" s="408"/>
      <c r="BS6" s="408"/>
      <c r="BT6" s="408"/>
      <c r="BU6" s="409"/>
      <c r="BV6" s="407">
        <v>672317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92.8</v>
      </c>
      <c r="CU6" s="445"/>
      <c r="CV6" s="445"/>
      <c r="CW6" s="445"/>
      <c r="CX6" s="445"/>
      <c r="CY6" s="445"/>
      <c r="CZ6" s="445"/>
      <c r="DA6" s="446"/>
      <c r="DB6" s="444">
        <v>93.6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116237</v>
      </c>
      <c r="BO7" s="408"/>
      <c r="BP7" s="408"/>
      <c r="BQ7" s="408"/>
      <c r="BR7" s="408"/>
      <c r="BS7" s="408"/>
      <c r="BT7" s="408"/>
      <c r="BU7" s="409"/>
      <c r="BV7" s="407">
        <v>113222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7845239</v>
      </c>
      <c r="CU7" s="408"/>
      <c r="CV7" s="408"/>
      <c r="CW7" s="408"/>
      <c r="CX7" s="408"/>
      <c r="CY7" s="408"/>
      <c r="CZ7" s="408"/>
      <c r="DA7" s="409"/>
      <c r="DB7" s="407">
        <v>7697489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480934</v>
      </c>
      <c r="BO8" s="408"/>
      <c r="BP8" s="408"/>
      <c r="BQ8" s="408"/>
      <c r="BR8" s="408"/>
      <c r="BS8" s="408"/>
      <c r="BT8" s="408"/>
      <c r="BU8" s="409"/>
      <c r="BV8" s="407">
        <v>559095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0.48</v>
      </c>
      <c r="CU8" s="448"/>
      <c r="CV8" s="448"/>
      <c r="CW8" s="448"/>
      <c r="CX8" s="448"/>
      <c r="CY8" s="448"/>
      <c r="CZ8" s="448"/>
      <c r="DA8" s="449"/>
      <c r="DB8" s="447">
        <v>0.48</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27604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-78161</v>
      </c>
      <c r="BO9" s="408"/>
      <c r="BP9" s="408"/>
      <c r="BQ9" s="408"/>
      <c r="BR9" s="408"/>
      <c r="BS9" s="408"/>
      <c r="BT9" s="408"/>
      <c r="BU9" s="409"/>
      <c r="BV9" s="407">
        <v>-424198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12.7</v>
      </c>
      <c r="CU9" s="405"/>
      <c r="CV9" s="405"/>
      <c r="CW9" s="405"/>
      <c r="CX9" s="405"/>
      <c r="CY9" s="405"/>
      <c r="CZ9" s="405"/>
      <c r="DA9" s="406"/>
      <c r="DB9" s="404">
        <v>13.1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29111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138</v>
      </c>
      <c r="BO10" s="408"/>
      <c r="BP10" s="408"/>
      <c r="BQ10" s="408"/>
      <c r="BR10" s="408"/>
      <c r="BS10" s="408"/>
      <c r="BT10" s="408"/>
      <c r="BU10" s="409"/>
      <c r="BV10" s="407">
        <v>40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26088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231637</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25547</v>
      </c>
      <c r="S13" s="492"/>
      <c r="T13" s="492"/>
      <c r="U13" s="492"/>
      <c r="V13" s="493"/>
      <c r="W13" s="423" t="s">
        <v>131</v>
      </c>
      <c r="X13" s="424"/>
      <c r="Y13" s="424"/>
      <c r="Z13" s="424"/>
      <c r="AA13" s="424"/>
      <c r="AB13" s="414"/>
      <c r="AC13" s="458">
        <v>500</v>
      </c>
      <c r="AD13" s="459"/>
      <c r="AE13" s="459"/>
      <c r="AF13" s="459"/>
      <c r="AG13" s="501"/>
      <c r="AH13" s="458">
        <v>537</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-78023</v>
      </c>
      <c r="BO13" s="408"/>
      <c r="BP13" s="408"/>
      <c r="BQ13" s="408"/>
      <c r="BR13" s="408"/>
      <c r="BS13" s="408"/>
      <c r="BT13" s="408"/>
      <c r="BU13" s="409"/>
      <c r="BV13" s="407">
        <v>-655795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9.6</v>
      </c>
      <c r="CU13" s="405"/>
      <c r="CV13" s="405"/>
      <c r="CW13" s="405"/>
      <c r="CX13" s="405"/>
      <c r="CY13" s="405"/>
      <c r="CZ13" s="405"/>
      <c r="DA13" s="406"/>
      <c r="DB13" s="404">
        <v>10.1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26555</v>
      </c>
      <c r="S14" s="492"/>
      <c r="T14" s="492"/>
      <c r="U14" s="492"/>
      <c r="V14" s="493"/>
      <c r="W14" s="397"/>
      <c r="X14" s="398"/>
      <c r="Y14" s="398"/>
      <c r="Z14" s="398"/>
      <c r="AA14" s="398"/>
      <c r="AB14" s="387"/>
      <c r="AC14" s="494">
        <v>4</v>
      </c>
      <c r="AD14" s="495"/>
      <c r="AE14" s="495"/>
      <c r="AF14" s="495"/>
      <c r="AG14" s="496"/>
      <c r="AH14" s="494">
        <v>3.9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38.700000000000003</v>
      </c>
      <c r="CU14" s="506"/>
      <c r="CV14" s="506"/>
      <c r="CW14" s="506"/>
      <c r="CX14" s="506"/>
      <c r="CY14" s="506"/>
      <c r="CZ14" s="506"/>
      <c r="DA14" s="507"/>
      <c r="DB14" s="505">
        <v>46.6</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26035</v>
      </c>
      <c r="S15" s="492"/>
      <c r="T15" s="492"/>
      <c r="U15" s="492"/>
      <c r="V15" s="493"/>
      <c r="W15" s="423" t="s">
        <v>137</v>
      </c>
      <c r="X15" s="424"/>
      <c r="Y15" s="424"/>
      <c r="Z15" s="424"/>
      <c r="AA15" s="424"/>
      <c r="AB15" s="414"/>
      <c r="AC15" s="458">
        <v>3802</v>
      </c>
      <c r="AD15" s="459"/>
      <c r="AE15" s="459"/>
      <c r="AF15" s="459"/>
      <c r="AG15" s="501"/>
      <c r="AH15" s="458">
        <v>4255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3308712</v>
      </c>
      <c r="BO15" s="371"/>
      <c r="BP15" s="371"/>
      <c r="BQ15" s="371"/>
      <c r="BR15" s="371"/>
      <c r="BS15" s="371"/>
      <c r="BT15" s="371"/>
      <c r="BU15" s="372"/>
      <c r="BV15" s="370">
        <v>3333449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30.3</v>
      </c>
      <c r="AD16" s="495"/>
      <c r="AE16" s="495"/>
      <c r="AF16" s="495"/>
      <c r="AG16" s="496"/>
      <c r="AH16" s="494">
        <v>30.9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6974073</v>
      </c>
      <c r="BO16" s="408"/>
      <c r="BP16" s="408"/>
      <c r="BQ16" s="408"/>
      <c r="BR16" s="408"/>
      <c r="BS16" s="408"/>
      <c r="BT16" s="408"/>
      <c r="BU16" s="409"/>
      <c r="BV16" s="407">
        <v>6907692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8266</v>
      </c>
      <c r="AD17" s="459"/>
      <c r="AE17" s="459"/>
      <c r="AF17" s="459"/>
      <c r="AG17" s="501"/>
      <c r="AH17" s="458">
        <v>8996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4153779</v>
      </c>
      <c r="BO17" s="408"/>
      <c r="BP17" s="408"/>
      <c r="BQ17" s="408"/>
      <c r="BR17" s="408"/>
      <c r="BS17" s="408"/>
      <c r="BT17" s="408"/>
      <c r="BU17" s="409"/>
      <c r="BV17" s="407">
        <v>4187427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71.400000000000006</v>
      </c>
      <c r="M18" s="531"/>
      <c r="N18" s="531"/>
      <c r="O18" s="531"/>
      <c r="P18" s="531"/>
      <c r="Q18" s="531"/>
      <c r="R18" s="532"/>
      <c r="S18" s="532"/>
      <c r="T18" s="532"/>
      <c r="U18" s="532"/>
      <c r="V18" s="533"/>
      <c r="W18" s="425"/>
      <c r="X18" s="426"/>
      <c r="Y18" s="426"/>
      <c r="Z18" s="426"/>
      <c r="AA18" s="426"/>
      <c r="AB18" s="417"/>
      <c r="AC18" s="534">
        <v>65.8</v>
      </c>
      <c r="AD18" s="535"/>
      <c r="AE18" s="535"/>
      <c r="AF18" s="535"/>
      <c r="AG18" s="536"/>
      <c r="AH18" s="534">
        <v>65.2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7452911</v>
      </c>
      <c r="BO18" s="408"/>
      <c r="BP18" s="408"/>
      <c r="BQ18" s="408"/>
      <c r="BR18" s="408"/>
      <c r="BS18" s="408"/>
      <c r="BT18" s="408"/>
      <c r="BU18" s="409"/>
      <c r="BV18" s="407">
        <v>7216819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387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9818042</v>
      </c>
      <c r="BO19" s="408"/>
      <c r="BP19" s="408"/>
      <c r="BQ19" s="408"/>
      <c r="BR19" s="408"/>
      <c r="BS19" s="408"/>
      <c r="BT19" s="408"/>
      <c r="BU19" s="409"/>
      <c r="BV19" s="407">
        <v>9969042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10774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9274601</v>
      </c>
      <c r="BO22" s="371"/>
      <c r="BP22" s="371"/>
      <c r="BQ22" s="371"/>
      <c r="BR22" s="371"/>
      <c r="BS22" s="371"/>
      <c r="BT22" s="371"/>
      <c r="BU22" s="372"/>
      <c r="BV22" s="370">
        <v>9896144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6414097</v>
      </c>
      <c r="BO23" s="408"/>
      <c r="BP23" s="408"/>
      <c r="BQ23" s="408"/>
      <c r="BR23" s="408"/>
      <c r="BS23" s="408"/>
      <c r="BT23" s="408"/>
      <c r="BU23" s="409"/>
      <c r="BV23" s="407">
        <v>6609695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7840</v>
      </c>
      <c r="R24" s="459"/>
      <c r="S24" s="459"/>
      <c r="T24" s="459"/>
      <c r="U24" s="459"/>
      <c r="V24" s="501"/>
      <c r="W24" s="553"/>
      <c r="X24" s="554"/>
      <c r="Y24" s="555"/>
      <c r="Z24" s="457" t="s">
        <v>162</v>
      </c>
      <c r="AA24" s="437"/>
      <c r="AB24" s="437"/>
      <c r="AC24" s="437"/>
      <c r="AD24" s="437"/>
      <c r="AE24" s="437"/>
      <c r="AF24" s="437"/>
      <c r="AG24" s="438"/>
      <c r="AH24" s="458">
        <v>200</v>
      </c>
      <c r="AI24" s="459"/>
      <c r="AJ24" s="459"/>
      <c r="AK24" s="459"/>
      <c r="AL24" s="501"/>
      <c r="AM24" s="458">
        <v>629800</v>
      </c>
      <c r="AN24" s="459"/>
      <c r="AO24" s="459"/>
      <c r="AP24" s="459"/>
      <c r="AQ24" s="459"/>
      <c r="AR24" s="501"/>
      <c r="AS24" s="458">
        <v>3149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5081714</v>
      </c>
      <c r="BO24" s="408"/>
      <c r="BP24" s="408"/>
      <c r="BQ24" s="408"/>
      <c r="BR24" s="408"/>
      <c r="BS24" s="408"/>
      <c r="BT24" s="408"/>
      <c r="BU24" s="409"/>
      <c r="BV24" s="407">
        <v>5299591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6080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3873146</v>
      </c>
      <c r="BO25" s="371"/>
      <c r="BP25" s="371"/>
      <c r="BQ25" s="371"/>
      <c r="BR25" s="371"/>
      <c r="BS25" s="371"/>
      <c r="BT25" s="371"/>
      <c r="BU25" s="372"/>
      <c r="BV25" s="370">
        <v>2634792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5500</v>
      </c>
      <c r="R26" s="459"/>
      <c r="S26" s="459"/>
      <c r="T26" s="459"/>
      <c r="U26" s="459"/>
      <c r="V26" s="501"/>
      <c r="W26" s="553"/>
      <c r="X26" s="554"/>
      <c r="Y26" s="555"/>
      <c r="Z26" s="457" t="s">
        <v>168</v>
      </c>
      <c r="AA26" s="559"/>
      <c r="AB26" s="559"/>
      <c r="AC26" s="559"/>
      <c r="AD26" s="559"/>
      <c r="AE26" s="559"/>
      <c r="AF26" s="559"/>
      <c r="AG26" s="560"/>
      <c r="AH26" s="458">
        <v>2</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3270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2790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942161</v>
      </c>
      <c r="BO28" s="371"/>
      <c r="BP28" s="371"/>
      <c r="BQ28" s="371"/>
      <c r="BR28" s="371"/>
      <c r="BS28" s="371"/>
      <c r="BT28" s="371"/>
      <c r="BU28" s="372"/>
      <c r="BV28" s="370">
        <v>942023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14</v>
      </c>
      <c r="M29" s="459"/>
      <c r="N29" s="459"/>
      <c r="O29" s="459"/>
      <c r="P29" s="501"/>
      <c r="Q29" s="458">
        <v>2590</v>
      </c>
      <c r="R29" s="459"/>
      <c r="S29" s="459"/>
      <c r="T29" s="459"/>
      <c r="U29" s="459"/>
      <c r="V29" s="501"/>
      <c r="W29" s="556"/>
      <c r="X29" s="557"/>
      <c r="Y29" s="558"/>
      <c r="Z29" s="457" t="s">
        <v>178</v>
      </c>
      <c r="AA29" s="437"/>
      <c r="AB29" s="437"/>
      <c r="AC29" s="437"/>
      <c r="AD29" s="437"/>
      <c r="AE29" s="437"/>
      <c r="AF29" s="437"/>
      <c r="AG29" s="438"/>
      <c r="AH29" s="458">
        <v>200</v>
      </c>
      <c r="AI29" s="459"/>
      <c r="AJ29" s="459"/>
      <c r="AK29" s="459"/>
      <c r="AL29" s="501"/>
      <c r="AM29" s="458">
        <v>629800</v>
      </c>
      <c r="AN29" s="459"/>
      <c r="AO29" s="459"/>
      <c r="AP29" s="459"/>
      <c r="AQ29" s="459"/>
      <c r="AR29" s="501"/>
      <c r="AS29" s="458">
        <v>3149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282851</v>
      </c>
      <c r="BO29" s="408"/>
      <c r="BP29" s="408"/>
      <c r="BQ29" s="408"/>
      <c r="BR29" s="408"/>
      <c r="BS29" s="408"/>
      <c r="BT29" s="408"/>
      <c r="BU29" s="409"/>
      <c r="BV29" s="407">
        <v>250763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1909731</v>
      </c>
      <c r="BO30" s="527"/>
      <c r="BP30" s="527"/>
      <c r="BQ30" s="527"/>
      <c r="BR30" s="527"/>
      <c r="BS30" s="527"/>
      <c r="BT30" s="527"/>
      <c r="BU30" s="528"/>
      <c r="BV30" s="526">
        <v>2047107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潮来市国民健康保険特別会計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潮来市下水道事業会計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鹿行広域事務組合一般会計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潮来市開発公社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潮来市介護保険特別会計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潮来市水道事業会計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鹿行広域事務組合養護老人ホーム事業特別会計</v>
      </c>
      <c r="BZ35" s="598"/>
      <c r="CA35" s="598"/>
      <c r="CB35" s="598"/>
      <c r="CC35" s="598"/>
      <c r="CD35" s="598"/>
      <c r="CE35" s="598"/>
      <c r="CF35" s="598"/>
      <c r="CG35" s="598"/>
      <c r="CH35" s="598"/>
      <c r="CI35" s="598"/>
      <c r="CJ35" s="598"/>
      <c r="CK35" s="598"/>
      <c r="CL35" s="598"/>
      <c r="CM35" s="598"/>
      <c r="CN35" s="169"/>
      <c r="CO35" s="597">
        <f t="shared" ref="CO35:CO43" si="3">IF(CQ35="","",CO34+1)</f>
        <v>19</v>
      </c>
      <c r="CP35" s="597"/>
      <c r="CQ35" s="598" t="str">
        <f>IF('各会計、関係団体の財政状況及び健全化判断比率'!BS8="","",'各会計、関係団体の財政状況及び健全化判断比率'!BS8)</f>
        <v>いたこ</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潮来市後期高齢者医療特別会計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潮来市工業用水道事業会計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鹿行広域事務組合消防特別会計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鹿行広域事務組合火葬場事業特別会計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鹿行広域事務組合審査会事業特別会計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茨城県市町村総合事務組合一般会計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茨城県市町村総合事務組合県民交通災害共済事業特別会計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茨城租税債権管理機構</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茨城県後期高齢者医療広域連合一般会計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茨城県後期高齢者医療広域連合後期高齢者医療特別会計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K3wJQUaXTp5BqPsXoVPQ87sFRmApOhsukctt/1AP97Zj3h7Py0jJRyH1e7eA5E426zjVv9UGFT30YjCQBOu4Zw==" saltValue="PVaeFCfDJpgtSDrQ4YoNF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535</v>
      </c>
      <c r="D34" s="1151"/>
      <c r="E34" s="1152"/>
      <c r="F34" s="32">
        <v>13.39</v>
      </c>
      <c r="G34" s="33">
        <v>14.1</v>
      </c>
      <c r="H34" s="33">
        <v>15.3</v>
      </c>
      <c r="I34" s="33">
        <v>15.36</v>
      </c>
      <c r="J34" s="34">
        <v>16.03</v>
      </c>
      <c r="K34" s="22"/>
      <c r="L34" s="22"/>
      <c r="M34" s="22"/>
      <c r="N34" s="22"/>
      <c r="O34" s="22"/>
      <c r="P34" s="22"/>
    </row>
    <row r="35" spans="1:16" ht="39" customHeight="1" x14ac:dyDescent="0.15">
      <c r="A35" s="22"/>
      <c r="B35" s="35"/>
      <c r="C35" s="1145" t="s">
        <v>536</v>
      </c>
      <c r="D35" s="1146"/>
      <c r="E35" s="1147"/>
      <c r="F35" s="36">
        <v>12.21</v>
      </c>
      <c r="G35" s="37">
        <v>15.83</v>
      </c>
      <c r="H35" s="37">
        <v>12.68</v>
      </c>
      <c r="I35" s="37">
        <v>7.26</v>
      </c>
      <c r="J35" s="38">
        <v>6.13</v>
      </c>
      <c r="K35" s="22"/>
      <c r="L35" s="22"/>
      <c r="M35" s="22"/>
      <c r="N35" s="22"/>
      <c r="O35" s="22"/>
      <c r="P35" s="22"/>
    </row>
    <row r="36" spans="1:16" ht="39" customHeight="1" x14ac:dyDescent="0.15">
      <c r="A36" s="22"/>
      <c r="B36" s="35"/>
      <c r="C36" s="1145" t="s">
        <v>537</v>
      </c>
      <c r="D36" s="1146"/>
      <c r="E36" s="1147"/>
      <c r="F36" s="36">
        <v>4.51</v>
      </c>
      <c r="G36" s="37">
        <v>3.02</v>
      </c>
      <c r="H36" s="37">
        <v>3.92</v>
      </c>
      <c r="I36" s="37">
        <v>6.15</v>
      </c>
      <c r="J36" s="38">
        <v>6.02</v>
      </c>
      <c r="K36" s="22"/>
      <c r="L36" s="22"/>
      <c r="M36" s="22"/>
      <c r="N36" s="22"/>
      <c r="O36" s="22"/>
      <c r="P36" s="22"/>
    </row>
    <row r="37" spans="1:16" ht="39" customHeight="1" x14ac:dyDescent="0.15">
      <c r="A37" s="22"/>
      <c r="B37" s="35"/>
      <c r="C37" s="1145" t="s">
        <v>538</v>
      </c>
      <c r="D37" s="1146"/>
      <c r="E37" s="1147"/>
      <c r="F37" s="36">
        <v>1.33</v>
      </c>
      <c r="G37" s="37">
        <v>1.34</v>
      </c>
      <c r="H37" s="37">
        <v>1.46</v>
      </c>
      <c r="I37" s="37">
        <v>1.53</v>
      </c>
      <c r="J37" s="38">
        <v>1.52</v>
      </c>
      <c r="K37" s="22"/>
      <c r="L37" s="22"/>
      <c r="M37" s="22"/>
      <c r="N37" s="22"/>
      <c r="O37" s="22"/>
      <c r="P37" s="22"/>
    </row>
    <row r="38" spans="1:16" ht="39" customHeight="1" x14ac:dyDescent="0.15">
      <c r="A38" s="22"/>
      <c r="B38" s="35"/>
      <c r="C38" s="1145" t="s">
        <v>539</v>
      </c>
      <c r="D38" s="1146"/>
      <c r="E38" s="1147"/>
      <c r="F38" s="36">
        <v>1.05</v>
      </c>
      <c r="G38" s="37">
        <v>0.87</v>
      </c>
      <c r="H38" s="37">
        <v>0.99</v>
      </c>
      <c r="I38" s="37">
        <v>1.1599999999999999</v>
      </c>
      <c r="J38" s="38">
        <v>0.97</v>
      </c>
      <c r="K38" s="22"/>
      <c r="L38" s="22"/>
      <c r="M38" s="22"/>
      <c r="N38" s="22"/>
      <c r="O38" s="22"/>
      <c r="P38" s="22"/>
    </row>
    <row r="39" spans="1:16" ht="39" customHeight="1" x14ac:dyDescent="0.15">
      <c r="A39" s="22"/>
      <c r="B39" s="35"/>
      <c r="C39" s="1145" t="s">
        <v>540</v>
      </c>
      <c r="D39" s="1146"/>
      <c r="E39" s="1147"/>
      <c r="F39" s="36">
        <v>1.23</v>
      </c>
      <c r="G39" s="37">
        <v>1.08</v>
      </c>
      <c r="H39" s="37">
        <v>1</v>
      </c>
      <c r="I39" s="37">
        <v>0.69</v>
      </c>
      <c r="J39" s="38">
        <v>0.3</v>
      </c>
      <c r="K39" s="22"/>
      <c r="L39" s="22"/>
      <c r="M39" s="22"/>
      <c r="N39" s="22"/>
      <c r="O39" s="22"/>
      <c r="P39" s="22"/>
    </row>
    <row r="40" spans="1:16" ht="39" customHeight="1" x14ac:dyDescent="0.15">
      <c r="A40" s="22"/>
      <c r="B40" s="35"/>
      <c r="C40" s="1145" t="s">
        <v>541</v>
      </c>
      <c r="D40" s="1146"/>
      <c r="E40" s="1147"/>
      <c r="F40" s="36">
        <v>0.04</v>
      </c>
      <c r="G40" s="37">
        <v>0.02</v>
      </c>
      <c r="H40" s="37">
        <v>0.02</v>
      </c>
      <c r="I40" s="37">
        <v>0.02</v>
      </c>
      <c r="J40" s="38">
        <v>0.01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542</v>
      </c>
      <c r="D42" s="1146"/>
      <c r="E42" s="1147"/>
      <c r="F42" s="36" t="s">
        <v>502</v>
      </c>
      <c r="G42" s="37" t="s">
        <v>502</v>
      </c>
      <c r="H42" s="37" t="s">
        <v>502</v>
      </c>
      <c r="I42" s="37" t="s">
        <v>502</v>
      </c>
      <c r="J42" s="38" t="s">
        <v>502</v>
      </c>
      <c r="K42" s="22"/>
      <c r="L42" s="22"/>
      <c r="M42" s="22"/>
      <c r="N42" s="22"/>
      <c r="O42" s="22"/>
      <c r="P42" s="22"/>
    </row>
    <row r="43" spans="1:16" ht="39" customHeight="1" thickBot="1" x14ac:dyDescent="0.2">
      <c r="A43" s="22"/>
      <c r="B43" s="40"/>
      <c r="C43" s="1148" t="s">
        <v>543</v>
      </c>
      <c r="D43" s="1149"/>
      <c r="E43" s="1150"/>
      <c r="F43" s="41" t="s">
        <v>502</v>
      </c>
      <c r="G43" s="42" t="s">
        <v>502</v>
      </c>
      <c r="H43" s="42" t="s">
        <v>502</v>
      </c>
      <c r="I43" s="42" t="s">
        <v>502</v>
      </c>
      <c r="J43" s="43" t="s">
        <v>502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6Odtm+YbgVkyJBWwoIkVs7qt/X31JKnItOdlIDoQAWFFqmtxtcZKCvSw2pC+M6cZbDsXEB1MoJ+0rRrqAOC6w==" saltValue="Ey/eDS2pRt8PQl/cqoTd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topLeftCell="A44" zoomScale="90" zoomScaleNormal="90" zoomScaleSheetLayoutView="55" workbookViewId="0">
      <selection activeCell="K58" sqref="K58:O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1500</v>
      </c>
      <c r="L45" s="60">
        <v>1388</v>
      </c>
      <c r="M45" s="60">
        <v>1395</v>
      </c>
      <c r="N45" s="60">
        <v>1325</v>
      </c>
      <c r="O45" s="61">
        <v>1271</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502</v>
      </c>
      <c r="L46" s="64" t="s">
        <v>502</v>
      </c>
      <c r="M46" s="64" t="s">
        <v>502</v>
      </c>
      <c r="N46" s="64" t="s">
        <v>502</v>
      </c>
      <c r="O46" s="65" t="s">
        <v>502</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502</v>
      </c>
      <c r="L47" s="64" t="s">
        <v>502</v>
      </c>
      <c r="M47" s="64" t="s">
        <v>502</v>
      </c>
      <c r="N47" s="64" t="s">
        <v>502</v>
      </c>
      <c r="O47" s="65" t="s">
        <v>502</v>
      </c>
      <c r="P47" s="48"/>
      <c r="Q47" s="48"/>
      <c r="R47" s="48"/>
      <c r="S47" s="48"/>
      <c r="T47" s="48"/>
      <c r="U47" s="48"/>
    </row>
    <row r="48" spans="1:21" ht="30.75" customHeight="1" x14ac:dyDescent="0.15">
      <c r="A48" s="48"/>
      <c r="B48" s="1155"/>
      <c r="C48" s="1156"/>
      <c r="D48" s="62"/>
      <c r="E48" s="1161" t="s">
        <v>13</v>
      </c>
      <c r="F48" s="1161"/>
      <c r="G48" s="1161"/>
      <c r="H48" s="1161"/>
      <c r="I48" s="1161"/>
      <c r="J48" s="1162"/>
      <c r="K48" s="63">
        <v>581</v>
      </c>
      <c r="L48" s="64">
        <v>578</v>
      </c>
      <c r="M48" s="64">
        <v>546</v>
      </c>
      <c r="N48" s="64">
        <v>521</v>
      </c>
      <c r="O48" s="65">
        <v>400</v>
      </c>
      <c r="P48" s="48"/>
      <c r="Q48" s="48"/>
      <c r="R48" s="48"/>
      <c r="S48" s="48"/>
      <c r="T48" s="48"/>
      <c r="U48" s="48"/>
    </row>
    <row r="49" spans="1:21" ht="30.75" customHeight="1" x14ac:dyDescent="0.15">
      <c r="A49" s="48"/>
      <c r="B49" s="1155"/>
      <c r="C49" s="1156"/>
      <c r="D49" s="62"/>
      <c r="E49" s="1161" t="s">
        <v>14</v>
      </c>
      <c r="F49" s="1161"/>
      <c r="G49" s="1161"/>
      <c r="H49" s="1161"/>
      <c r="I49" s="1161"/>
      <c r="J49" s="1162"/>
      <c r="K49" s="63">
        <v>20</v>
      </c>
      <c r="L49" s="64">
        <v>21</v>
      </c>
      <c r="M49" s="64">
        <v>24</v>
      </c>
      <c r="N49" s="64">
        <v>26</v>
      </c>
      <c r="O49" s="65">
        <v>21</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502</v>
      </c>
      <c r="L50" s="64" t="s">
        <v>502</v>
      </c>
      <c r="M50" s="64" t="s">
        <v>502</v>
      </c>
      <c r="N50" s="64" t="s">
        <v>502</v>
      </c>
      <c r="O50" s="65" t="s">
        <v>502</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502</v>
      </c>
      <c r="L51" s="64" t="s">
        <v>502</v>
      </c>
      <c r="M51" s="64" t="s">
        <v>502</v>
      </c>
      <c r="N51" s="64" t="s">
        <v>502</v>
      </c>
      <c r="O51" s="65" t="s">
        <v>502</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1465</v>
      </c>
      <c r="L52" s="64">
        <v>1338</v>
      </c>
      <c r="M52" s="64">
        <v>1257</v>
      </c>
      <c r="N52" s="64">
        <v>1236</v>
      </c>
      <c r="O52" s="65">
        <v>1137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636</v>
      </c>
      <c r="L53" s="69">
        <v>649</v>
      </c>
      <c r="M53" s="69">
        <v>708</v>
      </c>
      <c r="N53" s="69">
        <v>636</v>
      </c>
      <c r="O53" s="70">
        <v>555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566</v>
      </c>
      <c r="L58" s="84" t="s">
        <v>566</v>
      </c>
      <c r="M58" s="84" t="s">
        <v>566</v>
      </c>
      <c r="N58" s="84" t="s">
        <v>566</v>
      </c>
      <c r="O58" s="85" t="s">
        <v>566</v>
      </c>
    </row>
    <row r="59" spans="1:21" ht="31.5" customHeight="1" x14ac:dyDescent="0.15">
      <c r="B59" s="1171"/>
      <c r="C59" s="1172"/>
      <c r="D59" s="1178" t="s">
        <v>26</v>
      </c>
      <c r="E59" s="1179"/>
      <c r="F59" s="1179"/>
      <c r="G59" s="1179"/>
      <c r="H59" s="1179"/>
      <c r="I59" s="1179"/>
      <c r="J59" s="1180"/>
      <c r="K59" s="86" t="s">
        <v>566</v>
      </c>
      <c r="L59" s="87" t="s">
        <v>566</v>
      </c>
      <c r="M59" s="87" t="s">
        <v>566</v>
      </c>
      <c r="N59" s="87" t="s">
        <v>566</v>
      </c>
      <c r="O59" s="88" t="s">
        <v>566</v>
      </c>
    </row>
    <row r="60" spans="1:21" ht="31.5" customHeight="1" thickBot="1" x14ac:dyDescent="0.2">
      <c r="B60" s="1173"/>
      <c r="C60" s="1174"/>
      <c r="D60" s="1181" t="s">
        <v>27</v>
      </c>
      <c r="E60" s="1182"/>
      <c r="F60" s="1182"/>
      <c r="G60" s="1182"/>
      <c r="H60" s="1182"/>
      <c r="I60" s="1182"/>
      <c r="J60" s="1183"/>
      <c r="K60" s="89" t="s">
        <v>566</v>
      </c>
      <c r="L60" s="90" t="s">
        <v>566</v>
      </c>
      <c r="M60" s="90" t="s">
        <v>566</v>
      </c>
      <c r="N60" s="90" t="s">
        <v>566</v>
      </c>
      <c r="O60" s="91" t="s">
        <v>566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BDH8zYP8VJYNpqwS1GZpMX83e8V+55w/FwpfE5QJNXzSTmc/Erko2IS4NBf4fiTW5hbhIzF7m58SqmStNc2SA==" saltValue="zU5pJEmVuUW0+eDaP7JTo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34"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11410</v>
      </c>
      <c r="J41" s="344">
        <v>11172</v>
      </c>
      <c r="K41" s="344">
        <v>10538</v>
      </c>
      <c r="L41" s="344">
        <v>9896</v>
      </c>
      <c r="M41" s="345">
        <v>9275</v>
      </c>
    </row>
    <row r="42" spans="2:13" ht="27.75" customHeight="1" x14ac:dyDescent="0.15">
      <c r="B42" s="1186"/>
      <c r="C42" s="1187"/>
      <c r="D42" s="106"/>
      <c r="E42" s="1192" t="s">
        <v>32</v>
      </c>
      <c r="F42" s="1192"/>
      <c r="G42" s="1192"/>
      <c r="H42" s="1193"/>
      <c r="I42" s="346" t="s">
        <v>502</v>
      </c>
      <c r="J42" s="347" t="s">
        <v>502</v>
      </c>
      <c r="K42" s="347" t="s">
        <v>502</v>
      </c>
      <c r="L42" s="347" t="s">
        <v>502</v>
      </c>
      <c r="M42" s="348" t="s">
        <v>502</v>
      </c>
    </row>
    <row r="43" spans="2:13" ht="27.75" customHeight="1" x14ac:dyDescent="0.15">
      <c r="B43" s="1186"/>
      <c r="C43" s="1187"/>
      <c r="D43" s="106"/>
      <c r="E43" s="1192" t="s">
        <v>33</v>
      </c>
      <c r="F43" s="1192"/>
      <c r="G43" s="1192"/>
      <c r="H43" s="1193"/>
      <c r="I43" s="346">
        <v>6260</v>
      </c>
      <c r="J43" s="347">
        <v>6391</v>
      </c>
      <c r="K43" s="347">
        <v>6074</v>
      </c>
      <c r="L43" s="347">
        <v>5814</v>
      </c>
      <c r="M43" s="348">
        <v>5395</v>
      </c>
    </row>
    <row r="44" spans="2:13" ht="27.75" customHeight="1" x14ac:dyDescent="0.15">
      <c r="B44" s="1186"/>
      <c r="C44" s="1187"/>
      <c r="D44" s="106"/>
      <c r="E44" s="1192" t="s">
        <v>34</v>
      </c>
      <c r="F44" s="1192"/>
      <c r="G44" s="1192"/>
      <c r="H44" s="1193"/>
      <c r="I44" s="346">
        <v>120</v>
      </c>
      <c r="J44" s="347">
        <v>115</v>
      </c>
      <c r="K44" s="347">
        <v>91</v>
      </c>
      <c r="L44" s="347">
        <v>61</v>
      </c>
      <c r="M44" s="348">
        <v>45</v>
      </c>
    </row>
    <row r="45" spans="2:13" ht="27.75" customHeight="1" x14ac:dyDescent="0.15">
      <c r="B45" s="1186"/>
      <c r="C45" s="1187"/>
      <c r="D45" s="106"/>
      <c r="E45" s="1192" t="s">
        <v>35</v>
      </c>
      <c r="F45" s="1192"/>
      <c r="G45" s="1192"/>
      <c r="H45" s="1193"/>
      <c r="I45" s="346">
        <v>2213</v>
      </c>
      <c r="J45" s="347">
        <v>2131</v>
      </c>
      <c r="K45" s="347">
        <v>2075</v>
      </c>
      <c r="L45" s="347">
        <v>1990</v>
      </c>
      <c r="M45" s="348">
        <v>1986</v>
      </c>
    </row>
    <row r="46" spans="2:13" ht="27.75" customHeight="1" x14ac:dyDescent="0.15">
      <c r="B46" s="1186"/>
      <c r="C46" s="1187"/>
      <c r="D46" s="107"/>
      <c r="E46" s="1192" t="s">
        <v>36</v>
      </c>
      <c r="F46" s="1192"/>
      <c r="G46" s="1192"/>
      <c r="H46" s="1193"/>
      <c r="I46" s="346" t="s">
        <v>502</v>
      </c>
      <c r="J46" s="347" t="s">
        <v>502</v>
      </c>
      <c r="K46" s="347" t="s">
        <v>502</v>
      </c>
      <c r="L46" s="347">
        <v>2</v>
      </c>
      <c r="M46" s="348" t="s">
        <v>502</v>
      </c>
    </row>
    <row r="47" spans="2:13" ht="27.75" customHeight="1" x14ac:dyDescent="0.15">
      <c r="B47" s="1186"/>
      <c r="C47" s="1187"/>
      <c r="D47" s="108"/>
      <c r="E47" s="1194" t="s">
        <v>37</v>
      </c>
      <c r="F47" s="1195"/>
      <c r="G47" s="1195"/>
      <c r="H47" s="1196"/>
      <c r="I47" s="346" t="s">
        <v>502</v>
      </c>
      <c r="J47" s="347" t="s">
        <v>502</v>
      </c>
      <c r="K47" s="347" t="s">
        <v>502</v>
      </c>
      <c r="L47" s="347" t="s">
        <v>502</v>
      </c>
      <c r="M47" s="348" t="s">
        <v>502</v>
      </c>
    </row>
    <row r="48" spans="2:13" ht="27.75" customHeight="1" x14ac:dyDescent="0.15">
      <c r="B48" s="1186"/>
      <c r="C48" s="1187"/>
      <c r="D48" s="106"/>
      <c r="E48" s="1192" t="s">
        <v>38</v>
      </c>
      <c r="F48" s="1192"/>
      <c r="G48" s="1192"/>
      <c r="H48" s="1193"/>
      <c r="I48" s="346" t="s">
        <v>502</v>
      </c>
      <c r="J48" s="347" t="s">
        <v>502</v>
      </c>
      <c r="K48" s="347" t="s">
        <v>502</v>
      </c>
      <c r="L48" s="347" t="s">
        <v>502</v>
      </c>
      <c r="M48" s="348" t="s">
        <v>502</v>
      </c>
    </row>
    <row r="49" spans="2:13" ht="27.75" customHeight="1" x14ac:dyDescent="0.15">
      <c r="B49" s="1188"/>
      <c r="C49" s="1189"/>
      <c r="D49" s="106"/>
      <c r="E49" s="1192" t="s">
        <v>39</v>
      </c>
      <c r="F49" s="1192"/>
      <c r="G49" s="1192"/>
      <c r="H49" s="1193"/>
      <c r="I49" s="346" t="s">
        <v>502</v>
      </c>
      <c r="J49" s="347" t="s">
        <v>502</v>
      </c>
      <c r="K49" s="347" t="s">
        <v>502</v>
      </c>
      <c r="L49" s="347" t="s">
        <v>502</v>
      </c>
      <c r="M49" s="348" t="s">
        <v>502</v>
      </c>
    </row>
    <row r="50" spans="2:13" ht="27.75" customHeight="1" x14ac:dyDescent="0.15">
      <c r="B50" s="1197" t="s">
        <v>40</v>
      </c>
      <c r="C50" s="1198"/>
      <c r="D50" s="109"/>
      <c r="E50" s="1192" t="s">
        <v>41</v>
      </c>
      <c r="F50" s="1192"/>
      <c r="G50" s="1192"/>
      <c r="H50" s="1193"/>
      <c r="I50" s="346">
        <v>2797</v>
      </c>
      <c r="J50" s="347">
        <v>2843</v>
      </c>
      <c r="K50" s="347">
        <v>4040</v>
      </c>
      <c r="L50" s="347">
        <v>3754</v>
      </c>
      <c r="M50" s="348">
        <v>3636</v>
      </c>
    </row>
    <row r="51" spans="2:13" ht="27.75" customHeight="1" x14ac:dyDescent="0.15">
      <c r="B51" s="1186"/>
      <c r="C51" s="1187"/>
      <c r="D51" s="106"/>
      <c r="E51" s="1192" t="s">
        <v>42</v>
      </c>
      <c r="F51" s="1192"/>
      <c r="G51" s="1192"/>
      <c r="H51" s="1193"/>
      <c r="I51" s="346">
        <v>98</v>
      </c>
      <c r="J51" s="347">
        <v>62</v>
      </c>
      <c r="K51" s="347">
        <v>74</v>
      </c>
      <c r="L51" s="347">
        <v>88</v>
      </c>
      <c r="M51" s="348">
        <v>59</v>
      </c>
    </row>
    <row r="52" spans="2:13" ht="27.75" customHeight="1" x14ac:dyDescent="0.15">
      <c r="B52" s="1188"/>
      <c r="C52" s="1189"/>
      <c r="D52" s="106"/>
      <c r="E52" s="1192" t="s">
        <v>43</v>
      </c>
      <c r="F52" s="1192"/>
      <c r="G52" s="1192"/>
      <c r="H52" s="1193"/>
      <c r="I52" s="346">
        <v>12889</v>
      </c>
      <c r="J52" s="347">
        <v>12239</v>
      </c>
      <c r="K52" s="347">
        <v>12034</v>
      </c>
      <c r="L52" s="347">
        <v>10896</v>
      </c>
      <c r="M52" s="348">
        <v>10393</v>
      </c>
    </row>
    <row r="53" spans="2:13" ht="27.75" customHeight="1" thickBot="1" x14ac:dyDescent="0.2">
      <c r="B53" s="1199" t="s">
        <v>19</v>
      </c>
      <c r="C53" s="1200"/>
      <c r="D53" s="110"/>
      <c r="E53" s="1201" t="s">
        <v>44</v>
      </c>
      <c r="F53" s="1201"/>
      <c r="G53" s="1201"/>
      <c r="H53" s="1202"/>
      <c r="I53" s="349">
        <v>4220</v>
      </c>
      <c r="J53" s="350">
        <v>4664</v>
      </c>
      <c r="K53" s="350">
        <v>2630</v>
      </c>
      <c r="L53" s="350">
        <v>3024</v>
      </c>
      <c r="M53" s="351">
        <v>2613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41tom5uWydSN1ORf44/7zABFhikk2bzcGdW2rMVt9k8Vu4wv0X5JIMK00lzsu1APsKZ7iWNjqGxC4zmzLOSqA==" saltValue="g75imYnEh31Ds4bFV364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sqref="A1:XFD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1174</v>
      </c>
      <c r="G55" s="352">
        <v>942</v>
      </c>
      <c r="H55" s="353">
        <v>942</v>
      </c>
    </row>
    <row r="56" spans="2:8" ht="52.5" customHeight="1" x14ac:dyDescent="0.15">
      <c r="B56" s="122"/>
      <c r="C56" s="1213" t="s">
        <v>47</v>
      </c>
      <c r="D56" s="1213"/>
      <c r="E56" s="1214"/>
      <c r="F56" s="354">
        <v>211</v>
      </c>
      <c r="G56" s="354">
        <v>251</v>
      </c>
      <c r="H56" s="355">
        <v>283</v>
      </c>
    </row>
    <row r="57" spans="2:8" ht="53.25" customHeight="1" x14ac:dyDescent="0.15">
      <c r="B57" s="122"/>
      <c r="C57" s="1215" t="s">
        <v>48</v>
      </c>
      <c r="D57" s="1215"/>
      <c r="E57" s="1216"/>
      <c r="F57" s="356">
        <v>2132</v>
      </c>
      <c r="G57" s="356">
        <v>2047</v>
      </c>
      <c r="H57" s="357">
        <v>1910</v>
      </c>
    </row>
    <row r="58" spans="2:8" ht="45.75" customHeight="1" x14ac:dyDescent="0.15">
      <c r="B58" s="123"/>
      <c r="C58" s="1203" t="s">
        <v>549</v>
      </c>
      <c r="D58" s="1204"/>
      <c r="E58" s="1205"/>
      <c r="F58" s="358">
        <v>545</v>
      </c>
      <c r="G58" s="358">
        <v>545</v>
      </c>
      <c r="H58" s="359">
        <v>545</v>
      </c>
    </row>
    <row r="59" spans="2:8" ht="45.75" customHeight="1" x14ac:dyDescent="0.15">
      <c r="B59" s="123"/>
      <c r="C59" s="1203" t="s">
        <v>550</v>
      </c>
      <c r="D59" s="1204"/>
      <c r="E59" s="1205"/>
      <c r="F59" s="358">
        <v>405</v>
      </c>
      <c r="G59" s="358">
        <v>405</v>
      </c>
      <c r="H59" s="359">
        <v>405</v>
      </c>
    </row>
    <row r="60" spans="2:8" ht="45.75" customHeight="1" x14ac:dyDescent="0.15">
      <c r="B60" s="123"/>
      <c r="C60" s="1203" t="s">
        <v>551</v>
      </c>
      <c r="D60" s="1204"/>
      <c r="E60" s="1205"/>
      <c r="F60" s="358">
        <v>461</v>
      </c>
      <c r="G60" s="358">
        <v>391</v>
      </c>
      <c r="H60" s="359">
        <v>253</v>
      </c>
    </row>
    <row r="61" spans="2:8" ht="45.75" customHeight="1" x14ac:dyDescent="0.15">
      <c r="B61" s="123"/>
      <c r="C61" s="1203" t="s">
        <v>552</v>
      </c>
      <c r="D61" s="1204"/>
      <c r="E61" s="1205"/>
      <c r="F61" s="358">
        <v>150</v>
      </c>
      <c r="G61" s="358">
        <v>175</v>
      </c>
      <c r="H61" s="359">
        <v>206</v>
      </c>
    </row>
    <row r="62" spans="2:8" ht="45.75" customHeight="1" thickBot="1" x14ac:dyDescent="0.2">
      <c r="B62" s="124"/>
      <c r="C62" s="1206" t="s">
        <v>553</v>
      </c>
      <c r="D62" s="1207"/>
      <c r="E62" s="1208"/>
      <c r="F62" s="360">
        <v>197</v>
      </c>
      <c r="G62" s="360">
        <v>186</v>
      </c>
      <c r="H62" s="361">
        <v>177</v>
      </c>
    </row>
    <row r="63" spans="2:8" ht="52.5" customHeight="1" thickBot="1" x14ac:dyDescent="0.2">
      <c r="B63" s="125"/>
      <c r="C63" s="1209" t="s">
        <v>49</v>
      </c>
      <c r="D63" s="1209"/>
      <c r="E63" s="1210"/>
      <c r="F63" s="362">
        <v>3516</v>
      </c>
      <c r="G63" s="362">
        <v>3240</v>
      </c>
      <c r="H63" s="363">
        <v>3135</v>
      </c>
    </row>
    <row r="64" spans="2:8" x14ac:dyDescent="0.15"/>
  </sheetData>
  <sheetProtection algorithmName="SHA-512" hashValue="Nn2XaTd1SIM9mVhEiJxFYymh5tSEq9cStglTGy5IOZe77NN8UHocymXOOJLD3Eamxhl2acT7rkG7LPPRssW6UA==" saltValue="MYvaDiys672Z1vpY8Fzh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63428</v>
      </c>
      <c r="E3" s="144"/>
      <c r="F3" s="145">
        <v>76347</v>
      </c>
      <c r="G3" s="146"/>
      <c r="H3" s="147"/>
    </row>
    <row r="4" spans="1:8" x14ac:dyDescent="0.15">
      <c r="A4" s="148"/>
      <c r="B4" s="149"/>
      <c r="C4" s="150"/>
      <c r="D4" s="151">
        <v>34978</v>
      </c>
      <c r="E4" s="152"/>
      <c r="F4" s="153">
        <v>41762</v>
      </c>
      <c r="G4" s="154"/>
      <c r="H4" s="155"/>
    </row>
    <row r="5" spans="1:8" x14ac:dyDescent="0.15">
      <c r="A5" s="136" t="s">
        <v>520</v>
      </c>
      <c r="B5" s="141"/>
      <c r="C5" s="142"/>
      <c r="D5" s="143">
        <v>54599</v>
      </c>
      <c r="E5" s="144"/>
      <c r="F5" s="145">
        <v>69604</v>
      </c>
      <c r="G5" s="146"/>
      <c r="H5" s="147"/>
    </row>
    <row r="6" spans="1:8" x14ac:dyDescent="0.15">
      <c r="A6" s="148"/>
      <c r="B6" s="149"/>
      <c r="C6" s="150"/>
      <c r="D6" s="151">
        <v>38522</v>
      </c>
      <c r="E6" s="152"/>
      <c r="F6" s="153">
        <v>36247</v>
      </c>
      <c r="G6" s="154"/>
      <c r="H6" s="155"/>
    </row>
    <row r="7" spans="1:8" x14ac:dyDescent="0.15">
      <c r="A7" s="136" t="s">
        <v>521</v>
      </c>
      <c r="B7" s="141"/>
      <c r="C7" s="142"/>
      <c r="D7" s="143">
        <v>41191</v>
      </c>
      <c r="E7" s="144"/>
      <c r="F7" s="145">
        <v>68410</v>
      </c>
      <c r="G7" s="146"/>
      <c r="H7" s="147"/>
    </row>
    <row r="8" spans="1:8" x14ac:dyDescent="0.15">
      <c r="A8" s="148"/>
      <c r="B8" s="149"/>
      <c r="C8" s="150"/>
      <c r="D8" s="151">
        <v>24554</v>
      </c>
      <c r="E8" s="152"/>
      <c r="F8" s="153">
        <v>35086</v>
      </c>
      <c r="G8" s="154"/>
      <c r="H8" s="155"/>
    </row>
    <row r="9" spans="1:8" x14ac:dyDescent="0.15">
      <c r="A9" s="136" t="s">
        <v>522</v>
      </c>
      <c r="B9" s="141"/>
      <c r="C9" s="142"/>
      <c r="D9" s="143">
        <v>33832</v>
      </c>
      <c r="E9" s="144"/>
      <c r="F9" s="145">
        <v>73019</v>
      </c>
      <c r="G9" s="146"/>
      <c r="H9" s="147"/>
    </row>
    <row r="10" spans="1:8" x14ac:dyDescent="0.15">
      <c r="A10" s="148"/>
      <c r="B10" s="149"/>
      <c r="C10" s="150"/>
      <c r="D10" s="151">
        <v>21269</v>
      </c>
      <c r="E10" s="152"/>
      <c r="F10" s="153">
        <v>39427</v>
      </c>
      <c r="G10" s="154"/>
      <c r="H10" s="155"/>
    </row>
    <row r="11" spans="1:8" x14ac:dyDescent="0.15">
      <c r="A11" s="136" t="s">
        <v>523</v>
      </c>
      <c r="B11" s="141"/>
      <c r="C11" s="142"/>
      <c r="D11" s="143">
        <v>42080</v>
      </c>
      <c r="E11" s="144"/>
      <c r="F11" s="145">
        <v>76590</v>
      </c>
      <c r="G11" s="146"/>
      <c r="H11" s="147"/>
    </row>
    <row r="12" spans="1:8" x14ac:dyDescent="0.15">
      <c r="A12" s="148"/>
      <c r="B12" s="149"/>
      <c r="C12" s="156"/>
      <c r="D12" s="151">
        <v>18038</v>
      </c>
      <c r="E12" s="152"/>
      <c r="F12" s="153">
        <v>42387</v>
      </c>
      <c r="G12" s="154"/>
      <c r="H12" s="155"/>
    </row>
    <row r="13" spans="1:8" x14ac:dyDescent="0.15">
      <c r="A13" s="136"/>
      <c r="B13" s="141"/>
      <c r="C13" s="157"/>
      <c r="D13" s="158">
        <v>47026</v>
      </c>
      <c r="E13" s="159"/>
      <c r="F13" s="160">
        <v>72794</v>
      </c>
      <c r="G13" s="161"/>
      <c r="H13" s="147"/>
    </row>
    <row r="14" spans="1:8" x14ac:dyDescent="0.15">
      <c r="A14" s="148"/>
      <c r="B14" s="149"/>
      <c r="C14" s="150"/>
      <c r="D14" s="151">
        <v>27472</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12.21</v>
      </c>
      <c r="C19" s="162">
        <f>ROUND(VALUE(SUBSTITUTE(実質収支比率等に係る経年分析!G$48,"▲","-")),2)</f>
        <v>15.83</v>
      </c>
      <c r="D19" s="162">
        <f>ROUND(VALUE(SUBSTITUTE(実質収支比率等に係る経年分析!H$48,"▲","-")),2)</f>
        <v>12.69</v>
      </c>
      <c r="E19" s="162">
        <f>ROUND(VALUE(SUBSTITUTE(実質収支比率等に係る経年分析!I$48,"▲","-")),2)</f>
        <v>7.26</v>
      </c>
      <c r="F19" s="162">
        <f>ROUND(VALUE(SUBSTITUTE(実質収支比率等に係る経年分析!J$48,"▲","-")),2)</f>
        <v>6.13</v>
      </c>
    </row>
    <row r="20" spans="1:11" x14ac:dyDescent="0.15">
      <c r="A20" s="162" t="s">
        <v>53</v>
      </c>
      <c r="B20" s="162">
        <f>ROUND(VALUE(SUBSTITUTE(実質収支比率等に係る経年分析!F$47,"▲","-")),2)</f>
        <v>6.58</v>
      </c>
      <c r="C20" s="162">
        <f>ROUND(VALUE(SUBSTITUTE(実質収支比率等に係る経年分析!G$47,"▲","-")),2)</f>
        <v>14.52</v>
      </c>
      <c r="D20" s="162">
        <f>ROUND(VALUE(SUBSTITUTE(実質収支比率等に係る経年分析!H$47,"▲","-")),2)</f>
        <v>15.15</v>
      </c>
      <c r="E20" s="162">
        <f>ROUND(VALUE(SUBSTITUTE(実質収支比率等に係る経年分析!I$47,"▲","-")),2)</f>
        <v>12.24</v>
      </c>
      <c r="F20" s="162">
        <f>ROUND(VALUE(SUBSTITUTE(実質収支比率等に係る経年分析!J$47,"▲","-")),2)</f>
        <v>12.01</v>
      </c>
    </row>
    <row r="21" spans="1:11" x14ac:dyDescent="0.15">
      <c r="A21" s="162" t="s">
        <v>54</v>
      </c>
      <c r="B21" s="162">
        <f>IF(ISNUMBER(VALUE(SUBSTITUTE(実質収支比率等に係る経年分析!F$49,"▲","-"))),ROUND(VALUE(SUBSTITUTE(実質収支比率等に係る経年分析!F$49,"▲","-")),2),NA())</f>
        <v>-8.69</v>
      </c>
      <c r="C21" s="162">
        <f>IF(ISNUMBER(VALUE(SUBSTITUTE(実質収支比率等に係る経年分析!G$49,"▲","-"))),ROUND(VALUE(SUBSTITUTE(実質収支比率等に係る経年分析!G$49,"▲","-")),2),NA())</f>
        <v>12.14</v>
      </c>
      <c r="D21" s="162">
        <f>IF(ISNUMBER(VALUE(SUBSTITUTE(実質収支比率等に係る経年分析!H$49,"▲","-"))),ROUND(VALUE(SUBSTITUTE(実質収支比率等に係る経年分析!H$49,"▲","-")),2),NA())</f>
        <v>-3.82</v>
      </c>
      <c r="E21" s="162">
        <f>IF(ISNUMBER(VALUE(SUBSTITUTE(実質収支比率等に係る経年分析!I$49,"▲","-"))),ROUND(VALUE(SUBSTITUTE(実質収支比率等に係る経年分析!I$49,"▲","-")),2),NA())</f>
        <v>-8.52</v>
      </c>
      <c r="F21" s="162">
        <f>IF(ISNUMBER(VALUE(SUBSTITUTE(実質収支比率等に係る経年分析!J$49,"▲","-"))),ROUND(VALUE(SUBSTITUTE(実質収支比率等に係る経年分析!J$49,"▲","-")),2),NA())</f>
        <v>-0.99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潮来市後期高齢者医療特別会計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潮来市国民健康保険特別会計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1.23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1.08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v>
      </c>
    </row>
    <row r="32" spans="1:11" x14ac:dyDescent="0.15">
      <c r="A32" s="163" t="str">
        <f>IF(連結実質赤字比率に係る赤字・黒字の構成分析!C$38="",NA(),連結実質赤字比率に係る赤字・黒字の構成分析!C$38)</f>
        <v>潮来市介護保険特別会計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1.1599999999999999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0.97</v>
      </c>
    </row>
    <row r="33" spans="1:16" x14ac:dyDescent="0.15">
      <c r="A33" s="163" t="str">
        <f>IF(連結実質赤字比率に係る赤字・黒字の構成分析!C$37="",NA(),連結実質赤字比率に係る赤字・黒字の構成分析!C$37)</f>
        <v>潮来市工業用水道事業会計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1.33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1.34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1.46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1.53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1.52</v>
      </c>
    </row>
    <row r="34" spans="1:16" x14ac:dyDescent="0.15">
      <c r="A34" s="163" t="str">
        <f>IF(連結実質赤字比率に係る赤字・黒字の構成分析!C$36="",NA(),連結実質赤字比率に係る赤字・黒字の構成分析!C$36)</f>
        <v>潮来市下水道事業会計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4.51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3.02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3.92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6.15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6.02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12.21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15.83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12.68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7.26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6.13</v>
      </c>
    </row>
    <row r="36" spans="1:16" x14ac:dyDescent="0.15">
      <c r="A36" s="163" t="str">
        <f>IF(連結実質赤字比率に係る赤字・黒字の構成分析!C$34="",NA(),連結実質赤字比率に係る赤字・黒字の構成分析!C$34)</f>
        <v>潮来市水道事業会計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13.39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15.36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16.03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1465</v>
      </c>
      <c r="E42" s="164"/>
      <c r="F42" s="164"/>
      <c r="G42" s="164">
        <f>'実質公債費比率（分子）の構造'!L$52</f>
        <v>1338</v>
      </c>
      <c r="H42" s="164"/>
      <c r="I42" s="164"/>
      <c r="J42" s="164">
        <f>'実質公債費比率（分子）の構造'!M$52</f>
        <v>1257</v>
      </c>
      <c r="K42" s="164"/>
      <c r="L42" s="164"/>
      <c r="M42" s="164">
        <f>'実質公債費比率（分子）の構造'!N$52</f>
        <v>1236</v>
      </c>
      <c r="N42" s="164"/>
      <c r="O42" s="164"/>
      <c r="P42" s="164">
        <f>'実質公債費比率（分子）の構造'!O$52</f>
        <v>1137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20</v>
      </c>
      <c r="C45" s="164"/>
      <c r="D45" s="164"/>
      <c r="E45" s="164">
        <f>'実質公債費比率（分子）の構造'!L$49</f>
        <v>21</v>
      </c>
      <c r="F45" s="164"/>
      <c r="G45" s="164"/>
      <c r="H45" s="164">
        <f>'実質公債費比率（分子）の構造'!M$49</f>
        <v>24</v>
      </c>
      <c r="I45" s="164"/>
      <c r="J45" s="164"/>
      <c r="K45" s="164">
        <f>'実質公債費比率（分子）の構造'!N$49</f>
        <v>26</v>
      </c>
      <c r="L45" s="164"/>
      <c r="M45" s="164"/>
      <c r="N45" s="164">
        <f>'実質公債費比率（分子）の構造'!O$49</f>
        <v>21</v>
      </c>
      <c r="O45" s="164"/>
      <c r="P45" s="164"/>
    </row>
    <row r="46" spans="1:16" x14ac:dyDescent="0.15">
      <c r="A46" s="164" t="s">
        <v>64</v>
      </c>
      <c r="B46" s="164">
        <f>'実質公債費比率（分子）の構造'!K$48</f>
        <v>581</v>
      </c>
      <c r="C46" s="164"/>
      <c r="D46" s="164"/>
      <c r="E46" s="164">
        <f>'実質公債費比率（分子）の構造'!L$48</f>
        <v>578</v>
      </c>
      <c r="F46" s="164"/>
      <c r="G46" s="164"/>
      <c r="H46" s="164">
        <f>'実質公債費比率（分子）の構造'!M$48</f>
        <v>546</v>
      </c>
      <c r="I46" s="164"/>
      <c r="J46" s="164"/>
      <c r="K46" s="164">
        <f>'実質公債費比率（分子）の構造'!N$48</f>
        <v>521</v>
      </c>
      <c r="L46" s="164"/>
      <c r="M46" s="164"/>
      <c r="N46" s="164">
        <f>'実質公債費比率（分子）の構造'!O$48</f>
        <v>400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1500</v>
      </c>
      <c r="C49" s="164"/>
      <c r="D49" s="164"/>
      <c r="E49" s="164">
        <f>'実質公債費比率（分子）の構造'!L$45</f>
        <v>1388</v>
      </c>
      <c r="F49" s="164"/>
      <c r="G49" s="164"/>
      <c r="H49" s="164">
        <f>'実質公債費比率（分子）の構造'!M$45</f>
        <v>1395</v>
      </c>
      <c r="I49" s="164"/>
      <c r="J49" s="164"/>
      <c r="K49" s="164">
        <f>'実質公債費比率（分子）の構造'!N$45</f>
        <v>1325</v>
      </c>
      <c r="L49" s="164"/>
      <c r="M49" s="164"/>
      <c r="N49" s="164">
        <f>'実質公債費比率（分子）の構造'!O$45</f>
        <v>1271</v>
      </c>
      <c r="O49" s="164"/>
      <c r="P49" s="164"/>
    </row>
    <row r="50" spans="1:16" x14ac:dyDescent="0.15">
      <c r="A50" s="164" t="s">
        <v>67</v>
      </c>
      <c r="B50" s="164" t="e">
        <f>NA()</f>
        <v>#N/A</v>
      </c>
      <c r="C50" s="164">
        <f>IF(ISNUMBER('実質公債費比率（分子）の構造'!K$53),'実質公債費比率（分子）の構造'!K$53,NA())</f>
        <v>636</v>
      </c>
      <c r="D50" s="164" t="e">
        <f>NA()</f>
        <v>#N/A</v>
      </c>
      <c r="E50" s="164" t="e">
        <f>NA()</f>
        <v>#N/A</v>
      </c>
      <c r="F50" s="164">
        <f>IF(ISNUMBER('実質公債費比率（分子）の構造'!L$53),'実質公債費比率（分子）の構造'!L$53,NA())</f>
        <v>649</v>
      </c>
      <c r="G50" s="164" t="e">
        <f>NA()</f>
        <v>#N/A</v>
      </c>
      <c r="H50" s="164" t="e">
        <f>NA()</f>
        <v>#N/A</v>
      </c>
      <c r="I50" s="164">
        <f>IF(ISNUMBER('実質公債費比率（分子）の構造'!M$53),'実質公債費比率（分子）の構造'!M$53,NA())</f>
        <v>708</v>
      </c>
      <c r="J50" s="164" t="e">
        <f>NA()</f>
        <v>#N/A</v>
      </c>
      <c r="K50" s="164" t="e">
        <f>NA()</f>
        <v>#N/A</v>
      </c>
      <c r="L50" s="164">
        <f>IF(ISNUMBER('実質公債費比率（分子）の構造'!N$53),'実質公債費比率（分子）の構造'!N$53,NA())</f>
        <v>636</v>
      </c>
      <c r="M50" s="164" t="e">
        <f>NA()</f>
        <v>#N/A</v>
      </c>
      <c r="N50" s="164" t="e">
        <f>NA()</f>
        <v>#N/A</v>
      </c>
      <c r="O50" s="164">
        <f>IF(ISNUMBER('実質公債費比率（分子）の構造'!O$53),'実質公債費比率（分子）の構造'!O$53,NA())</f>
        <v>555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12889</v>
      </c>
      <c r="E56" s="163"/>
      <c r="F56" s="163"/>
      <c r="G56" s="163">
        <f>'将来負担比率（分子）の構造'!J$52</f>
        <v>12239</v>
      </c>
      <c r="H56" s="163"/>
      <c r="I56" s="163"/>
      <c r="J56" s="163">
        <f>'将来負担比率（分子）の構造'!K$52</f>
        <v>12034</v>
      </c>
      <c r="K56" s="163"/>
      <c r="L56" s="163"/>
      <c r="M56" s="163">
        <f>'将来負担比率（分子）の構造'!L$52</f>
        <v>10896</v>
      </c>
      <c r="N56" s="163"/>
      <c r="O56" s="163"/>
      <c r="P56" s="163">
        <f>'将来負担比率（分子）の構造'!M$52</f>
        <v>10393</v>
      </c>
    </row>
    <row r="57" spans="1:16" x14ac:dyDescent="0.15">
      <c r="A57" s="163" t="s">
        <v>42</v>
      </c>
      <c r="B57" s="163"/>
      <c r="C57" s="163"/>
      <c r="D57" s="163">
        <f>'将来負担比率（分子）の構造'!I$51</f>
        <v>98</v>
      </c>
      <c r="E57" s="163"/>
      <c r="F57" s="163"/>
      <c r="G57" s="163">
        <f>'将来負担比率（分子）の構造'!J$51</f>
        <v>62</v>
      </c>
      <c r="H57" s="163"/>
      <c r="I57" s="163"/>
      <c r="J57" s="163">
        <f>'将来負担比率（分子）の構造'!K$51</f>
        <v>74</v>
      </c>
      <c r="K57" s="163"/>
      <c r="L57" s="163"/>
      <c r="M57" s="163">
        <f>'将来負担比率（分子）の構造'!L$51</f>
        <v>88</v>
      </c>
      <c r="N57" s="163"/>
      <c r="O57" s="163"/>
      <c r="P57" s="163">
        <f>'将来負担比率（分子）の構造'!M$51</f>
        <v>59</v>
      </c>
    </row>
    <row r="58" spans="1:16" x14ac:dyDescent="0.15">
      <c r="A58" s="163" t="s">
        <v>41</v>
      </c>
      <c r="B58" s="163"/>
      <c r="C58" s="163"/>
      <c r="D58" s="163">
        <f>'将来負担比率（分子）の構造'!I$50</f>
        <v>2797</v>
      </c>
      <c r="E58" s="163"/>
      <c r="F58" s="163"/>
      <c r="G58" s="163">
        <f>'将来負担比率（分子）の構造'!J$50</f>
        <v>2843</v>
      </c>
      <c r="H58" s="163"/>
      <c r="I58" s="163"/>
      <c r="J58" s="163">
        <f>'将来負担比率（分子）の構造'!K$50</f>
        <v>4040</v>
      </c>
      <c r="K58" s="163"/>
      <c r="L58" s="163"/>
      <c r="M58" s="163">
        <f>'将来負担比率（分子）の構造'!L$50</f>
        <v>3754</v>
      </c>
      <c r="N58" s="163"/>
      <c r="O58" s="163"/>
      <c r="P58" s="163">
        <f>'将来負担比率（分子）の構造'!M$50</f>
        <v>3636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f>'将来負担比率（分子）の構造'!L$46</f>
        <v>2</v>
      </c>
      <c r="L61" s="163"/>
      <c r="M61" s="163"/>
      <c r="N61" s="163" t="str">
        <f>'将来負担比率（分子）の構造'!M$46</f>
        <v>-</v>
      </c>
      <c r="O61" s="163"/>
      <c r="P61" s="163"/>
    </row>
    <row r="62" spans="1:16" x14ac:dyDescent="0.15">
      <c r="A62" s="163" t="s">
        <v>35</v>
      </c>
      <c r="B62" s="163">
        <f>'将来負担比率（分子）の構造'!I$45</f>
        <v>2213</v>
      </c>
      <c r="C62" s="163"/>
      <c r="D62" s="163"/>
      <c r="E62" s="163">
        <f>'将来負担比率（分子）の構造'!J$45</f>
        <v>2131</v>
      </c>
      <c r="F62" s="163"/>
      <c r="G62" s="163"/>
      <c r="H62" s="163">
        <f>'将来負担比率（分子）の構造'!K$45</f>
        <v>2075</v>
      </c>
      <c r="I62" s="163"/>
      <c r="J62" s="163"/>
      <c r="K62" s="163">
        <f>'将来負担比率（分子）の構造'!L$45</f>
        <v>1990</v>
      </c>
      <c r="L62" s="163"/>
      <c r="M62" s="163"/>
      <c r="N62" s="163">
        <f>'将来負担比率（分子）の構造'!M$45</f>
        <v>1986</v>
      </c>
      <c r="O62" s="163"/>
      <c r="P62" s="163"/>
    </row>
    <row r="63" spans="1:16" x14ac:dyDescent="0.15">
      <c r="A63" s="163" t="s">
        <v>34</v>
      </c>
      <c r="B63" s="163">
        <f>'将来負担比率（分子）の構造'!I$44</f>
        <v>120</v>
      </c>
      <c r="C63" s="163"/>
      <c r="D63" s="163"/>
      <c r="E63" s="163">
        <f>'将来負担比率（分子）の構造'!J$44</f>
        <v>115</v>
      </c>
      <c r="F63" s="163"/>
      <c r="G63" s="163"/>
      <c r="H63" s="163">
        <f>'将来負担比率（分子）の構造'!K$44</f>
        <v>91</v>
      </c>
      <c r="I63" s="163"/>
      <c r="J63" s="163"/>
      <c r="K63" s="163">
        <f>'将来負担比率（分子）の構造'!L$44</f>
        <v>61</v>
      </c>
      <c r="L63" s="163"/>
      <c r="M63" s="163"/>
      <c r="N63" s="163">
        <f>'将来負担比率（分子）の構造'!M$44</f>
        <v>45</v>
      </c>
      <c r="O63" s="163"/>
      <c r="P63" s="163"/>
    </row>
    <row r="64" spans="1:16" x14ac:dyDescent="0.15">
      <c r="A64" s="163" t="s">
        <v>33</v>
      </c>
      <c r="B64" s="163">
        <f>'将来負担比率（分子）の構造'!I$43</f>
        <v>6260</v>
      </c>
      <c r="C64" s="163"/>
      <c r="D64" s="163"/>
      <c r="E64" s="163">
        <f>'将来負担比率（分子）の構造'!J$43</f>
        <v>6391</v>
      </c>
      <c r="F64" s="163"/>
      <c r="G64" s="163"/>
      <c r="H64" s="163">
        <f>'将来負担比率（分子）の構造'!K$43</f>
        <v>6074</v>
      </c>
      <c r="I64" s="163"/>
      <c r="J64" s="163"/>
      <c r="K64" s="163">
        <f>'将来負担比率（分子）の構造'!L$43</f>
        <v>5814</v>
      </c>
      <c r="L64" s="163"/>
      <c r="M64" s="163"/>
      <c r="N64" s="163">
        <f>'将来負担比率（分子）の構造'!M$43</f>
        <v>5395</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11410</v>
      </c>
      <c r="C66" s="163"/>
      <c r="D66" s="163"/>
      <c r="E66" s="163">
        <f>'将来負担比率（分子）の構造'!J$41</f>
        <v>11172</v>
      </c>
      <c r="F66" s="163"/>
      <c r="G66" s="163"/>
      <c r="H66" s="163">
        <f>'将来負担比率（分子）の構造'!K$41</f>
        <v>10538</v>
      </c>
      <c r="I66" s="163"/>
      <c r="J66" s="163"/>
      <c r="K66" s="163">
        <f>'将来負担比率（分子）の構造'!L$41</f>
        <v>9896</v>
      </c>
      <c r="L66" s="163"/>
      <c r="M66" s="163"/>
      <c r="N66" s="163">
        <f>'将来負担比率（分子）の構造'!M$41</f>
        <v>9275</v>
      </c>
      <c r="O66" s="163"/>
      <c r="P66" s="163"/>
    </row>
    <row r="67" spans="1:16" x14ac:dyDescent="0.15">
      <c r="A67" s="163" t="s">
        <v>71</v>
      </c>
      <c r="B67" s="163" t="e">
        <f>NA()</f>
        <v>#N/A</v>
      </c>
      <c r="C67" s="163">
        <f>IF(ISNUMBER('将来負担比率（分子）の構造'!I$53), IF('将来負担比率（分子）の構造'!I$53 &lt; 0, 0, '将来負担比率（分子）の構造'!I$53), NA())</f>
        <v>4220</v>
      </c>
      <c r="D67" s="163" t="e">
        <f>NA()</f>
        <v>#N/A</v>
      </c>
      <c r="E67" s="163" t="e">
        <f>NA()</f>
        <v>#N/A</v>
      </c>
      <c r="F67" s="163">
        <f>IF(ISNUMBER('将来負担比率（分子）の構造'!J$53), IF('将来負担比率（分子）の構造'!J$53 &lt; 0, 0, '将来負担比率（分子）の構造'!J$53), NA())</f>
        <v>4664</v>
      </c>
      <c r="G67" s="163" t="e">
        <f>NA()</f>
        <v>#N/A</v>
      </c>
      <c r="H67" s="163" t="e">
        <f>NA()</f>
        <v>#N/A</v>
      </c>
      <c r="I67" s="163">
        <f>IF(ISNUMBER('将来負担比率（分子）の構造'!K$53), IF('将来負担比率（分子）の構造'!K$53 &lt; 0, 0, '将来負担比率（分子）の構造'!K$53), NA())</f>
        <v>2630</v>
      </c>
      <c r="J67" s="163" t="e">
        <f>NA()</f>
        <v>#N/A</v>
      </c>
      <c r="K67" s="163" t="e">
        <f>NA()</f>
        <v>#N/A</v>
      </c>
      <c r="L67" s="163">
        <f>IF(ISNUMBER('将来負担比率（分子）の構造'!L$53), IF('将来負担比率（分子）の構造'!L$53 &lt; 0, 0, '将来負担比率（分子）の構造'!L$53), NA())</f>
        <v>3024</v>
      </c>
      <c r="M67" s="163" t="e">
        <f>NA()</f>
        <v>#N/A</v>
      </c>
      <c r="N67" s="163" t="e">
        <f>NA()</f>
        <v>#N/A</v>
      </c>
      <c r="O67" s="163">
        <f>IF(ISNUMBER('将来負担比率（分子）の構造'!M$53), IF('将来負担比率（分子）の構造'!M$53 &lt; 0, 0, '将来負担比率（分子）の構造'!M$53), NA())</f>
        <v>2613</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1174</v>
      </c>
      <c r="C72" s="167">
        <f>基金残高に係る経年分析!G55</f>
        <v>942</v>
      </c>
      <c r="D72" s="167">
        <f>基金残高に係る経年分析!H55</f>
        <v>942</v>
      </c>
    </row>
    <row r="73" spans="1:16" x14ac:dyDescent="0.15">
      <c r="A73" s="166" t="s">
        <v>74</v>
      </c>
      <c r="B73" s="167">
        <f>基金残高に係る経年分析!F56</f>
        <v>211</v>
      </c>
      <c r="C73" s="167">
        <f>基金残高に係る経年分析!G56</f>
        <v>251</v>
      </c>
      <c r="D73" s="167">
        <f>基金残高に係る経年分析!H56</f>
        <v>283</v>
      </c>
    </row>
    <row r="74" spans="1:16" x14ac:dyDescent="0.15">
      <c r="A74" s="166" t="s">
        <v>75</v>
      </c>
      <c r="B74" s="167">
        <f>基金残高に係る経年分析!F57</f>
        <v>2132</v>
      </c>
      <c r="C74" s="167">
        <f>基金残高に係る経年分析!G57</f>
        <v>2047</v>
      </c>
      <c r="D74" s="167">
        <f>基金残高に係る経年分析!H57</f>
        <v>1910</v>
      </c>
    </row>
  </sheetData>
  <sheetProtection algorithmName="SHA-512" hashValue="OOE0gABUHQbnpIzsa5KZvXb2Vg9JQDoYqWRGzT8zK1SN/lLyobmYSZYU0UwM9crebLu4JpbHMLZbotaMLLE7UA==" saltValue="fDZmTvaB35Mz0CaDbggi7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3154096</v>
      </c>
      <c r="S5" s="613"/>
      <c r="T5" s="613"/>
      <c r="U5" s="613"/>
      <c r="V5" s="613"/>
      <c r="W5" s="613"/>
      <c r="X5" s="613"/>
      <c r="Y5" s="614"/>
      <c r="Z5" s="615">
        <v>22.2</v>
      </c>
      <c r="AA5" s="615"/>
      <c r="AB5" s="615"/>
      <c r="AC5" s="615"/>
      <c r="AD5" s="616">
        <v>3154087</v>
      </c>
      <c r="AE5" s="616"/>
      <c r="AF5" s="616"/>
      <c r="AG5" s="616"/>
      <c r="AH5" s="616"/>
      <c r="AI5" s="616"/>
      <c r="AJ5" s="616"/>
      <c r="AK5" s="616"/>
      <c r="AL5" s="617">
        <v>39.299999999999997</v>
      </c>
      <c r="AM5" s="618"/>
      <c r="AN5" s="618"/>
      <c r="AO5" s="619"/>
      <c r="AP5" s="609" t="s">
        <v>217</v>
      </c>
      <c r="AQ5" s="610"/>
      <c r="AR5" s="610"/>
      <c r="AS5" s="610"/>
      <c r="AT5" s="610"/>
      <c r="AU5" s="610"/>
      <c r="AV5" s="610"/>
      <c r="AW5" s="610"/>
      <c r="AX5" s="610"/>
      <c r="AY5" s="610"/>
      <c r="AZ5" s="610"/>
      <c r="BA5" s="610"/>
      <c r="BB5" s="610"/>
      <c r="BC5" s="610"/>
      <c r="BD5" s="610"/>
      <c r="BE5" s="610"/>
      <c r="BF5" s="611"/>
      <c r="BG5" s="623">
        <v>3146234</v>
      </c>
      <c r="BH5" s="624"/>
      <c r="BI5" s="624"/>
      <c r="BJ5" s="624"/>
      <c r="BK5" s="624"/>
      <c r="BL5" s="624"/>
      <c r="BM5" s="624"/>
      <c r="BN5" s="625"/>
      <c r="BO5" s="626">
        <v>99.8</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144464</v>
      </c>
      <c r="S6" s="624"/>
      <c r="T6" s="624"/>
      <c r="U6" s="624"/>
      <c r="V6" s="624"/>
      <c r="W6" s="624"/>
      <c r="X6" s="624"/>
      <c r="Y6" s="625"/>
      <c r="Z6" s="626">
        <v>1</v>
      </c>
      <c r="AA6" s="626"/>
      <c r="AB6" s="626"/>
      <c r="AC6" s="626"/>
      <c r="AD6" s="627">
        <v>144464</v>
      </c>
      <c r="AE6" s="627"/>
      <c r="AF6" s="627"/>
      <c r="AG6" s="627"/>
      <c r="AH6" s="627"/>
      <c r="AI6" s="627"/>
      <c r="AJ6" s="627"/>
      <c r="AK6" s="627"/>
      <c r="AL6" s="628">
        <v>1.8</v>
      </c>
      <c r="AM6" s="629"/>
      <c r="AN6" s="629"/>
      <c r="AO6" s="630"/>
      <c r="AP6" s="620" t="s">
        <v>222</v>
      </c>
      <c r="AQ6" s="621"/>
      <c r="AR6" s="621"/>
      <c r="AS6" s="621"/>
      <c r="AT6" s="621"/>
      <c r="AU6" s="621"/>
      <c r="AV6" s="621"/>
      <c r="AW6" s="621"/>
      <c r="AX6" s="621"/>
      <c r="AY6" s="621"/>
      <c r="AZ6" s="621"/>
      <c r="BA6" s="621"/>
      <c r="BB6" s="621"/>
      <c r="BC6" s="621"/>
      <c r="BD6" s="621"/>
      <c r="BE6" s="621"/>
      <c r="BF6" s="622"/>
      <c r="BG6" s="623">
        <v>3146234</v>
      </c>
      <c r="BH6" s="624"/>
      <c r="BI6" s="624"/>
      <c r="BJ6" s="624"/>
      <c r="BK6" s="624"/>
      <c r="BL6" s="624"/>
      <c r="BM6" s="624"/>
      <c r="BN6" s="625"/>
      <c r="BO6" s="626">
        <v>99.8</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124678</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124678</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1365</v>
      </c>
      <c r="S7" s="624"/>
      <c r="T7" s="624"/>
      <c r="U7" s="624"/>
      <c r="V7" s="624"/>
      <c r="W7" s="624"/>
      <c r="X7" s="624"/>
      <c r="Y7" s="625"/>
      <c r="Z7" s="626">
        <v>0</v>
      </c>
      <c r="AA7" s="626"/>
      <c r="AB7" s="626"/>
      <c r="AC7" s="626"/>
      <c r="AD7" s="627">
        <v>1365</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1428931</v>
      </c>
      <c r="BH7" s="624"/>
      <c r="BI7" s="624"/>
      <c r="BJ7" s="624"/>
      <c r="BK7" s="624"/>
      <c r="BL7" s="624"/>
      <c r="BM7" s="624"/>
      <c r="BN7" s="625"/>
      <c r="BO7" s="626">
        <v>45.3</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1651187</v>
      </c>
      <c r="CS7" s="624"/>
      <c r="CT7" s="624"/>
      <c r="CU7" s="624"/>
      <c r="CV7" s="624"/>
      <c r="CW7" s="624"/>
      <c r="CX7" s="624"/>
      <c r="CY7" s="625"/>
      <c r="CZ7" s="626">
        <v>12.1</v>
      </c>
      <c r="DA7" s="626"/>
      <c r="DB7" s="626"/>
      <c r="DC7" s="626"/>
      <c r="DD7" s="632">
        <v>37685</v>
      </c>
      <c r="DE7" s="624"/>
      <c r="DF7" s="624"/>
      <c r="DG7" s="624"/>
      <c r="DH7" s="624"/>
      <c r="DI7" s="624"/>
      <c r="DJ7" s="624"/>
      <c r="DK7" s="624"/>
      <c r="DL7" s="624"/>
      <c r="DM7" s="624"/>
      <c r="DN7" s="624"/>
      <c r="DO7" s="624"/>
      <c r="DP7" s="625"/>
      <c r="DQ7" s="632">
        <v>1192957</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27558</v>
      </c>
      <c r="S8" s="624"/>
      <c r="T8" s="624"/>
      <c r="U8" s="624"/>
      <c r="V8" s="624"/>
      <c r="W8" s="624"/>
      <c r="X8" s="624"/>
      <c r="Y8" s="625"/>
      <c r="Z8" s="626">
        <v>0.2</v>
      </c>
      <c r="AA8" s="626"/>
      <c r="AB8" s="626"/>
      <c r="AC8" s="626"/>
      <c r="AD8" s="627">
        <v>27558</v>
      </c>
      <c r="AE8" s="627"/>
      <c r="AF8" s="627"/>
      <c r="AG8" s="627"/>
      <c r="AH8" s="627"/>
      <c r="AI8" s="627"/>
      <c r="AJ8" s="627"/>
      <c r="AK8" s="627"/>
      <c r="AL8" s="628">
        <v>0.3</v>
      </c>
      <c r="AM8" s="629"/>
      <c r="AN8" s="629"/>
      <c r="AO8" s="630"/>
      <c r="AP8" s="620" t="s">
        <v>228</v>
      </c>
      <c r="AQ8" s="621"/>
      <c r="AR8" s="621"/>
      <c r="AS8" s="621"/>
      <c r="AT8" s="621"/>
      <c r="AU8" s="621"/>
      <c r="AV8" s="621"/>
      <c r="AW8" s="621"/>
      <c r="AX8" s="621"/>
      <c r="AY8" s="621"/>
      <c r="AZ8" s="621"/>
      <c r="BA8" s="621"/>
      <c r="BB8" s="621"/>
      <c r="BC8" s="621"/>
      <c r="BD8" s="621"/>
      <c r="BE8" s="621"/>
      <c r="BF8" s="622"/>
      <c r="BG8" s="623">
        <v>41397</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5086820</v>
      </c>
      <c r="CS8" s="624"/>
      <c r="CT8" s="624"/>
      <c r="CU8" s="624"/>
      <c r="CV8" s="624"/>
      <c r="CW8" s="624"/>
      <c r="CX8" s="624"/>
      <c r="CY8" s="625"/>
      <c r="CZ8" s="626">
        <v>37.4</v>
      </c>
      <c r="DA8" s="626"/>
      <c r="DB8" s="626"/>
      <c r="DC8" s="626"/>
      <c r="DD8" s="632">
        <v>1270</v>
      </c>
      <c r="DE8" s="624"/>
      <c r="DF8" s="624"/>
      <c r="DG8" s="624"/>
      <c r="DH8" s="624"/>
      <c r="DI8" s="624"/>
      <c r="DJ8" s="624"/>
      <c r="DK8" s="624"/>
      <c r="DL8" s="624"/>
      <c r="DM8" s="624"/>
      <c r="DN8" s="624"/>
      <c r="DO8" s="624"/>
      <c r="DP8" s="625"/>
      <c r="DQ8" s="632">
        <v>2626485</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38322</v>
      </c>
      <c r="S9" s="624"/>
      <c r="T9" s="624"/>
      <c r="U9" s="624"/>
      <c r="V9" s="624"/>
      <c r="W9" s="624"/>
      <c r="X9" s="624"/>
      <c r="Y9" s="625"/>
      <c r="Z9" s="626">
        <v>0.3</v>
      </c>
      <c r="AA9" s="626"/>
      <c r="AB9" s="626"/>
      <c r="AC9" s="626"/>
      <c r="AD9" s="627">
        <v>38322</v>
      </c>
      <c r="AE9" s="627"/>
      <c r="AF9" s="627"/>
      <c r="AG9" s="627"/>
      <c r="AH9" s="627"/>
      <c r="AI9" s="627"/>
      <c r="AJ9" s="627"/>
      <c r="AK9" s="627"/>
      <c r="AL9" s="628">
        <v>0.5</v>
      </c>
      <c r="AM9" s="629"/>
      <c r="AN9" s="629"/>
      <c r="AO9" s="630"/>
      <c r="AP9" s="620" t="s">
        <v>231</v>
      </c>
      <c r="AQ9" s="621"/>
      <c r="AR9" s="621"/>
      <c r="AS9" s="621"/>
      <c r="AT9" s="621"/>
      <c r="AU9" s="621"/>
      <c r="AV9" s="621"/>
      <c r="AW9" s="621"/>
      <c r="AX9" s="621"/>
      <c r="AY9" s="621"/>
      <c r="AZ9" s="621"/>
      <c r="BA9" s="621"/>
      <c r="BB9" s="621"/>
      <c r="BC9" s="621"/>
      <c r="BD9" s="621"/>
      <c r="BE9" s="621"/>
      <c r="BF9" s="622"/>
      <c r="BG9" s="623">
        <v>1203378</v>
      </c>
      <c r="BH9" s="624"/>
      <c r="BI9" s="624"/>
      <c r="BJ9" s="624"/>
      <c r="BK9" s="624"/>
      <c r="BL9" s="624"/>
      <c r="BM9" s="624"/>
      <c r="BN9" s="625"/>
      <c r="BO9" s="626">
        <v>38.200000000000003</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1385165</v>
      </c>
      <c r="CS9" s="624"/>
      <c r="CT9" s="624"/>
      <c r="CU9" s="624"/>
      <c r="CV9" s="624"/>
      <c r="CW9" s="624"/>
      <c r="CX9" s="624"/>
      <c r="CY9" s="625"/>
      <c r="CZ9" s="626">
        <v>10.199999999999999</v>
      </c>
      <c r="DA9" s="626"/>
      <c r="DB9" s="626"/>
      <c r="DC9" s="626"/>
      <c r="DD9" s="632">
        <v>117545</v>
      </c>
      <c r="DE9" s="624"/>
      <c r="DF9" s="624"/>
      <c r="DG9" s="624"/>
      <c r="DH9" s="624"/>
      <c r="DI9" s="624"/>
      <c r="DJ9" s="624"/>
      <c r="DK9" s="624"/>
      <c r="DL9" s="624"/>
      <c r="DM9" s="624"/>
      <c r="DN9" s="624"/>
      <c r="DO9" s="624"/>
      <c r="DP9" s="625"/>
      <c r="DQ9" s="632">
        <v>1025034</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72793</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683193</v>
      </c>
      <c r="S11" s="624"/>
      <c r="T11" s="624"/>
      <c r="U11" s="624"/>
      <c r="V11" s="624"/>
      <c r="W11" s="624"/>
      <c r="X11" s="624"/>
      <c r="Y11" s="625"/>
      <c r="Z11" s="628">
        <v>4.8</v>
      </c>
      <c r="AA11" s="629"/>
      <c r="AB11" s="629"/>
      <c r="AC11" s="635"/>
      <c r="AD11" s="632">
        <v>683193</v>
      </c>
      <c r="AE11" s="624"/>
      <c r="AF11" s="624"/>
      <c r="AG11" s="624"/>
      <c r="AH11" s="624"/>
      <c r="AI11" s="624"/>
      <c r="AJ11" s="624"/>
      <c r="AK11" s="625"/>
      <c r="AL11" s="628">
        <v>8.5</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111363</v>
      </c>
      <c r="BH11" s="624"/>
      <c r="BI11" s="624"/>
      <c r="BJ11" s="624"/>
      <c r="BK11" s="624"/>
      <c r="BL11" s="624"/>
      <c r="BM11" s="624"/>
      <c r="BN11" s="625"/>
      <c r="BO11" s="626">
        <v>3.5</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374218</v>
      </c>
      <c r="CS11" s="624"/>
      <c r="CT11" s="624"/>
      <c r="CU11" s="624"/>
      <c r="CV11" s="624"/>
      <c r="CW11" s="624"/>
      <c r="CX11" s="624"/>
      <c r="CY11" s="625"/>
      <c r="CZ11" s="626">
        <v>2.7</v>
      </c>
      <c r="DA11" s="626"/>
      <c r="DB11" s="626"/>
      <c r="DC11" s="626"/>
      <c r="DD11" s="632">
        <v>103100</v>
      </c>
      <c r="DE11" s="624"/>
      <c r="DF11" s="624"/>
      <c r="DG11" s="624"/>
      <c r="DH11" s="624"/>
      <c r="DI11" s="624"/>
      <c r="DJ11" s="624"/>
      <c r="DK11" s="624"/>
      <c r="DL11" s="624"/>
      <c r="DM11" s="624"/>
      <c r="DN11" s="624"/>
      <c r="DO11" s="624"/>
      <c r="DP11" s="625"/>
      <c r="DQ11" s="632">
        <v>193995</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35711</v>
      </c>
      <c r="S12" s="624"/>
      <c r="T12" s="624"/>
      <c r="U12" s="624"/>
      <c r="V12" s="624"/>
      <c r="W12" s="624"/>
      <c r="X12" s="624"/>
      <c r="Y12" s="625"/>
      <c r="Z12" s="626">
        <v>0.3</v>
      </c>
      <c r="AA12" s="626"/>
      <c r="AB12" s="626"/>
      <c r="AC12" s="626"/>
      <c r="AD12" s="627">
        <v>35711</v>
      </c>
      <c r="AE12" s="627"/>
      <c r="AF12" s="627"/>
      <c r="AG12" s="627"/>
      <c r="AH12" s="627"/>
      <c r="AI12" s="627"/>
      <c r="AJ12" s="627"/>
      <c r="AK12" s="627"/>
      <c r="AL12" s="628">
        <v>0.4</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1396797</v>
      </c>
      <c r="BH12" s="624"/>
      <c r="BI12" s="624"/>
      <c r="BJ12" s="624"/>
      <c r="BK12" s="624"/>
      <c r="BL12" s="624"/>
      <c r="BM12" s="624"/>
      <c r="BN12" s="625"/>
      <c r="BO12" s="626">
        <v>44.3</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176656</v>
      </c>
      <c r="CS12" s="624"/>
      <c r="CT12" s="624"/>
      <c r="CU12" s="624"/>
      <c r="CV12" s="624"/>
      <c r="CW12" s="624"/>
      <c r="CX12" s="624"/>
      <c r="CY12" s="625"/>
      <c r="CZ12" s="626">
        <v>1.3</v>
      </c>
      <c r="DA12" s="626"/>
      <c r="DB12" s="626"/>
      <c r="DC12" s="626"/>
      <c r="DD12" s="632">
        <v>13091</v>
      </c>
      <c r="DE12" s="624"/>
      <c r="DF12" s="624"/>
      <c r="DG12" s="624"/>
      <c r="DH12" s="624"/>
      <c r="DI12" s="624"/>
      <c r="DJ12" s="624"/>
      <c r="DK12" s="624"/>
      <c r="DL12" s="624"/>
      <c r="DM12" s="624"/>
      <c r="DN12" s="624"/>
      <c r="DO12" s="624"/>
      <c r="DP12" s="625"/>
      <c r="DQ12" s="632">
        <v>113724</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1383535</v>
      </c>
      <c r="BH13" s="624"/>
      <c r="BI13" s="624"/>
      <c r="BJ13" s="624"/>
      <c r="BK13" s="624"/>
      <c r="BL13" s="624"/>
      <c r="BM13" s="624"/>
      <c r="BN13" s="625"/>
      <c r="BO13" s="626">
        <v>43.9</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1749676</v>
      </c>
      <c r="CS13" s="624"/>
      <c r="CT13" s="624"/>
      <c r="CU13" s="624"/>
      <c r="CV13" s="624"/>
      <c r="CW13" s="624"/>
      <c r="CX13" s="624"/>
      <c r="CY13" s="625"/>
      <c r="CZ13" s="626">
        <v>12.8</v>
      </c>
      <c r="DA13" s="626"/>
      <c r="DB13" s="626"/>
      <c r="DC13" s="626"/>
      <c r="DD13" s="632">
        <v>723272</v>
      </c>
      <c r="DE13" s="624"/>
      <c r="DF13" s="624"/>
      <c r="DG13" s="624"/>
      <c r="DH13" s="624"/>
      <c r="DI13" s="624"/>
      <c r="DJ13" s="624"/>
      <c r="DK13" s="624"/>
      <c r="DL13" s="624"/>
      <c r="DM13" s="624"/>
      <c r="DN13" s="624"/>
      <c r="DO13" s="624"/>
      <c r="DP13" s="625"/>
      <c r="DQ13" s="632">
        <v>1043729</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99399</v>
      </c>
      <c r="BH14" s="624"/>
      <c r="BI14" s="624"/>
      <c r="BJ14" s="624"/>
      <c r="BK14" s="624"/>
      <c r="BL14" s="624"/>
      <c r="BM14" s="624"/>
      <c r="BN14" s="625"/>
      <c r="BO14" s="626">
        <v>3.2</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601434</v>
      </c>
      <c r="CS14" s="624"/>
      <c r="CT14" s="624"/>
      <c r="CU14" s="624"/>
      <c r="CV14" s="624"/>
      <c r="CW14" s="624"/>
      <c r="CX14" s="624"/>
      <c r="CY14" s="625"/>
      <c r="CZ14" s="626">
        <v>4.4000000000000004</v>
      </c>
      <c r="DA14" s="626"/>
      <c r="DB14" s="626"/>
      <c r="DC14" s="626"/>
      <c r="DD14" s="632">
        <v>30805</v>
      </c>
      <c r="DE14" s="624"/>
      <c r="DF14" s="624"/>
      <c r="DG14" s="624"/>
      <c r="DH14" s="624"/>
      <c r="DI14" s="624"/>
      <c r="DJ14" s="624"/>
      <c r="DK14" s="624"/>
      <c r="DL14" s="624"/>
      <c r="DM14" s="624"/>
      <c r="DN14" s="624"/>
      <c r="DO14" s="624"/>
      <c r="DP14" s="625"/>
      <c r="DQ14" s="632">
        <v>572246</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16956</v>
      </c>
      <c r="S15" s="624"/>
      <c r="T15" s="624"/>
      <c r="U15" s="624"/>
      <c r="V15" s="624"/>
      <c r="W15" s="624"/>
      <c r="X15" s="624"/>
      <c r="Y15" s="625"/>
      <c r="Z15" s="626">
        <v>0.1</v>
      </c>
      <c r="AA15" s="626"/>
      <c r="AB15" s="626"/>
      <c r="AC15" s="626"/>
      <c r="AD15" s="627">
        <v>16956</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221107</v>
      </c>
      <c r="BH15" s="624"/>
      <c r="BI15" s="624"/>
      <c r="BJ15" s="624"/>
      <c r="BK15" s="624"/>
      <c r="BL15" s="624"/>
      <c r="BM15" s="624"/>
      <c r="BN15" s="625"/>
      <c r="BO15" s="626">
        <v>7</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1197773</v>
      </c>
      <c r="CS15" s="624"/>
      <c r="CT15" s="624"/>
      <c r="CU15" s="624"/>
      <c r="CV15" s="624"/>
      <c r="CW15" s="624"/>
      <c r="CX15" s="624"/>
      <c r="CY15" s="625"/>
      <c r="CZ15" s="626">
        <v>8.8000000000000007</v>
      </c>
      <c r="DA15" s="626"/>
      <c r="DB15" s="626"/>
      <c r="DC15" s="626"/>
      <c r="DD15" s="632">
        <v>71007</v>
      </c>
      <c r="DE15" s="624"/>
      <c r="DF15" s="624"/>
      <c r="DG15" s="624"/>
      <c r="DH15" s="624"/>
      <c r="DI15" s="624"/>
      <c r="DJ15" s="624"/>
      <c r="DK15" s="624"/>
      <c r="DL15" s="624"/>
      <c r="DM15" s="624"/>
      <c r="DN15" s="624"/>
      <c r="DO15" s="624"/>
      <c r="DP15" s="625"/>
      <c r="DQ15" s="632">
        <v>1099949</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62328</v>
      </c>
      <c r="S16" s="624"/>
      <c r="T16" s="624"/>
      <c r="U16" s="624"/>
      <c r="V16" s="624"/>
      <c r="W16" s="624"/>
      <c r="X16" s="624"/>
      <c r="Y16" s="625"/>
      <c r="Z16" s="626">
        <v>0.4</v>
      </c>
      <c r="AA16" s="626"/>
      <c r="AB16" s="626"/>
      <c r="AC16" s="626"/>
      <c r="AD16" s="627">
        <v>62328</v>
      </c>
      <c r="AE16" s="627"/>
      <c r="AF16" s="627"/>
      <c r="AG16" s="627"/>
      <c r="AH16" s="627"/>
      <c r="AI16" s="627"/>
      <c r="AJ16" s="627"/>
      <c r="AK16" s="627"/>
      <c r="AL16" s="628">
        <v>0.8</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137384</v>
      </c>
      <c r="S17" s="624"/>
      <c r="T17" s="624"/>
      <c r="U17" s="624"/>
      <c r="V17" s="624"/>
      <c r="W17" s="624"/>
      <c r="X17" s="624"/>
      <c r="Y17" s="625"/>
      <c r="Z17" s="626">
        <v>1</v>
      </c>
      <c r="AA17" s="626"/>
      <c r="AB17" s="626"/>
      <c r="AC17" s="626"/>
      <c r="AD17" s="627">
        <v>137384</v>
      </c>
      <c r="AE17" s="627"/>
      <c r="AF17" s="627"/>
      <c r="AG17" s="627"/>
      <c r="AH17" s="627"/>
      <c r="AI17" s="627"/>
      <c r="AJ17" s="627"/>
      <c r="AK17" s="627"/>
      <c r="AL17" s="628">
        <v>1.7</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1271019</v>
      </c>
      <c r="CS17" s="624"/>
      <c r="CT17" s="624"/>
      <c r="CU17" s="624"/>
      <c r="CV17" s="624"/>
      <c r="CW17" s="624"/>
      <c r="CX17" s="624"/>
      <c r="CY17" s="625"/>
      <c r="CZ17" s="626">
        <v>9.3000000000000007</v>
      </c>
      <c r="DA17" s="626"/>
      <c r="DB17" s="626"/>
      <c r="DC17" s="626"/>
      <c r="DD17" s="632" t="s">
        <v>122</v>
      </c>
      <c r="DE17" s="624"/>
      <c r="DF17" s="624"/>
      <c r="DG17" s="624"/>
      <c r="DH17" s="624"/>
      <c r="DI17" s="624"/>
      <c r="DJ17" s="624"/>
      <c r="DK17" s="624"/>
      <c r="DL17" s="624"/>
      <c r="DM17" s="624"/>
      <c r="DN17" s="624"/>
      <c r="DO17" s="624"/>
      <c r="DP17" s="625"/>
      <c r="DQ17" s="632">
        <v>1246846</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22514</v>
      </c>
      <c r="S18" s="624"/>
      <c r="T18" s="624"/>
      <c r="U18" s="624"/>
      <c r="V18" s="624"/>
      <c r="W18" s="624"/>
      <c r="X18" s="624"/>
      <c r="Y18" s="625"/>
      <c r="Z18" s="626">
        <v>0.2</v>
      </c>
      <c r="AA18" s="626"/>
      <c r="AB18" s="626"/>
      <c r="AC18" s="626"/>
      <c r="AD18" s="627">
        <v>22514</v>
      </c>
      <c r="AE18" s="627"/>
      <c r="AF18" s="627"/>
      <c r="AG18" s="627"/>
      <c r="AH18" s="627"/>
      <c r="AI18" s="627"/>
      <c r="AJ18" s="627"/>
      <c r="AK18" s="627"/>
      <c r="AL18" s="628">
        <v>0.3</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112595</v>
      </c>
      <c r="S19" s="624"/>
      <c r="T19" s="624"/>
      <c r="U19" s="624"/>
      <c r="V19" s="624"/>
      <c r="W19" s="624"/>
      <c r="X19" s="624"/>
      <c r="Y19" s="625"/>
      <c r="Z19" s="626">
        <v>0.8</v>
      </c>
      <c r="AA19" s="626"/>
      <c r="AB19" s="626"/>
      <c r="AC19" s="626"/>
      <c r="AD19" s="627">
        <v>112595</v>
      </c>
      <c r="AE19" s="627"/>
      <c r="AF19" s="627"/>
      <c r="AG19" s="627"/>
      <c r="AH19" s="627"/>
      <c r="AI19" s="627"/>
      <c r="AJ19" s="627"/>
      <c r="AK19" s="627"/>
      <c r="AL19" s="628">
        <v>1.4</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7862</v>
      </c>
      <c r="BH19" s="624"/>
      <c r="BI19" s="624"/>
      <c r="BJ19" s="624"/>
      <c r="BK19" s="624"/>
      <c r="BL19" s="624"/>
      <c r="BM19" s="624"/>
      <c r="BN19" s="625"/>
      <c r="BO19" s="626">
        <v>0.2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2275</v>
      </c>
      <c r="S20" s="624"/>
      <c r="T20" s="624"/>
      <c r="U20" s="624"/>
      <c r="V20" s="624"/>
      <c r="W20" s="624"/>
      <c r="X20" s="624"/>
      <c r="Y20" s="625"/>
      <c r="Z20" s="626">
        <v>0</v>
      </c>
      <c r="AA20" s="626"/>
      <c r="AB20" s="626"/>
      <c r="AC20" s="626"/>
      <c r="AD20" s="627">
        <v>2275</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7862</v>
      </c>
      <c r="BH20" s="624"/>
      <c r="BI20" s="624"/>
      <c r="BJ20" s="624"/>
      <c r="BK20" s="624"/>
      <c r="BL20" s="624"/>
      <c r="BM20" s="624"/>
      <c r="BN20" s="625"/>
      <c r="BO20" s="626">
        <v>0.2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13618626</v>
      </c>
      <c r="CS20" s="624"/>
      <c r="CT20" s="624"/>
      <c r="CU20" s="624"/>
      <c r="CV20" s="624"/>
      <c r="CW20" s="624"/>
      <c r="CX20" s="624"/>
      <c r="CY20" s="625"/>
      <c r="CZ20" s="626">
        <v>100</v>
      </c>
      <c r="DA20" s="626"/>
      <c r="DB20" s="626"/>
      <c r="DC20" s="626"/>
      <c r="DD20" s="632">
        <v>1097775</v>
      </c>
      <c r="DE20" s="624"/>
      <c r="DF20" s="624"/>
      <c r="DG20" s="624"/>
      <c r="DH20" s="624"/>
      <c r="DI20" s="624"/>
      <c r="DJ20" s="624"/>
      <c r="DK20" s="624"/>
      <c r="DL20" s="624"/>
      <c r="DM20" s="624"/>
      <c r="DN20" s="624"/>
      <c r="DO20" s="624"/>
      <c r="DP20" s="625"/>
      <c r="DQ20" s="632">
        <v>9239643</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3992725</v>
      </c>
      <c r="S21" s="624"/>
      <c r="T21" s="624"/>
      <c r="U21" s="624"/>
      <c r="V21" s="624"/>
      <c r="W21" s="624"/>
      <c r="X21" s="624"/>
      <c r="Y21" s="625"/>
      <c r="Z21" s="626">
        <v>28.1</v>
      </c>
      <c r="AA21" s="626"/>
      <c r="AB21" s="626"/>
      <c r="AC21" s="626"/>
      <c r="AD21" s="627">
        <v>3665362</v>
      </c>
      <c r="AE21" s="627"/>
      <c r="AF21" s="627"/>
      <c r="AG21" s="627"/>
      <c r="AH21" s="627"/>
      <c r="AI21" s="627"/>
      <c r="AJ21" s="627"/>
      <c r="AK21" s="627"/>
      <c r="AL21" s="628">
        <v>45.6</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7853</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3665362</v>
      </c>
      <c r="S22" s="624"/>
      <c r="T22" s="624"/>
      <c r="U22" s="624"/>
      <c r="V22" s="624"/>
      <c r="W22" s="624"/>
      <c r="X22" s="624"/>
      <c r="Y22" s="625"/>
      <c r="Z22" s="626">
        <v>25.8</v>
      </c>
      <c r="AA22" s="626"/>
      <c r="AB22" s="626"/>
      <c r="AC22" s="626"/>
      <c r="AD22" s="627">
        <v>3665362</v>
      </c>
      <c r="AE22" s="627"/>
      <c r="AF22" s="627"/>
      <c r="AG22" s="627"/>
      <c r="AH22" s="627"/>
      <c r="AI22" s="627"/>
      <c r="AJ22" s="627"/>
      <c r="AK22" s="627"/>
      <c r="AL22" s="628">
        <v>45.6</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323971</v>
      </c>
      <c r="S23" s="624"/>
      <c r="T23" s="624"/>
      <c r="U23" s="624"/>
      <c r="V23" s="624"/>
      <c r="W23" s="624"/>
      <c r="X23" s="624"/>
      <c r="Y23" s="625"/>
      <c r="Z23" s="626">
        <v>2.2999999999999998</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9</v>
      </c>
      <c r="BH23" s="624"/>
      <c r="BI23" s="624"/>
      <c r="BJ23" s="624"/>
      <c r="BK23" s="624"/>
      <c r="BL23" s="624"/>
      <c r="BM23" s="624"/>
      <c r="BN23" s="625"/>
      <c r="BO23" s="626">
        <v>0</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3392</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6649120</v>
      </c>
      <c r="CS24" s="613"/>
      <c r="CT24" s="613"/>
      <c r="CU24" s="613"/>
      <c r="CV24" s="613"/>
      <c r="CW24" s="613"/>
      <c r="CX24" s="613"/>
      <c r="CY24" s="614"/>
      <c r="CZ24" s="617">
        <v>48.8</v>
      </c>
      <c r="DA24" s="618"/>
      <c r="DB24" s="618"/>
      <c r="DC24" s="634"/>
      <c r="DD24" s="658">
        <v>4379583</v>
      </c>
      <c r="DE24" s="613"/>
      <c r="DF24" s="613"/>
      <c r="DG24" s="613"/>
      <c r="DH24" s="613"/>
      <c r="DI24" s="613"/>
      <c r="DJ24" s="613"/>
      <c r="DK24" s="614"/>
      <c r="DL24" s="658">
        <v>3902382</v>
      </c>
      <c r="DM24" s="613"/>
      <c r="DN24" s="613"/>
      <c r="DO24" s="613"/>
      <c r="DP24" s="613"/>
      <c r="DQ24" s="613"/>
      <c r="DR24" s="613"/>
      <c r="DS24" s="613"/>
      <c r="DT24" s="613"/>
      <c r="DU24" s="613"/>
      <c r="DV24" s="614"/>
      <c r="DW24" s="617">
        <v>48.4</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8294102</v>
      </c>
      <c r="S25" s="624"/>
      <c r="T25" s="624"/>
      <c r="U25" s="624"/>
      <c r="V25" s="624"/>
      <c r="W25" s="624"/>
      <c r="X25" s="624"/>
      <c r="Y25" s="625"/>
      <c r="Z25" s="626">
        <v>58.3</v>
      </c>
      <c r="AA25" s="626"/>
      <c r="AB25" s="626"/>
      <c r="AC25" s="626"/>
      <c r="AD25" s="627">
        <v>7966730</v>
      </c>
      <c r="AE25" s="627"/>
      <c r="AF25" s="627"/>
      <c r="AG25" s="627"/>
      <c r="AH25" s="627"/>
      <c r="AI25" s="627"/>
      <c r="AJ25" s="627"/>
      <c r="AK25" s="627"/>
      <c r="AL25" s="628">
        <v>99.2</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2095017</v>
      </c>
      <c r="CS25" s="655"/>
      <c r="CT25" s="655"/>
      <c r="CU25" s="655"/>
      <c r="CV25" s="655"/>
      <c r="CW25" s="655"/>
      <c r="CX25" s="655"/>
      <c r="CY25" s="656"/>
      <c r="CZ25" s="628">
        <v>15.4</v>
      </c>
      <c r="DA25" s="653"/>
      <c r="DB25" s="653"/>
      <c r="DC25" s="657"/>
      <c r="DD25" s="632">
        <v>1967783</v>
      </c>
      <c r="DE25" s="655"/>
      <c r="DF25" s="655"/>
      <c r="DG25" s="655"/>
      <c r="DH25" s="655"/>
      <c r="DI25" s="655"/>
      <c r="DJ25" s="655"/>
      <c r="DK25" s="656"/>
      <c r="DL25" s="632">
        <v>1907386</v>
      </c>
      <c r="DM25" s="655"/>
      <c r="DN25" s="655"/>
      <c r="DO25" s="655"/>
      <c r="DP25" s="655"/>
      <c r="DQ25" s="655"/>
      <c r="DR25" s="655"/>
      <c r="DS25" s="655"/>
      <c r="DT25" s="655"/>
      <c r="DU25" s="655"/>
      <c r="DV25" s="656"/>
      <c r="DW25" s="628">
        <v>23.7</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2363</v>
      </c>
      <c r="S26" s="624"/>
      <c r="T26" s="624"/>
      <c r="U26" s="624"/>
      <c r="V26" s="624"/>
      <c r="W26" s="624"/>
      <c r="X26" s="624"/>
      <c r="Y26" s="625"/>
      <c r="Z26" s="626">
        <v>0</v>
      </c>
      <c r="AA26" s="626"/>
      <c r="AB26" s="626"/>
      <c r="AC26" s="626"/>
      <c r="AD26" s="627">
        <v>2363</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1196352</v>
      </c>
      <c r="CS26" s="624"/>
      <c r="CT26" s="624"/>
      <c r="CU26" s="624"/>
      <c r="CV26" s="624"/>
      <c r="CW26" s="624"/>
      <c r="CX26" s="624"/>
      <c r="CY26" s="625"/>
      <c r="CZ26" s="628">
        <v>8.8000000000000007</v>
      </c>
      <c r="DA26" s="653"/>
      <c r="DB26" s="653"/>
      <c r="DC26" s="657"/>
      <c r="DD26" s="632">
        <v>1123349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41100</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3154096</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3283084</v>
      </c>
      <c r="CS27" s="655"/>
      <c r="CT27" s="655"/>
      <c r="CU27" s="655"/>
      <c r="CV27" s="655"/>
      <c r="CW27" s="655"/>
      <c r="CX27" s="655"/>
      <c r="CY27" s="656"/>
      <c r="CZ27" s="628">
        <v>24.1</v>
      </c>
      <c r="DA27" s="653"/>
      <c r="DB27" s="653"/>
      <c r="DC27" s="657"/>
      <c r="DD27" s="632">
        <v>1164954</v>
      </c>
      <c r="DE27" s="655"/>
      <c r="DF27" s="655"/>
      <c r="DG27" s="655"/>
      <c r="DH27" s="655"/>
      <c r="DI27" s="655"/>
      <c r="DJ27" s="655"/>
      <c r="DK27" s="656"/>
      <c r="DL27" s="632">
        <v>748150</v>
      </c>
      <c r="DM27" s="655"/>
      <c r="DN27" s="655"/>
      <c r="DO27" s="655"/>
      <c r="DP27" s="655"/>
      <c r="DQ27" s="655"/>
      <c r="DR27" s="655"/>
      <c r="DS27" s="655"/>
      <c r="DT27" s="655"/>
      <c r="DU27" s="655"/>
      <c r="DV27" s="656"/>
      <c r="DW27" s="628">
        <v>9.3000000000000007</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78394</v>
      </c>
      <c r="S28" s="624"/>
      <c r="T28" s="624"/>
      <c r="U28" s="624"/>
      <c r="V28" s="624"/>
      <c r="W28" s="624"/>
      <c r="X28" s="624"/>
      <c r="Y28" s="625"/>
      <c r="Z28" s="626">
        <v>0.6</v>
      </c>
      <c r="AA28" s="626"/>
      <c r="AB28" s="626"/>
      <c r="AC28" s="626"/>
      <c r="AD28" s="627">
        <v>9747</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1271019</v>
      </c>
      <c r="CS28" s="624"/>
      <c r="CT28" s="624"/>
      <c r="CU28" s="624"/>
      <c r="CV28" s="624"/>
      <c r="CW28" s="624"/>
      <c r="CX28" s="624"/>
      <c r="CY28" s="625"/>
      <c r="CZ28" s="628">
        <v>9.3000000000000007</v>
      </c>
      <c r="DA28" s="653"/>
      <c r="DB28" s="653"/>
      <c r="DC28" s="657"/>
      <c r="DD28" s="632">
        <v>1246846</v>
      </c>
      <c r="DE28" s="624"/>
      <c r="DF28" s="624"/>
      <c r="DG28" s="624"/>
      <c r="DH28" s="624"/>
      <c r="DI28" s="624"/>
      <c r="DJ28" s="624"/>
      <c r="DK28" s="625"/>
      <c r="DL28" s="632">
        <v>1246846</v>
      </c>
      <c r="DM28" s="624"/>
      <c r="DN28" s="624"/>
      <c r="DO28" s="624"/>
      <c r="DP28" s="624"/>
      <c r="DQ28" s="624"/>
      <c r="DR28" s="624"/>
      <c r="DS28" s="624"/>
      <c r="DT28" s="624"/>
      <c r="DU28" s="624"/>
      <c r="DV28" s="625"/>
      <c r="DW28" s="628">
        <v>15.5</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103520</v>
      </c>
      <c r="S29" s="624"/>
      <c r="T29" s="624"/>
      <c r="U29" s="624"/>
      <c r="V29" s="624"/>
      <c r="W29" s="624"/>
      <c r="X29" s="624"/>
      <c r="Y29" s="625"/>
      <c r="Z29" s="626">
        <v>0.7</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1271019</v>
      </c>
      <c r="CS29" s="655"/>
      <c r="CT29" s="655"/>
      <c r="CU29" s="655"/>
      <c r="CV29" s="655"/>
      <c r="CW29" s="655"/>
      <c r="CX29" s="655"/>
      <c r="CY29" s="656"/>
      <c r="CZ29" s="628">
        <v>9.3000000000000007</v>
      </c>
      <c r="DA29" s="653"/>
      <c r="DB29" s="653"/>
      <c r="DC29" s="657"/>
      <c r="DD29" s="632">
        <v>1246846</v>
      </c>
      <c r="DE29" s="655"/>
      <c r="DF29" s="655"/>
      <c r="DG29" s="655"/>
      <c r="DH29" s="655"/>
      <c r="DI29" s="655"/>
      <c r="DJ29" s="655"/>
      <c r="DK29" s="656"/>
      <c r="DL29" s="632">
        <v>1246846</v>
      </c>
      <c r="DM29" s="655"/>
      <c r="DN29" s="655"/>
      <c r="DO29" s="655"/>
      <c r="DP29" s="655"/>
      <c r="DQ29" s="655"/>
      <c r="DR29" s="655"/>
      <c r="DS29" s="655"/>
      <c r="DT29" s="655"/>
      <c r="DU29" s="655"/>
      <c r="DV29" s="656"/>
      <c r="DW29" s="628">
        <v>15.5</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2545502</v>
      </c>
      <c r="S30" s="624"/>
      <c r="T30" s="624"/>
      <c r="U30" s="624"/>
      <c r="V30" s="624"/>
      <c r="W30" s="624"/>
      <c r="X30" s="624"/>
      <c r="Y30" s="625"/>
      <c r="Z30" s="626">
        <v>17.899999999999999</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1237541</v>
      </c>
      <c r="CS30" s="624"/>
      <c r="CT30" s="624"/>
      <c r="CU30" s="624"/>
      <c r="CV30" s="624"/>
      <c r="CW30" s="624"/>
      <c r="CX30" s="624"/>
      <c r="CY30" s="625"/>
      <c r="CZ30" s="628">
        <v>9.1</v>
      </c>
      <c r="DA30" s="653"/>
      <c r="DB30" s="653"/>
      <c r="DC30" s="657"/>
      <c r="DD30" s="632">
        <v>1213946</v>
      </c>
      <c r="DE30" s="624"/>
      <c r="DF30" s="624"/>
      <c r="DG30" s="624"/>
      <c r="DH30" s="624"/>
      <c r="DI30" s="624"/>
      <c r="DJ30" s="624"/>
      <c r="DK30" s="625"/>
      <c r="DL30" s="632">
        <v>1213946</v>
      </c>
      <c r="DM30" s="624"/>
      <c r="DN30" s="624"/>
      <c r="DO30" s="624"/>
      <c r="DP30" s="624"/>
      <c r="DQ30" s="624"/>
      <c r="DR30" s="624"/>
      <c r="DS30" s="624"/>
      <c r="DT30" s="624"/>
      <c r="DU30" s="624"/>
      <c r="DV30" s="625"/>
      <c r="DW30" s="628">
        <v>15.1</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v>
      </c>
      <c r="BH31" s="667"/>
      <c r="BI31" s="667"/>
      <c r="BJ31" s="667"/>
      <c r="BK31" s="667"/>
      <c r="BL31" s="667"/>
      <c r="BM31" s="618">
        <v>97.5</v>
      </c>
      <c r="BN31" s="667"/>
      <c r="BO31" s="667"/>
      <c r="BP31" s="667"/>
      <c r="BQ31" s="668"/>
      <c r="BR31" s="679">
        <v>99.1</v>
      </c>
      <c r="BS31" s="667"/>
      <c r="BT31" s="667"/>
      <c r="BU31" s="667"/>
      <c r="BV31" s="667"/>
      <c r="BW31" s="667"/>
      <c r="BX31" s="618">
        <v>97.6</v>
      </c>
      <c r="BY31" s="667"/>
      <c r="BZ31" s="667"/>
      <c r="CA31" s="667"/>
      <c r="CB31" s="668"/>
      <c r="CD31" s="661"/>
      <c r="CE31" s="662"/>
      <c r="CF31" s="620" t="s">
        <v>301</v>
      </c>
      <c r="CG31" s="621"/>
      <c r="CH31" s="621"/>
      <c r="CI31" s="621"/>
      <c r="CJ31" s="621"/>
      <c r="CK31" s="621"/>
      <c r="CL31" s="621"/>
      <c r="CM31" s="621"/>
      <c r="CN31" s="621"/>
      <c r="CO31" s="621"/>
      <c r="CP31" s="621"/>
      <c r="CQ31" s="622"/>
      <c r="CR31" s="623">
        <v>33478</v>
      </c>
      <c r="CS31" s="655"/>
      <c r="CT31" s="655"/>
      <c r="CU31" s="655"/>
      <c r="CV31" s="655"/>
      <c r="CW31" s="655"/>
      <c r="CX31" s="655"/>
      <c r="CY31" s="656"/>
      <c r="CZ31" s="628">
        <v>0.2</v>
      </c>
      <c r="DA31" s="653"/>
      <c r="DB31" s="653"/>
      <c r="DC31" s="657"/>
      <c r="DD31" s="632">
        <v>32900</v>
      </c>
      <c r="DE31" s="655"/>
      <c r="DF31" s="655"/>
      <c r="DG31" s="655"/>
      <c r="DH31" s="655"/>
      <c r="DI31" s="655"/>
      <c r="DJ31" s="655"/>
      <c r="DK31" s="656"/>
      <c r="DL31" s="632">
        <v>32900</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929510</v>
      </c>
      <c r="S32" s="624"/>
      <c r="T32" s="624"/>
      <c r="U32" s="624"/>
      <c r="V32" s="624"/>
      <c r="W32" s="624"/>
      <c r="X32" s="624"/>
      <c r="Y32" s="625"/>
      <c r="Z32" s="626">
        <v>6.5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99.1</v>
      </c>
      <c r="BH32" s="655"/>
      <c r="BI32" s="655"/>
      <c r="BJ32" s="655"/>
      <c r="BK32" s="655"/>
      <c r="BL32" s="655"/>
      <c r="BM32" s="629">
        <v>97.7</v>
      </c>
      <c r="BN32" s="655"/>
      <c r="BO32" s="655"/>
      <c r="BP32" s="655"/>
      <c r="BQ32" s="678"/>
      <c r="BR32" s="680">
        <v>99.2</v>
      </c>
      <c r="BS32" s="655"/>
      <c r="BT32" s="655"/>
      <c r="BU32" s="655"/>
      <c r="BV32" s="655"/>
      <c r="BW32" s="655"/>
      <c r="BX32" s="629">
        <v>97.9</v>
      </c>
      <c r="BY32" s="655"/>
      <c r="BZ32" s="655"/>
      <c r="CA32" s="655"/>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176151</v>
      </c>
      <c r="S33" s="624"/>
      <c r="T33" s="624"/>
      <c r="U33" s="624"/>
      <c r="V33" s="624"/>
      <c r="W33" s="624"/>
      <c r="X33" s="624"/>
      <c r="Y33" s="625"/>
      <c r="Z33" s="626">
        <v>1.2</v>
      </c>
      <c r="AA33" s="626"/>
      <c r="AB33" s="626"/>
      <c r="AC33" s="626"/>
      <c r="AD33" s="627">
        <v>55974</v>
      </c>
      <c r="AE33" s="627"/>
      <c r="AF33" s="627"/>
      <c r="AG33" s="627"/>
      <c r="AH33" s="627"/>
      <c r="AI33" s="627"/>
      <c r="AJ33" s="627"/>
      <c r="AK33" s="627"/>
      <c r="AL33" s="628">
        <v>0.7</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98.8</v>
      </c>
      <c r="BH33" s="682"/>
      <c r="BI33" s="682"/>
      <c r="BJ33" s="682"/>
      <c r="BK33" s="682"/>
      <c r="BL33" s="682"/>
      <c r="BM33" s="683">
        <v>97</v>
      </c>
      <c r="BN33" s="682"/>
      <c r="BO33" s="682"/>
      <c r="BP33" s="682"/>
      <c r="BQ33" s="684"/>
      <c r="BR33" s="681">
        <v>99</v>
      </c>
      <c r="BS33" s="682"/>
      <c r="BT33" s="682"/>
      <c r="BU33" s="682"/>
      <c r="BV33" s="682"/>
      <c r="BW33" s="682"/>
      <c r="BX33" s="683">
        <v>97.1</v>
      </c>
      <c r="BY33" s="682"/>
      <c r="BZ33" s="682"/>
      <c r="CA33" s="682"/>
      <c r="CB33" s="684"/>
      <c r="CD33" s="620" t="s">
        <v>308</v>
      </c>
      <c r="CE33" s="621"/>
      <c r="CF33" s="621"/>
      <c r="CG33" s="621"/>
      <c r="CH33" s="621"/>
      <c r="CI33" s="621"/>
      <c r="CJ33" s="621"/>
      <c r="CK33" s="621"/>
      <c r="CL33" s="621"/>
      <c r="CM33" s="621"/>
      <c r="CN33" s="621"/>
      <c r="CO33" s="621"/>
      <c r="CP33" s="621"/>
      <c r="CQ33" s="622"/>
      <c r="CR33" s="623">
        <v>5871731</v>
      </c>
      <c r="CS33" s="655"/>
      <c r="CT33" s="655"/>
      <c r="CU33" s="655"/>
      <c r="CV33" s="655"/>
      <c r="CW33" s="655"/>
      <c r="CX33" s="655"/>
      <c r="CY33" s="656"/>
      <c r="CZ33" s="628">
        <v>43.1</v>
      </c>
      <c r="DA33" s="653"/>
      <c r="DB33" s="653"/>
      <c r="DC33" s="657"/>
      <c r="DD33" s="632">
        <v>4626134</v>
      </c>
      <c r="DE33" s="655"/>
      <c r="DF33" s="655"/>
      <c r="DG33" s="655"/>
      <c r="DH33" s="655"/>
      <c r="DI33" s="655"/>
      <c r="DJ33" s="655"/>
      <c r="DK33" s="656"/>
      <c r="DL33" s="632">
        <v>3550529</v>
      </c>
      <c r="DM33" s="655"/>
      <c r="DN33" s="655"/>
      <c r="DO33" s="655"/>
      <c r="DP33" s="655"/>
      <c r="DQ33" s="655"/>
      <c r="DR33" s="655"/>
      <c r="DS33" s="655"/>
      <c r="DT33" s="655"/>
      <c r="DU33" s="655"/>
      <c r="DV33" s="656"/>
      <c r="DW33" s="628">
        <v>44</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285000</v>
      </c>
      <c r="S34" s="624"/>
      <c r="T34" s="624"/>
      <c r="U34" s="624"/>
      <c r="V34" s="624"/>
      <c r="W34" s="624"/>
      <c r="X34" s="624"/>
      <c r="Y34" s="625"/>
      <c r="Z34" s="626">
        <v>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2456792</v>
      </c>
      <c r="CS34" s="624"/>
      <c r="CT34" s="624"/>
      <c r="CU34" s="624"/>
      <c r="CV34" s="624"/>
      <c r="CW34" s="624"/>
      <c r="CX34" s="624"/>
      <c r="CY34" s="625"/>
      <c r="CZ34" s="628">
        <v>18</v>
      </c>
      <c r="DA34" s="653"/>
      <c r="DB34" s="653"/>
      <c r="DC34" s="657"/>
      <c r="DD34" s="632">
        <v>1888502</v>
      </c>
      <c r="DE34" s="624"/>
      <c r="DF34" s="624"/>
      <c r="DG34" s="624"/>
      <c r="DH34" s="624"/>
      <c r="DI34" s="624"/>
      <c r="DJ34" s="624"/>
      <c r="DK34" s="625"/>
      <c r="DL34" s="632">
        <v>1759867</v>
      </c>
      <c r="DM34" s="624"/>
      <c r="DN34" s="624"/>
      <c r="DO34" s="624"/>
      <c r="DP34" s="624"/>
      <c r="DQ34" s="624"/>
      <c r="DR34" s="624"/>
      <c r="DS34" s="624"/>
      <c r="DT34" s="624"/>
      <c r="DU34" s="624"/>
      <c r="DV34" s="625"/>
      <c r="DW34" s="628">
        <v>21.8</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307911</v>
      </c>
      <c r="S35" s="624"/>
      <c r="T35" s="624"/>
      <c r="U35" s="624"/>
      <c r="V35" s="624"/>
      <c r="W35" s="624"/>
      <c r="X35" s="624"/>
      <c r="Y35" s="625"/>
      <c r="Z35" s="626">
        <v>2.2000000000000002</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98517</v>
      </c>
      <c r="CS35" s="655"/>
      <c r="CT35" s="655"/>
      <c r="CU35" s="655"/>
      <c r="CV35" s="655"/>
      <c r="CW35" s="655"/>
      <c r="CX35" s="655"/>
      <c r="CY35" s="656"/>
      <c r="CZ35" s="628">
        <v>0.7</v>
      </c>
      <c r="DA35" s="653"/>
      <c r="DB35" s="653"/>
      <c r="DC35" s="657"/>
      <c r="DD35" s="632">
        <v>87988</v>
      </c>
      <c r="DE35" s="655"/>
      <c r="DF35" s="655"/>
      <c r="DG35" s="655"/>
      <c r="DH35" s="655"/>
      <c r="DI35" s="655"/>
      <c r="DJ35" s="655"/>
      <c r="DK35" s="656"/>
      <c r="DL35" s="632">
        <v>87768</v>
      </c>
      <c r="DM35" s="655"/>
      <c r="DN35" s="655"/>
      <c r="DO35" s="655"/>
      <c r="DP35" s="655"/>
      <c r="DQ35" s="655"/>
      <c r="DR35" s="655"/>
      <c r="DS35" s="655"/>
      <c r="DT35" s="655"/>
      <c r="DU35" s="655"/>
      <c r="DV35" s="656"/>
      <c r="DW35" s="628">
        <v>1.1000000000000001</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672317</v>
      </c>
      <c r="S36" s="624"/>
      <c r="T36" s="624"/>
      <c r="U36" s="624"/>
      <c r="V36" s="624"/>
      <c r="W36" s="624"/>
      <c r="X36" s="624"/>
      <c r="Y36" s="625"/>
      <c r="Z36" s="626">
        <v>4.7</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1793605</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23778</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1704511</v>
      </c>
      <c r="CS36" s="624"/>
      <c r="CT36" s="624"/>
      <c r="CU36" s="624"/>
      <c r="CV36" s="624"/>
      <c r="CW36" s="624"/>
      <c r="CX36" s="624"/>
      <c r="CY36" s="625"/>
      <c r="CZ36" s="628">
        <v>12.5</v>
      </c>
      <c r="DA36" s="653"/>
      <c r="DB36" s="653"/>
      <c r="DC36" s="657"/>
      <c r="DD36" s="632">
        <v>1431381</v>
      </c>
      <c r="DE36" s="624"/>
      <c r="DF36" s="624"/>
      <c r="DG36" s="624"/>
      <c r="DH36" s="624"/>
      <c r="DI36" s="624"/>
      <c r="DJ36" s="624"/>
      <c r="DK36" s="625"/>
      <c r="DL36" s="632">
        <v>853908</v>
      </c>
      <c r="DM36" s="624"/>
      <c r="DN36" s="624"/>
      <c r="DO36" s="624"/>
      <c r="DP36" s="624"/>
      <c r="DQ36" s="624"/>
      <c r="DR36" s="624"/>
      <c r="DS36" s="624"/>
      <c r="DT36" s="624"/>
      <c r="DU36" s="624"/>
      <c r="DV36" s="625"/>
      <c r="DW36" s="628">
        <v>10.6</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163929</v>
      </c>
      <c r="S37" s="624"/>
      <c r="T37" s="624"/>
      <c r="U37" s="624"/>
      <c r="V37" s="624"/>
      <c r="W37" s="624"/>
      <c r="X37" s="624"/>
      <c r="Y37" s="625"/>
      <c r="Z37" s="626">
        <v>1.2</v>
      </c>
      <c r="AA37" s="626"/>
      <c r="AB37" s="626"/>
      <c r="AC37" s="626"/>
      <c r="AD37" s="627" t="s">
        <v>122</v>
      </c>
      <c r="AE37" s="627"/>
      <c r="AF37" s="627"/>
      <c r="AG37" s="627"/>
      <c r="AH37" s="627"/>
      <c r="AI37" s="627"/>
      <c r="AJ37" s="627"/>
      <c r="AK37" s="627"/>
      <c r="AL37" s="628" t="s">
        <v>122</v>
      </c>
      <c r="AM37" s="629"/>
      <c r="AN37" s="629"/>
      <c r="AO37" s="630"/>
      <c r="AQ37" s="686" t="s">
        <v>320</v>
      </c>
      <c r="AR37" s="687"/>
      <c r="AS37" s="687"/>
      <c r="AT37" s="687"/>
      <c r="AU37" s="687"/>
      <c r="AV37" s="687"/>
      <c r="AW37" s="687"/>
      <c r="AX37" s="687"/>
      <c r="AY37" s="688"/>
      <c r="AZ37" s="623">
        <v>703449</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15401</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534639</v>
      </c>
      <c r="CS37" s="655"/>
      <c r="CT37" s="655"/>
      <c r="CU37" s="655"/>
      <c r="CV37" s="655"/>
      <c r="CW37" s="655"/>
      <c r="CX37" s="655"/>
      <c r="CY37" s="656"/>
      <c r="CZ37" s="628">
        <v>3.9</v>
      </c>
      <c r="DA37" s="653"/>
      <c r="DB37" s="653"/>
      <c r="DC37" s="657"/>
      <c r="DD37" s="632">
        <v>534639</v>
      </c>
      <c r="DE37" s="655"/>
      <c r="DF37" s="655"/>
      <c r="DG37" s="655"/>
      <c r="DH37" s="655"/>
      <c r="DI37" s="655"/>
      <c r="DJ37" s="655"/>
      <c r="DK37" s="656"/>
      <c r="DL37" s="632">
        <v>502480</v>
      </c>
      <c r="DM37" s="655"/>
      <c r="DN37" s="655"/>
      <c r="DO37" s="655"/>
      <c r="DP37" s="655"/>
      <c r="DQ37" s="655"/>
      <c r="DR37" s="655"/>
      <c r="DS37" s="655"/>
      <c r="DT37" s="655"/>
      <c r="DU37" s="655"/>
      <c r="DV37" s="656"/>
      <c r="DW37" s="628">
        <v>6.2</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615998</v>
      </c>
      <c r="S38" s="624"/>
      <c r="T38" s="624"/>
      <c r="U38" s="624"/>
      <c r="V38" s="624"/>
      <c r="W38" s="624"/>
      <c r="X38" s="624"/>
      <c r="Y38" s="625"/>
      <c r="Z38" s="626">
        <v>4.3</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28959</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3836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1061197</v>
      </c>
      <c r="CS38" s="624"/>
      <c r="CT38" s="624"/>
      <c r="CU38" s="624"/>
      <c r="CV38" s="624"/>
      <c r="CW38" s="624"/>
      <c r="CX38" s="624"/>
      <c r="CY38" s="625"/>
      <c r="CZ38" s="628">
        <v>7.8</v>
      </c>
      <c r="DA38" s="653"/>
      <c r="DB38" s="653"/>
      <c r="DC38" s="657"/>
      <c r="DD38" s="632">
        <v>859688</v>
      </c>
      <c r="DE38" s="624"/>
      <c r="DF38" s="624"/>
      <c r="DG38" s="624"/>
      <c r="DH38" s="624"/>
      <c r="DI38" s="624"/>
      <c r="DJ38" s="624"/>
      <c r="DK38" s="625"/>
      <c r="DL38" s="632">
        <v>848986</v>
      </c>
      <c r="DM38" s="624"/>
      <c r="DN38" s="624"/>
      <c r="DO38" s="624"/>
      <c r="DP38" s="624"/>
      <c r="DQ38" s="624"/>
      <c r="DR38" s="624"/>
      <c r="DS38" s="624"/>
      <c r="DT38" s="624"/>
      <c r="DU38" s="624"/>
      <c r="DV38" s="625"/>
      <c r="DW38" s="628">
        <v>10.5</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5918</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202196</v>
      </c>
      <c r="CS39" s="655"/>
      <c r="CT39" s="655"/>
      <c r="CU39" s="655"/>
      <c r="CV39" s="655"/>
      <c r="CW39" s="655"/>
      <c r="CX39" s="655"/>
      <c r="CY39" s="656"/>
      <c r="CZ39" s="628">
        <v>1.5</v>
      </c>
      <c r="DA39" s="653"/>
      <c r="DB39" s="653"/>
      <c r="DC39" s="657"/>
      <c r="DD39" s="632">
        <v>63157</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26098</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90</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348518</v>
      </c>
      <c r="CS40" s="624"/>
      <c r="CT40" s="624"/>
      <c r="CU40" s="624"/>
      <c r="CV40" s="624"/>
      <c r="CW40" s="624"/>
      <c r="CX40" s="624"/>
      <c r="CY40" s="625"/>
      <c r="CZ40" s="628">
        <v>2.6</v>
      </c>
      <c r="DA40" s="653"/>
      <c r="DB40" s="653"/>
      <c r="DC40" s="657"/>
      <c r="DD40" s="632">
        <v>295418</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14215797</v>
      </c>
      <c r="S41" s="696"/>
      <c r="T41" s="696"/>
      <c r="U41" s="696"/>
      <c r="V41" s="696"/>
      <c r="W41" s="696"/>
      <c r="X41" s="696"/>
      <c r="Y41" s="700"/>
      <c r="Z41" s="701">
        <v>100</v>
      </c>
      <c r="AA41" s="701"/>
      <c r="AB41" s="701"/>
      <c r="AC41" s="701"/>
      <c r="AD41" s="702">
        <v>8034814</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221856</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839341</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360</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1097775</v>
      </c>
      <c r="CS42" s="655"/>
      <c r="CT42" s="655"/>
      <c r="CU42" s="655"/>
      <c r="CV42" s="655"/>
      <c r="CW42" s="655"/>
      <c r="CX42" s="655"/>
      <c r="CY42" s="656"/>
      <c r="CZ42" s="628">
        <v>8.1</v>
      </c>
      <c r="DA42" s="653"/>
      <c r="DB42" s="653"/>
      <c r="DC42" s="657"/>
      <c r="DD42" s="632">
        <v>233926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28591</v>
      </c>
      <c r="CS43" s="655"/>
      <c r="CT43" s="655"/>
      <c r="CU43" s="655"/>
      <c r="CV43" s="655"/>
      <c r="CW43" s="655"/>
      <c r="CX43" s="655"/>
      <c r="CY43" s="656"/>
      <c r="CZ43" s="628">
        <v>0.2</v>
      </c>
      <c r="DA43" s="653"/>
      <c r="DB43" s="653"/>
      <c r="DC43" s="657"/>
      <c r="DD43" s="632">
        <v>28591</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1097775</v>
      </c>
      <c r="CS44" s="624"/>
      <c r="CT44" s="624"/>
      <c r="CU44" s="624"/>
      <c r="CV44" s="624"/>
      <c r="CW44" s="624"/>
      <c r="CX44" s="624"/>
      <c r="CY44" s="625"/>
      <c r="CZ44" s="628">
        <v>8.1</v>
      </c>
      <c r="DA44" s="629"/>
      <c r="DB44" s="629"/>
      <c r="DC44" s="635"/>
      <c r="DD44" s="632">
        <v>233926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550311</v>
      </c>
      <c r="CS45" s="655"/>
      <c r="CT45" s="655"/>
      <c r="CU45" s="655"/>
      <c r="CV45" s="655"/>
      <c r="CW45" s="655"/>
      <c r="CX45" s="655"/>
      <c r="CY45" s="656"/>
      <c r="CZ45" s="628">
        <v>4</v>
      </c>
      <c r="DA45" s="653"/>
      <c r="DB45" s="653"/>
      <c r="DC45" s="657"/>
      <c r="DD45" s="632">
        <v>45760</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470587</v>
      </c>
      <c r="CS46" s="624"/>
      <c r="CT46" s="624"/>
      <c r="CU46" s="624"/>
      <c r="CV46" s="624"/>
      <c r="CW46" s="624"/>
      <c r="CX46" s="624"/>
      <c r="CY46" s="625"/>
      <c r="CZ46" s="628">
        <v>3.5</v>
      </c>
      <c r="DA46" s="629"/>
      <c r="DB46" s="629"/>
      <c r="DC46" s="635"/>
      <c r="DD46" s="632">
        <v>184165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13618626</v>
      </c>
      <c r="CS49" s="682"/>
      <c r="CT49" s="682"/>
      <c r="CU49" s="682"/>
      <c r="CV49" s="682"/>
      <c r="CW49" s="682"/>
      <c r="CX49" s="682"/>
      <c r="CY49" s="711"/>
      <c r="CZ49" s="703">
        <v>100</v>
      </c>
      <c r="DA49" s="712"/>
      <c r="DB49" s="712"/>
      <c r="DC49" s="713"/>
      <c r="DD49" s="714">
        <v>9239643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dDvBUywgHEUgu0ZtDUrNNT1B+TmMloN02uz3vL0J+CrsPpQe8GjQwmK1CSXyD58WeEX7bo+WhRqfLsclS6Qbgw==" saltValue="3wqEVxKuF4BAGjK4eRulq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4" zoomScale="70" zoomScaleNormal="25" zoomScaleSheetLayoutView="70" workbookViewId="0">
      <selection activeCell="BQ104" sqref="BQ104:DZ10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14216</v>
      </c>
      <c r="R7" s="753"/>
      <c r="S7" s="753"/>
      <c r="T7" s="753"/>
      <c r="U7" s="753"/>
      <c r="V7" s="753">
        <v>13619</v>
      </c>
      <c r="W7" s="753"/>
      <c r="X7" s="753"/>
      <c r="Y7" s="753"/>
      <c r="Z7" s="753"/>
      <c r="AA7" s="753">
        <v>597</v>
      </c>
      <c r="AB7" s="753"/>
      <c r="AC7" s="753"/>
      <c r="AD7" s="753"/>
      <c r="AE7" s="754"/>
      <c r="AF7" s="755">
        <v>481</v>
      </c>
      <c r="AG7" s="756"/>
      <c r="AH7" s="756"/>
      <c r="AI7" s="756"/>
      <c r="AJ7" s="757"/>
      <c r="AK7" s="758">
        <v>308</v>
      </c>
      <c r="AL7" s="759"/>
      <c r="AM7" s="759"/>
      <c r="AN7" s="759"/>
      <c r="AO7" s="759"/>
      <c r="AP7" s="759">
        <v>9275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564</v>
      </c>
      <c r="BT7" s="747"/>
      <c r="BU7" s="747"/>
      <c r="BV7" s="747"/>
      <c r="BW7" s="747"/>
      <c r="BX7" s="747"/>
      <c r="BY7" s="747"/>
      <c r="BZ7" s="747"/>
      <c r="CA7" s="747"/>
      <c r="CB7" s="747"/>
      <c r="CC7" s="747"/>
      <c r="CD7" s="747"/>
      <c r="CE7" s="747"/>
      <c r="CF7" s="747"/>
      <c r="CG7" s="762"/>
      <c r="CH7" s="743">
        <v>34</v>
      </c>
      <c r="CI7" s="744"/>
      <c r="CJ7" s="744"/>
      <c r="CK7" s="744"/>
      <c r="CL7" s="745"/>
      <c r="CM7" s="743">
        <v>350</v>
      </c>
      <c r="CN7" s="744"/>
      <c r="CO7" s="744"/>
      <c r="CP7" s="744"/>
      <c r="CQ7" s="745"/>
      <c r="CR7" s="743">
        <v>13</v>
      </c>
      <c r="CS7" s="744"/>
      <c r="CT7" s="744"/>
      <c r="CU7" s="744"/>
      <c r="CV7" s="745"/>
      <c r="CW7" s="743">
        <v>0</v>
      </c>
      <c r="CX7" s="744"/>
      <c r="CY7" s="744"/>
      <c r="CZ7" s="744"/>
      <c r="DA7" s="745"/>
      <c r="DB7" s="743">
        <v>4</v>
      </c>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565</v>
      </c>
      <c r="BT8" s="774"/>
      <c r="BU8" s="774"/>
      <c r="BV8" s="774"/>
      <c r="BW8" s="774"/>
      <c r="BX8" s="774"/>
      <c r="BY8" s="774"/>
      <c r="BZ8" s="774"/>
      <c r="CA8" s="774"/>
      <c r="CB8" s="774"/>
      <c r="CC8" s="774"/>
      <c r="CD8" s="774"/>
      <c r="CE8" s="774"/>
      <c r="CF8" s="774"/>
      <c r="CG8" s="775"/>
      <c r="CH8" s="776">
        <v>0</v>
      </c>
      <c r="CI8" s="777"/>
      <c r="CJ8" s="777"/>
      <c r="CK8" s="777"/>
      <c r="CL8" s="778"/>
      <c r="CM8" s="776">
        <v>31</v>
      </c>
      <c r="CN8" s="777"/>
      <c r="CO8" s="777"/>
      <c r="CP8" s="777"/>
      <c r="CQ8" s="778"/>
      <c r="CR8" s="776">
        <v>20</v>
      </c>
      <c r="CS8" s="777"/>
      <c r="CT8" s="777"/>
      <c r="CU8" s="777"/>
      <c r="CV8" s="778"/>
      <c r="CW8" s="776">
        <v>0</v>
      </c>
      <c r="CX8" s="777"/>
      <c r="CY8" s="777"/>
      <c r="CZ8" s="777"/>
      <c r="DA8" s="778"/>
      <c r="DB8" s="776">
        <v>0</v>
      </c>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14216</v>
      </c>
      <c r="R23" s="793"/>
      <c r="S23" s="793"/>
      <c r="T23" s="793"/>
      <c r="U23" s="793"/>
      <c r="V23" s="793">
        <v>13619</v>
      </c>
      <c r="W23" s="793"/>
      <c r="X23" s="793"/>
      <c r="Y23" s="793"/>
      <c r="Z23" s="793"/>
      <c r="AA23" s="793">
        <v>597</v>
      </c>
      <c r="AB23" s="793"/>
      <c r="AC23" s="793"/>
      <c r="AD23" s="793"/>
      <c r="AE23" s="794"/>
      <c r="AF23" s="795">
        <v>481</v>
      </c>
      <c r="AG23" s="793"/>
      <c r="AH23" s="793"/>
      <c r="AI23" s="793"/>
      <c r="AJ23" s="796"/>
      <c r="AK23" s="797"/>
      <c r="AL23" s="798"/>
      <c r="AM23" s="798"/>
      <c r="AN23" s="798"/>
      <c r="AO23" s="798"/>
      <c r="AP23" s="793">
        <v>9275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3081</v>
      </c>
      <c r="R28" s="823"/>
      <c r="S28" s="823"/>
      <c r="T28" s="823"/>
      <c r="U28" s="823"/>
      <c r="V28" s="823">
        <v>3057</v>
      </c>
      <c r="W28" s="823"/>
      <c r="X28" s="823"/>
      <c r="Y28" s="823"/>
      <c r="Z28" s="823"/>
      <c r="AA28" s="823">
        <v>24</v>
      </c>
      <c r="AB28" s="823"/>
      <c r="AC28" s="823"/>
      <c r="AD28" s="823"/>
      <c r="AE28" s="824"/>
      <c r="AF28" s="825">
        <v>24</v>
      </c>
      <c r="AG28" s="823"/>
      <c r="AH28" s="823"/>
      <c r="AI28" s="823"/>
      <c r="AJ28" s="826"/>
      <c r="AK28" s="827">
        <v>306</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2540</v>
      </c>
      <c r="R29" s="784"/>
      <c r="S29" s="784"/>
      <c r="T29" s="784"/>
      <c r="U29" s="784"/>
      <c r="V29" s="784">
        <v>2463</v>
      </c>
      <c r="W29" s="784"/>
      <c r="X29" s="784"/>
      <c r="Y29" s="784"/>
      <c r="Z29" s="784"/>
      <c r="AA29" s="784">
        <v>77</v>
      </c>
      <c r="AB29" s="784"/>
      <c r="AC29" s="784"/>
      <c r="AD29" s="784"/>
      <c r="AE29" s="785"/>
      <c r="AF29" s="786">
        <v>77</v>
      </c>
      <c r="AG29" s="787"/>
      <c r="AH29" s="787"/>
      <c r="AI29" s="787"/>
      <c r="AJ29" s="788"/>
      <c r="AK29" s="834">
        <v>453</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442</v>
      </c>
      <c r="R30" s="784"/>
      <c r="S30" s="784"/>
      <c r="T30" s="784"/>
      <c r="U30" s="784"/>
      <c r="V30" s="784">
        <v>441</v>
      </c>
      <c r="W30" s="784"/>
      <c r="X30" s="784"/>
      <c r="Y30" s="784"/>
      <c r="Z30" s="784"/>
      <c r="AA30" s="784">
        <v>1</v>
      </c>
      <c r="AB30" s="784"/>
      <c r="AC30" s="784"/>
      <c r="AD30" s="784"/>
      <c r="AE30" s="785"/>
      <c r="AF30" s="786">
        <v>1</v>
      </c>
      <c r="AG30" s="787"/>
      <c r="AH30" s="787"/>
      <c r="AI30" s="787"/>
      <c r="AJ30" s="788"/>
      <c r="AK30" s="834">
        <v>98</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1276</v>
      </c>
      <c r="R31" s="784"/>
      <c r="S31" s="784"/>
      <c r="T31" s="784"/>
      <c r="U31" s="784"/>
      <c r="V31" s="784">
        <v>1276</v>
      </c>
      <c r="W31" s="784"/>
      <c r="X31" s="784"/>
      <c r="Y31" s="784"/>
      <c r="Z31" s="784"/>
      <c r="AA31" s="784">
        <v>0</v>
      </c>
      <c r="AB31" s="784"/>
      <c r="AC31" s="784"/>
      <c r="AD31" s="784"/>
      <c r="AE31" s="785"/>
      <c r="AF31" s="786">
        <v>472</v>
      </c>
      <c r="AG31" s="787"/>
      <c r="AH31" s="787"/>
      <c r="AI31" s="787"/>
      <c r="AJ31" s="788"/>
      <c r="AK31" s="834">
        <v>703</v>
      </c>
      <c r="AL31" s="830"/>
      <c r="AM31" s="830"/>
      <c r="AN31" s="830"/>
      <c r="AO31" s="830"/>
      <c r="AP31" s="830">
        <v>6239</v>
      </c>
      <c r="AQ31" s="830"/>
      <c r="AR31" s="830"/>
      <c r="AS31" s="830"/>
      <c r="AT31" s="830"/>
      <c r="AU31" s="830">
        <v>5328</v>
      </c>
      <c r="AV31" s="830"/>
      <c r="AW31" s="830"/>
      <c r="AX31" s="830"/>
      <c r="AY31" s="830"/>
      <c r="AZ31" s="831"/>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673</v>
      </c>
      <c r="R32" s="784"/>
      <c r="S32" s="784"/>
      <c r="T32" s="784"/>
      <c r="U32" s="784"/>
      <c r="V32" s="784">
        <v>636</v>
      </c>
      <c r="W32" s="784"/>
      <c r="X32" s="784"/>
      <c r="Y32" s="784"/>
      <c r="Z32" s="784"/>
      <c r="AA32" s="784">
        <v>37</v>
      </c>
      <c r="AB32" s="784"/>
      <c r="AC32" s="784"/>
      <c r="AD32" s="784"/>
      <c r="AE32" s="785"/>
      <c r="AF32" s="786">
        <v>1258</v>
      </c>
      <c r="AG32" s="787"/>
      <c r="AH32" s="787"/>
      <c r="AI32" s="787"/>
      <c r="AJ32" s="788"/>
      <c r="AK32" s="834">
        <v>29</v>
      </c>
      <c r="AL32" s="830"/>
      <c r="AM32" s="830"/>
      <c r="AN32" s="830"/>
      <c r="AO32" s="830"/>
      <c r="AP32" s="830">
        <v>1396</v>
      </c>
      <c r="AQ32" s="830"/>
      <c r="AR32" s="830"/>
      <c r="AS32" s="830"/>
      <c r="AT32" s="830"/>
      <c r="AU32" s="830">
        <v>67</v>
      </c>
      <c r="AV32" s="830"/>
      <c r="AW32" s="830"/>
      <c r="AX32" s="830"/>
      <c r="AY32" s="830"/>
      <c r="AZ32" s="831"/>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15</v>
      </c>
      <c r="R33" s="784"/>
      <c r="S33" s="784"/>
      <c r="T33" s="784"/>
      <c r="U33" s="784"/>
      <c r="V33" s="784">
        <v>15</v>
      </c>
      <c r="W33" s="784"/>
      <c r="X33" s="784"/>
      <c r="Y33" s="784"/>
      <c r="Z33" s="784"/>
      <c r="AA33" s="784">
        <v>0</v>
      </c>
      <c r="AB33" s="784"/>
      <c r="AC33" s="784"/>
      <c r="AD33" s="784"/>
      <c r="AE33" s="785"/>
      <c r="AF33" s="786">
        <v>119</v>
      </c>
      <c r="AG33" s="787"/>
      <c r="AH33" s="787"/>
      <c r="AI33" s="787"/>
      <c r="AJ33" s="788"/>
      <c r="AK33" s="834">
        <v>0</v>
      </c>
      <c r="AL33" s="830"/>
      <c r="AM33" s="830"/>
      <c r="AN33" s="830"/>
      <c r="AO33" s="830"/>
      <c r="AP33" s="830">
        <v>26</v>
      </c>
      <c r="AQ33" s="830"/>
      <c r="AR33" s="830"/>
      <c r="AS33" s="830"/>
      <c r="AT33" s="830"/>
      <c r="AU33" s="830">
        <v>0</v>
      </c>
      <c r="AV33" s="830"/>
      <c r="AW33" s="830"/>
      <c r="AX33" s="830"/>
      <c r="AY33" s="830"/>
      <c r="AZ33" s="831"/>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1951</v>
      </c>
      <c r="AG63" s="844"/>
      <c r="AH63" s="844"/>
      <c r="AI63" s="844"/>
      <c r="AJ63" s="845"/>
      <c r="AK63" s="846"/>
      <c r="AL63" s="841"/>
      <c r="AM63" s="841"/>
      <c r="AN63" s="841"/>
      <c r="AO63" s="841"/>
      <c r="AP63" s="844">
        <f>SUBTOTAL(9,AP28:AT62)</f>
        <v>7661</v>
      </c>
      <c r="AQ63" s="844"/>
      <c r="AR63" s="844"/>
      <c r="AS63" s="844"/>
      <c r="AT63" s="844"/>
      <c r="AU63" s="844">
        <f>SUBTOTAL(9,AU28:AY62)</f>
        <v>5395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554</v>
      </c>
      <c r="C68" s="870"/>
      <c r="D68" s="870"/>
      <c r="E68" s="870"/>
      <c r="F68" s="870"/>
      <c r="G68" s="870"/>
      <c r="H68" s="870"/>
      <c r="I68" s="870"/>
      <c r="J68" s="870"/>
      <c r="K68" s="870"/>
      <c r="L68" s="870"/>
      <c r="M68" s="870"/>
      <c r="N68" s="870"/>
      <c r="O68" s="870"/>
      <c r="P68" s="871"/>
      <c r="Q68" s="872">
        <v>60</v>
      </c>
      <c r="R68" s="866"/>
      <c r="S68" s="866"/>
      <c r="T68" s="866"/>
      <c r="U68" s="866"/>
      <c r="V68" s="866">
        <v>55</v>
      </c>
      <c r="W68" s="866"/>
      <c r="X68" s="866"/>
      <c r="Y68" s="866"/>
      <c r="Z68" s="866"/>
      <c r="AA68" s="866">
        <v>5</v>
      </c>
      <c r="AB68" s="866"/>
      <c r="AC68" s="866"/>
      <c r="AD68" s="866"/>
      <c r="AE68" s="866"/>
      <c r="AF68" s="866">
        <v>5</v>
      </c>
      <c r="AG68" s="866"/>
      <c r="AH68" s="866"/>
      <c r="AI68" s="866"/>
      <c r="AJ68" s="866"/>
      <c r="AK68" s="866">
        <v>3</v>
      </c>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555</v>
      </c>
      <c r="C69" s="874"/>
      <c r="D69" s="874"/>
      <c r="E69" s="874"/>
      <c r="F69" s="874"/>
      <c r="G69" s="874"/>
      <c r="H69" s="874"/>
      <c r="I69" s="874"/>
      <c r="J69" s="874"/>
      <c r="K69" s="874"/>
      <c r="L69" s="874"/>
      <c r="M69" s="874"/>
      <c r="N69" s="874"/>
      <c r="O69" s="874"/>
      <c r="P69" s="875"/>
      <c r="Q69" s="876">
        <v>192</v>
      </c>
      <c r="R69" s="830"/>
      <c r="S69" s="830"/>
      <c r="T69" s="830"/>
      <c r="U69" s="830"/>
      <c r="V69" s="830">
        <v>192</v>
      </c>
      <c r="W69" s="830"/>
      <c r="X69" s="830"/>
      <c r="Y69" s="830"/>
      <c r="Z69" s="830"/>
      <c r="AA69" s="830">
        <v>0</v>
      </c>
      <c r="AB69" s="830"/>
      <c r="AC69" s="830"/>
      <c r="AD69" s="830"/>
      <c r="AE69" s="830"/>
      <c r="AF69" s="830">
        <v>0</v>
      </c>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556</v>
      </c>
      <c r="C70" s="874"/>
      <c r="D70" s="874"/>
      <c r="E70" s="874"/>
      <c r="F70" s="874"/>
      <c r="G70" s="874"/>
      <c r="H70" s="874"/>
      <c r="I70" s="874"/>
      <c r="J70" s="874"/>
      <c r="K70" s="874"/>
      <c r="L70" s="874"/>
      <c r="M70" s="874"/>
      <c r="N70" s="874"/>
      <c r="O70" s="874"/>
      <c r="P70" s="875"/>
      <c r="Q70" s="876">
        <v>2052</v>
      </c>
      <c r="R70" s="830"/>
      <c r="S70" s="830"/>
      <c r="T70" s="830"/>
      <c r="U70" s="830"/>
      <c r="V70" s="830">
        <v>2006</v>
      </c>
      <c r="W70" s="830"/>
      <c r="X70" s="830"/>
      <c r="Y70" s="830"/>
      <c r="Z70" s="830"/>
      <c r="AA70" s="830">
        <v>46</v>
      </c>
      <c r="AB70" s="830"/>
      <c r="AC70" s="830"/>
      <c r="AD70" s="830"/>
      <c r="AE70" s="830"/>
      <c r="AF70" s="830">
        <v>46</v>
      </c>
      <c r="AG70" s="830"/>
      <c r="AH70" s="830"/>
      <c r="AI70" s="830"/>
      <c r="AJ70" s="830"/>
      <c r="AK70" s="830">
        <v>36</v>
      </c>
      <c r="AL70" s="830"/>
      <c r="AM70" s="830"/>
      <c r="AN70" s="830"/>
      <c r="AO70" s="830"/>
      <c r="AP70" s="830">
        <v>176</v>
      </c>
      <c r="AQ70" s="830"/>
      <c r="AR70" s="830"/>
      <c r="AS70" s="830"/>
      <c r="AT70" s="830"/>
      <c r="AU70" s="830">
        <v>45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557</v>
      </c>
      <c r="C71" s="874"/>
      <c r="D71" s="874"/>
      <c r="E71" s="874"/>
      <c r="F71" s="874"/>
      <c r="G71" s="874"/>
      <c r="H71" s="874"/>
      <c r="I71" s="874"/>
      <c r="J71" s="874"/>
      <c r="K71" s="874"/>
      <c r="L71" s="874"/>
      <c r="M71" s="874"/>
      <c r="N71" s="874"/>
      <c r="O71" s="874"/>
      <c r="P71" s="875"/>
      <c r="Q71" s="876">
        <v>126</v>
      </c>
      <c r="R71" s="830"/>
      <c r="S71" s="830"/>
      <c r="T71" s="830"/>
      <c r="U71" s="830"/>
      <c r="V71" s="830">
        <v>115</v>
      </c>
      <c r="W71" s="830"/>
      <c r="X71" s="830"/>
      <c r="Y71" s="830"/>
      <c r="Z71" s="830"/>
      <c r="AA71" s="830">
        <v>11</v>
      </c>
      <c r="AB71" s="830"/>
      <c r="AC71" s="830"/>
      <c r="AD71" s="830"/>
      <c r="AE71" s="830"/>
      <c r="AF71" s="830">
        <v>11</v>
      </c>
      <c r="AG71" s="830"/>
      <c r="AH71" s="830"/>
      <c r="AI71" s="830"/>
      <c r="AJ71" s="830"/>
      <c r="AK71" s="830">
        <v>60</v>
      </c>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558</v>
      </c>
      <c r="C72" s="874"/>
      <c r="D72" s="874"/>
      <c r="E72" s="874"/>
      <c r="F72" s="874"/>
      <c r="G72" s="874"/>
      <c r="H72" s="874"/>
      <c r="I72" s="874"/>
      <c r="J72" s="874"/>
      <c r="K72" s="874"/>
      <c r="L72" s="874"/>
      <c r="M72" s="874"/>
      <c r="N72" s="874"/>
      <c r="O72" s="874"/>
      <c r="P72" s="875"/>
      <c r="Q72" s="876">
        <v>54</v>
      </c>
      <c r="R72" s="830"/>
      <c r="S72" s="830"/>
      <c r="T72" s="830"/>
      <c r="U72" s="830"/>
      <c r="V72" s="830">
        <v>51</v>
      </c>
      <c r="W72" s="830"/>
      <c r="X72" s="830"/>
      <c r="Y72" s="830"/>
      <c r="Z72" s="830"/>
      <c r="AA72" s="830">
        <v>4</v>
      </c>
      <c r="AB72" s="830"/>
      <c r="AC72" s="830"/>
      <c r="AD72" s="830"/>
      <c r="AE72" s="830"/>
      <c r="AF72" s="830">
        <v>4</v>
      </c>
      <c r="AG72" s="830"/>
      <c r="AH72" s="830"/>
      <c r="AI72" s="830"/>
      <c r="AJ72" s="830"/>
      <c r="AK72" s="830">
        <v>2</v>
      </c>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559</v>
      </c>
      <c r="C73" s="874"/>
      <c r="D73" s="874"/>
      <c r="E73" s="874"/>
      <c r="F73" s="874"/>
      <c r="G73" s="874"/>
      <c r="H73" s="874"/>
      <c r="I73" s="874"/>
      <c r="J73" s="874"/>
      <c r="K73" s="874"/>
      <c r="L73" s="874"/>
      <c r="M73" s="874"/>
      <c r="N73" s="874"/>
      <c r="O73" s="874"/>
      <c r="P73" s="875"/>
      <c r="Q73" s="876">
        <v>16725</v>
      </c>
      <c r="R73" s="830"/>
      <c r="S73" s="830"/>
      <c r="T73" s="830"/>
      <c r="U73" s="830"/>
      <c r="V73" s="830">
        <v>16704</v>
      </c>
      <c r="W73" s="830"/>
      <c r="X73" s="830"/>
      <c r="Y73" s="830"/>
      <c r="Z73" s="830"/>
      <c r="AA73" s="830">
        <v>21</v>
      </c>
      <c r="AB73" s="830"/>
      <c r="AC73" s="830"/>
      <c r="AD73" s="830"/>
      <c r="AE73" s="830"/>
      <c r="AF73" s="830">
        <v>21</v>
      </c>
      <c r="AG73" s="830"/>
      <c r="AH73" s="830"/>
      <c r="AI73" s="830"/>
      <c r="AJ73" s="830"/>
      <c r="AK73" s="830">
        <v>164</v>
      </c>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560</v>
      </c>
      <c r="C74" s="874"/>
      <c r="D74" s="874"/>
      <c r="E74" s="874"/>
      <c r="F74" s="874"/>
      <c r="G74" s="874"/>
      <c r="H74" s="874"/>
      <c r="I74" s="874"/>
      <c r="J74" s="874"/>
      <c r="K74" s="874"/>
      <c r="L74" s="874"/>
      <c r="M74" s="874"/>
      <c r="N74" s="874"/>
      <c r="O74" s="874"/>
      <c r="P74" s="875"/>
      <c r="Q74" s="876">
        <v>78</v>
      </c>
      <c r="R74" s="830"/>
      <c r="S74" s="830"/>
      <c r="T74" s="830"/>
      <c r="U74" s="830"/>
      <c r="V74" s="830">
        <v>77</v>
      </c>
      <c r="W74" s="830"/>
      <c r="X74" s="830"/>
      <c r="Y74" s="830"/>
      <c r="Z74" s="830"/>
      <c r="AA74" s="830">
        <v>1</v>
      </c>
      <c r="AB74" s="830"/>
      <c r="AC74" s="830"/>
      <c r="AD74" s="830"/>
      <c r="AE74" s="830"/>
      <c r="AF74" s="830">
        <v>1</v>
      </c>
      <c r="AG74" s="830"/>
      <c r="AH74" s="830"/>
      <c r="AI74" s="830"/>
      <c r="AJ74" s="830"/>
      <c r="AK74" s="830">
        <v>13</v>
      </c>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561</v>
      </c>
      <c r="C75" s="874"/>
      <c r="D75" s="874"/>
      <c r="E75" s="874"/>
      <c r="F75" s="874"/>
      <c r="G75" s="874"/>
      <c r="H75" s="874"/>
      <c r="I75" s="874"/>
      <c r="J75" s="874"/>
      <c r="K75" s="874"/>
      <c r="L75" s="874"/>
      <c r="M75" s="874"/>
      <c r="N75" s="874"/>
      <c r="O75" s="874"/>
      <c r="P75" s="875"/>
      <c r="Q75" s="877">
        <v>425</v>
      </c>
      <c r="R75" s="878"/>
      <c r="S75" s="878"/>
      <c r="T75" s="878"/>
      <c r="U75" s="834"/>
      <c r="V75" s="879">
        <v>237</v>
      </c>
      <c r="W75" s="878"/>
      <c r="X75" s="878"/>
      <c r="Y75" s="878"/>
      <c r="Z75" s="834"/>
      <c r="AA75" s="879">
        <v>188</v>
      </c>
      <c r="AB75" s="878"/>
      <c r="AC75" s="878"/>
      <c r="AD75" s="878"/>
      <c r="AE75" s="834"/>
      <c r="AF75" s="879">
        <v>188</v>
      </c>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562</v>
      </c>
      <c r="C76" s="874"/>
      <c r="D76" s="874"/>
      <c r="E76" s="874"/>
      <c r="F76" s="874"/>
      <c r="G76" s="874"/>
      <c r="H76" s="874"/>
      <c r="I76" s="874"/>
      <c r="J76" s="874"/>
      <c r="K76" s="874"/>
      <c r="L76" s="874"/>
      <c r="M76" s="874"/>
      <c r="N76" s="874"/>
      <c r="O76" s="874"/>
      <c r="P76" s="875"/>
      <c r="Q76" s="877">
        <v>1130</v>
      </c>
      <c r="R76" s="878"/>
      <c r="S76" s="878"/>
      <c r="T76" s="878"/>
      <c r="U76" s="834"/>
      <c r="V76" s="879">
        <v>1119</v>
      </c>
      <c r="W76" s="878"/>
      <c r="X76" s="878"/>
      <c r="Y76" s="878"/>
      <c r="Z76" s="834"/>
      <c r="AA76" s="879">
        <v>11</v>
      </c>
      <c r="AB76" s="878"/>
      <c r="AC76" s="878"/>
      <c r="AD76" s="878"/>
      <c r="AE76" s="834"/>
      <c r="AF76" s="879">
        <v>11</v>
      </c>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563</v>
      </c>
      <c r="C77" s="874"/>
      <c r="D77" s="874"/>
      <c r="E77" s="874"/>
      <c r="F77" s="874"/>
      <c r="G77" s="874"/>
      <c r="H77" s="874"/>
      <c r="I77" s="874"/>
      <c r="J77" s="874"/>
      <c r="K77" s="874"/>
      <c r="L77" s="874"/>
      <c r="M77" s="874"/>
      <c r="N77" s="874"/>
      <c r="O77" s="874"/>
      <c r="P77" s="875"/>
      <c r="Q77" s="877">
        <v>395416</v>
      </c>
      <c r="R77" s="878"/>
      <c r="S77" s="878"/>
      <c r="T77" s="878"/>
      <c r="U77" s="834"/>
      <c r="V77" s="879">
        <v>387020</v>
      </c>
      <c r="W77" s="878"/>
      <c r="X77" s="878"/>
      <c r="Y77" s="878"/>
      <c r="Z77" s="834"/>
      <c r="AA77" s="879">
        <v>8396</v>
      </c>
      <c r="AB77" s="878"/>
      <c r="AC77" s="878"/>
      <c r="AD77" s="878"/>
      <c r="AE77" s="834"/>
      <c r="AF77" s="879">
        <v>8396</v>
      </c>
      <c r="AG77" s="878"/>
      <c r="AH77" s="878"/>
      <c r="AI77" s="878"/>
      <c r="AJ77" s="834"/>
      <c r="AK77" s="879">
        <v>755</v>
      </c>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SUBTOTAL(9,AF68:AJ87)</f>
        <v>8683</v>
      </c>
      <c r="AG88" s="844"/>
      <c r="AH88" s="844"/>
      <c r="AI88" s="844"/>
      <c r="AJ88" s="844"/>
      <c r="AK88" s="841"/>
      <c r="AL88" s="841"/>
      <c r="AM88" s="841"/>
      <c r="AN88" s="841"/>
      <c r="AO88" s="841"/>
      <c r="AP88" s="844">
        <v>176</v>
      </c>
      <c r="AQ88" s="844"/>
      <c r="AR88" s="844"/>
      <c r="AS88" s="844"/>
      <c r="AT88" s="844"/>
      <c r="AU88" s="844">
        <v>45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33</v>
      </c>
      <c r="CS102" s="852"/>
      <c r="CT102" s="852"/>
      <c r="CU102" s="852"/>
      <c r="CV102" s="891"/>
      <c r="CW102" s="890"/>
      <c r="CX102" s="852"/>
      <c r="CY102" s="852"/>
      <c r="CZ102" s="852"/>
      <c r="DA102" s="891"/>
      <c r="DB102" s="890">
        <v>4</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1395305</v>
      </c>
      <c r="AB110" s="900"/>
      <c r="AC110" s="900"/>
      <c r="AD110" s="900"/>
      <c r="AE110" s="901"/>
      <c r="AF110" s="902">
        <v>1325349</v>
      </c>
      <c r="AG110" s="900"/>
      <c r="AH110" s="900"/>
      <c r="AI110" s="900"/>
      <c r="AJ110" s="901"/>
      <c r="AK110" s="902">
        <v>1271019</v>
      </c>
      <c r="AL110" s="900"/>
      <c r="AM110" s="900"/>
      <c r="AN110" s="900"/>
      <c r="AO110" s="901"/>
      <c r="AP110" s="903">
        <v>18.8</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10537879</v>
      </c>
      <c r="BR110" s="931"/>
      <c r="BS110" s="931"/>
      <c r="BT110" s="931"/>
      <c r="BU110" s="931"/>
      <c r="BV110" s="931">
        <v>9896144</v>
      </c>
      <c r="BW110" s="931"/>
      <c r="BX110" s="931"/>
      <c r="BY110" s="931"/>
      <c r="BZ110" s="931"/>
      <c r="CA110" s="931">
        <v>9274601</v>
      </c>
      <c r="CB110" s="931"/>
      <c r="CC110" s="931"/>
      <c r="CD110" s="931"/>
      <c r="CE110" s="931"/>
      <c r="CF110" s="944">
        <v>137.5</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6074170</v>
      </c>
      <c r="BR112" s="926"/>
      <c r="BS112" s="926"/>
      <c r="BT112" s="926"/>
      <c r="BU112" s="926"/>
      <c r="BV112" s="926">
        <v>5814373</v>
      </c>
      <c r="BW112" s="926"/>
      <c r="BX112" s="926"/>
      <c r="BY112" s="926"/>
      <c r="BZ112" s="926"/>
      <c r="CA112" s="926">
        <v>5394728</v>
      </c>
      <c r="CB112" s="926"/>
      <c r="CC112" s="926"/>
      <c r="CD112" s="926"/>
      <c r="CE112" s="926"/>
      <c r="CF112" s="920">
        <v>80</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546107</v>
      </c>
      <c r="AB113" s="938"/>
      <c r="AC113" s="938"/>
      <c r="AD113" s="938"/>
      <c r="AE113" s="939"/>
      <c r="AF113" s="940">
        <v>521483</v>
      </c>
      <c r="AG113" s="938"/>
      <c r="AH113" s="938"/>
      <c r="AI113" s="938"/>
      <c r="AJ113" s="939"/>
      <c r="AK113" s="940">
        <v>399923</v>
      </c>
      <c r="AL113" s="938"/>
      <c r="AM113" s="938"/>
      <c r="AN113" s="938"/>
      <c r="AO113" s="939"/>
      <c r="AP113" s="941">
        <v>5.9</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91132</v>
      </c>
      <c r="BR113" s="926"/>
      <c r="BS113" s="926"/>
      <c r="BT113" s="926"/>
      <c r="BU113" s="926"/>
      <c r="BV113" s="926">
        <v>60957</v>
      </c>
      <c r="BW113" s="926"/>
      <c r="BX113" s="926"/>
      <c r="BY113" s="926"/>
      <c r="BZ113" s="926"/>
      <c r="CA113" s="926">
        <v>44891</v>
      </c>
      <c r="CB113" s="926"/>
      <c r="CC113" s="926"/>
      <c r="CD113" s="926"/>
      <c r="CE113" s="926"/>
      <c r="CF113" s="920">
        <v>0.7</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24144</v>
      </c>
      <c r="AB114" s="959"/>
      <c r="AC114" s="959"/>
      <c r="AD114" s="959"/>
      <c r="AE114" s="960"/>
      <c r="AF114" s="961">
        <v>26035</v>
      </c>
      <c r="AG114" s="959"/>
      <c r="AH114" s="959"/>
      <c r="AI114" s="959"/>
      <c r="AJ114" s="960"/>
      <c r="AK114" s="961">
        <v>21035</v>
      </c>
      <c r="AL114" s="959"/>
      <c r="AM114" s="959"/>
      <c r="AN114" s="959"/>
      <c r="AO114" s="960"/>
      <c r="AP114" s="962">
        <v>0.3</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2074579</v>
      </c>
      <c r="BR114" s="926"/>
      <c r="BS114" s="926"/>
      <c r="BT114" s="926"/>
      <c r="BU114" s="926"/>
      <c r="BV114" s="926">
        <v>1989690</v>
      </c>
      <c r="BW114" s="926"/>
      <c r="BX114" s="926"/>
      <c r="BY114" s="926"/>
      <c r="BZ114" s="926"/>
      <c r="CA114" s="926">
        <v>1986330</v>
      </c>
      <c r="CB114" s="926"/>
      <c r="CC114" s="926"/>
      <c r="CD114" s="926"/>
      <c r="CE114" s="926"/>
      <c r="CF114" s="920">
        <v>29.4</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v>1813</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1965556</v>
      </c>
      <c r="AB117" s="979"/>
      <c r="AC117" s="979"/>
      <c r="AD117" s="979"/>
      <c r="AE117" s="980"/>
      <c r="AF117" s="981">
        <v>1872867</v>
      </c>
      <c r="AG117" s="979"/>
      <c r="AH117" s="979"/>
      <c r="AI117" s="979"/>
      <c r="AJ117" s="980"/>
      <c r="AK117" s="981">
        <v>1691977</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442</v>
      </c>
      <c r="BP119" s="1005"/>
      <c r="BQ119" s="999">
        <v>18777760</v>
      </c>
      <c r="BR119" s="1000"/>
      <c r="BS119" s="1000"/>
      <c r="BT119" s="1000"/>
      <c r="BU119" s="1000"/>
      <c r="BV119" s="1000">
        <v>17762977</v>
      </c>
      <c r="BW119" s="1000"/>
      <c r="BX119" s="1000"/>
      <c r="BY119" s="1000"/>
      <c r="BZ119" s="1000"/>
      <c r="CA119" s="1000">
        <v>16700550</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4039605</v>
      </c>
      <c r="BR120" s="931"/>
      <c r="BS120" s="931"/>
      <c r="BT120" s="931"/>
      <c r="BU120" s="931"/>
      <c r="BV120" s="931">
        <v>3754194</v>
      </c>
      <c r="BW120" s="931"/>
      <c r="BX120" s="931"/>
      <c r="BY120" s="931"/>
      <c r="BZ120" s="931"/>
      <c r="CA120" s="931">
        <v>3636143</v>
      </c>
      <c r="CB120" s="931"/>
      <c r="CC120" s="931"/>
      <c r="CD120" s="931"/>
      <c r="CE120" s="931"/>
      <c r="CF120" s="944">
        <v>53.9</v>
      </c>
      <c r="CG120" s="945"/>
      <c r="CH120" s="945"/>
      <c r="CI120" s="945"/>
      <c r="CJ120" s="945"/>
      <c r="CK120" s="1006" t="s">
        <v>446</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6015769</v>
      </c>
      <c r="DH120" s="931"/>
      <c r="DI120" s="931"/>
      <c r="DJ120" s="931"/>
      <c r="DK120" s="931"/>
      <c r="DL120" s="931">
        <v>5862854</v>
      </c>
      <c r="DM120" s="931"/>
      <c r="DN120" s="931"/>
      <c r="DO120" s="931"/>
      <c r="DP120" s="931"/>
      <c r="DQ120" s="931">
        <v>5290304</v>
      </c>
      <c r="DR120" s="931"/>
      <c r="DS120" s="931"/>
      <c r="DT120" s="931"/>
      <c r="DU120" s="931"/>
      <c r="DV120" s="932">
        <v>78.400000000000006</v>
      </c>
      <c r="DW120" s="932"/>
      <c r="DX120" s="932"/>
      <c r="DY120" s="932"/>
      <c r="DZ120" s="933"/>
    </row>
    <row r="121" spans="1:130" s="21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74348</v>
      </c>
      <c r="BR121" s="926"/>
      <c r="BS121" s="926"/>
      <c r="BT121" s="926"/>
      <c r="BU121" s="926"/>
      <c r="BV121" s="926">
        <v>88297</v>
      </c>
      <c r="BW121" s="926"/>
      <c r="BX121" s="926"/>
      <c r="BY121" s="926"/>
      <c r="BZ121" s="926"/>
      <c r="CA121" s="926">
        <v>58581</v>
      </c>
      <c r="CB121" s="926"/>
      <c r="CC121" s="926"/>
      <c r="CD121" s="926"/>
      <c r="CE121" s="926"/>
      <c r="CF121" s="920">
        <v>0.9</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58401</v>
      </c>
      <c r="DH121" s="926"/>
      <c r="DI121" s="926"/>
      <c r="DJ121" s="926"/>
      <c r="DK121" s="926"/>
      <c r="DL121" s="926">
        <v>62016</v>
      </c>
      <c r="DM121" s="926"/>
      <c r="DN121" s="926"/>
      <c r="DO121" s="926"/>
      <c r="DP121" s="926"/>
      <c r="DQ121" s="926">
        <v>66992</v>
      </c>
      <c r="DR121" s="926"/>
      <c r="DS121" s="926"/>
      <c r="DT121" s="926"/>
      <c r="DU121" s="926"/>
      <c r="DV121" s="927">
        <v>1</v>
      </c>
      <c r="DW121" s="927"/>
      <c r="DX121" s="927"/>
      <c r="DY121" s="927"/>
      <c r="DZ121" s="928"/>
    </row>
    <row r="122" spans="1:130" s="218"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12033892</v>
      </c>
      <c r="BR122" s="1000"/>
      <c r="BS122" s="1000"/>
      <c r="BT122" s="1000"/>
      <c r="BU122" s="1000"/>
      <c r="BV122" s="1000">
        <v>10896368</v>
      </c>
      <c r="BW122" s="1000"/>
      <c r="BX122" s="1000"/>
      <c r="BY122" s="1000"/>
      <c r="BZ122" s="1000"/>
      <c r="CA122" s="1000">
        <v>10393261</v>
      </c>
      <c r="CB122" s="1000"/>
      <c r="CC122" s="1000"/>
      <c r="CD122" s="1000"/>
      <c r="CE122" s="1000"/>
      <c r="CF122" s="1017">
        <v>154</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450</v>
      </c>
      <c r="BP123" s="1005"/>
      <c r="BQ123" s="1063">
        <v>16147845</v>
      </c>
      <c r="BR123" s="1064"/>
      <c r="BS123" s="1064"/>
      <c r="BT123" s="1064"/>
      <c r="BU123" s="1064"/>
      <c r="BV123" s="1064">
        <v>14738859</v>
      </c>
      <c r="BW123" s="1064"/>
      <c r="BX123" s="1064"/>
      <c r="BY123" s="1064"/>
      <c r="BZ123" s="1064"/>
      <c r="CA123" s="1064">
        <v>14087985</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40.4</v>
      </c>
      <c r="BR124" s="1027"/>
      <c r="BS124" s="1027"/>
      <c r="BT124" s="1027"/>
      <c r="BU124" s="1027"/>
      <c r="BV124" s="1027">
        <v>46.6</v>
      </c>
      <c r="BW124" s="1027"/>
      <c r="BX124" s="1027"/>
      <c r="BY124" s="1027"/>
      <c r="BZ124" s="1027"/>
      <c r="CA124" s="1027">
        <v>38.700000000000003</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9574</v>
      </c>
      <c r="AB128" s="1046"/>
      <c r="AC128" s="1046"/>
      <c r="AD128" s="1046"/>
      <c r="AE128" s="1047"/>
      <c r="AF128" s="1048">
        <v>15411</v>
      </c>
      <c r="AG128" s="1046"/>
      <c r="AH128" s="1046"/>
      <c r="AI128" s="1046"/>
      <c r="AJ128" s="1047"/>
      <c r="AK128" s="1048">
        <v>38885</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13.79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v>1813</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7748983</v>
      </c>
      <c r="AB129" s="959"/>
      <c r="AC129" s="959"/>
      <c r="AD129" s="959"/>
      <c r="AE129" s="960"/>
      <c r="AF129" s="961">
        <v>7697489</v>
      </c>
      <c r="AG129" s="959"/>
      <c r="AH129" s="959"/>
      <c r="AI129" s="959"/>
      <c r="AJ129" s="960"/>
      <c r="AK129" s="961">
        <v>7845239</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18.79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1246545</v>
      </c>
      <c r="AB130" s="959"/>
      <c r="AC130" s="959"/>
      <c r="AD130" s="959"/>
      <c r="AE130" s="960"/>
      <c r="AF130" s="961">
        <v>1219716</v>
      </c>
      <c r="AG130" s="959"/>
      <c r="AH130" s="959"/>
      <c r="AI130" s="959"/>
      <c r="AJ130" s="960"/>
      <c r="AK130" s="961">
        <v>1097895</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9.6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6502438</v>
      </c>
      <c r="AB131" s="986"/>
      <c r="AC131" s="986"/>
      <c r="AD131" s="986"/>
      <c r="AE131" s="987"/>
      <c r="AF131" s="985">
        <v>6477773</v>
      </c>
      <c r="AG131" s="986"/>
      <c r="AH131" s="986"/>
      <c r="AI131" s="986"/>
      <c r="AJ131" s="987"/>
      <c r="AK131" s="985">
        <v>6747344</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38.700000000000003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10.91032317</v>
      </c>
      <c r="AB132" s="1097"/>
      <c r="AC132" s="1097"/>
      <c r="AD132" s="1097"/>
      <c r="AE132" s="1098"/>
      <c r="AF132" s="1099">
        <v>9.8450501429999999</v>
      </c>
      <c r="AG132" s="1097"/>
      <c r="AH132" s="1097"/>
      <c r="AI132" s="1097"/>
      <c r="AJ132" s="1098"/>
      <c r="AK132" s="1099">
        <v>8.2283784549999996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10.1</v>
      </c>
      <c r="AB133" s="1080"/>
      <c r="AC133" s="1080"/>
      <c r="AD133" s="1080"/>
      <c r="AE133" s="1081"/>
      <c r="AF133" s="1079">
        <v>10.1</v>
      </c>
      <c r="AG133" s="1080"/>
      <c r="AH133" s="1080"/>
      <c r="AI133" s="1080"/>
      <c r="AJ133" s="1081"/>
      <c r="AK133" s="1079">
        <v>9.6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yV8DW0lhIU3ENE9zUm1KJYAizWeQxEm4yXbCkfsQ5Zx3oO2lX10Hj8H8uMpJWN5ILlXrbCE0GwrRNluZS31Qw==" saltValue="/LHaqoBhJry+nd9/nVgud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D76" zoomScale="90" zoomScaleNormal="85" zoomScaleSheetLayoutView="90" workbookViewId="0">
      <selection activeCell="DG30" sqref="DG3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vG6jL5VyMK+YuFmDGajb1BxhobvaJPXA8UFGkvBnFHEGMeWrR+KcY2IudlxZDQnl8OnAphwTykVWe0LmtE374Q==" saltValue="h3VGNYHm5doZJUHRWXi84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7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S1gzR9QLXqCzwO88slDM7P9epECSa8Kfak8dG3AZuQILBb9fd1ENcMeR2vzVRep1NxRxadll1JEP1OJqqFVEg==" saltValue="G8vnMl+ZxdymcyYzZx6ng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6" workbookViewId="0">
      <selection activeCell="AR25" sqref="AR25"/>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2095017</v>
      </c>
      <c r="AP9" s="269">
        <v>80306</v>
      </c>
      <c r="AQ9" s="270">
        <v>98214</v>
      </c>
      <c r="AR9" s="271">
        <v>-18.2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402559</v>
      </c>
      <c r="AP10" s="272">
        <v>15431</v>
      </c>
      <c r="AQ10" s="273">
        <v>8330</v>
      </c>
      <c r="AR10" s="274">
        <v>85.2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7036</v>
      </c>
      <c r="AP11" s="272">
        <v>270</v>
      </c>
      <c r="AQ11" s="273">
        <v>2236</v>
      </c>
      <c r="AR11" s="274">
        <v>-87.9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v>5094</v>
      </c>
      <c r="AP12" s="272">
        <v>195</v>
      </c>
      <c r="AQ12" s="273">
        <v>12</v>
      </c>
      <c r="AR12" s="274">
        <v>1525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93679</v>
      </c>
      <c r="AP13" s="272">
        <v>3591</v>
      </c>
      <c r="AQ13" s="273">
        <v>3111</v>
      </c>
      <c r="AR13" s="274">
        <v>15.4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28591</v>
      </c>
      <c r="AP14" s="272">
        <v>1096</v>
      </c>
      <c r="AQ14" s="273">
        <v>1882</v>
      </c>
      <c r="AR14" s="274">
        <v>-41.8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-145594</v>
      </c>
      <c r="AP15" s="272">
        <v>-5581</v>
      </c>
      <c r="AQ15" s="273">
        <v>-6411</v>
      </c>
      <c r="AR15" s="274">
        <v>-12.9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2486382</v>
      </c>
      <c r="AP16" s="272">
        <v>95307</v>
      </c>
      <c r="AQ16" s="273">
        <v>107373</v>
      </c>
      <c r="AR16" s="274">
        <v>-11.2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7.67</v>
      </c>
      <c r="AP21" s="286">
        <v>9.17</v>
      </c>
      <c r="AQ21" s="287">
        <v>-1.5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98</v>
      </c>
      <c r="AP22" s="291">
        <v>97.5</v>
      </c>
      <c r="AQ22" s="292">
        <v>0.5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1271019</v>
      </c>
      <c r="AP32" s="300">
        <v>48720</v>
      </c>
      <c r="AQ32" s="301">
        <v>55954</v>
      </c>
      <c r="AR32" s="302">
        <v>-12.9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502</v>
      </c>
      <c r="AP33" s="300" t="s">
        <v>502</v>
      </c>
      <c r="AQ33" s="301" t="s">
        <v>502</v>
      </c>
      <c r="AR33" s="302" t="s">
        <v>502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502</v>
      </c>
      <c r="AP34" s="300" t="s">
        <v>502</v>
      </c>
      <c r="AQ34" s="301">
        <v>1</v>
      </c>
      <c r="AR34" s="302" t="s">
        <v>502</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399923</v>
      </c>
      <c r="AP35" s="300">
        <v>15330</v>
      </c>
      <c r="AQ35" s="301">
        <v>17691</v>
      </c>
      <c r="AR35" s="302">
        <v>-13.3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21035</v>
      </c>
      <c r="AP36" s="300">
        <v>806</v>
      </c>
      <c r="AQ36" s="301">
        <v>2603</v>
      </c>
      <c r="AR36" s="302">
        <v>-69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502</v>
      </c>
      <c r="AP37" s="300" t="s">
        <v>502</v>
      </c>
      <c r="AQ37" s="301">
        <v>579</v>
      </c>
      <c r="AR37" s="302" t="s">
        <v>502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502</v>
      </c>
      <c r="AP38" s="303" t="s">
        <v>502</v>
      </c>
      <c r="AQ38" s="304">
        <v>4</v>
      </c>
      <c r="AR38" s="292" t="s">
        <v>502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-38885</v>
      </c>
      <c r="AP39" s="300">
        <v>-1491</v>
      </c>
      <c r="AQ39" s="301">
        <v>-4663</v>
      </c>
      <c r="AR39" s="302">
        <v>-68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-1097895</v>
      </c>
      <c r="AP40" s="300">
        <v>-42084</v>
      </c>
      <c r="AQ40" s="301">
        <v>-48945</v>
      </c>
      <c r="AR40" s="302">
        <v>-14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555197</v>
      </c>
      <c r="AP41" s="300">
        <v>21282</v>
      </c>
      <c r="AQ41" s="301">
        <v>23225</v>
      </c>
      <c r="AR41" s="302">
        <v>-8.4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1751428</v>
      </c>
      <c r="AN51" s="322">
        <v>63428</v>
      </c>
      <c r="AO51" s="323">
        <v>23.5</v>
      </c>
      <c r="AP51" s="324">
        <v>76347</v>
      </c>
      <c r="AQ51" s="325">
        <v>2.4</v>
      </c>
      <c r="AR51" s="326">
        <v>21.1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965849</v>
      </c>
      <c r="AN52" s="330">
        <v>34978</v>
      </c>
      <c r="AO52" s="331">
        <v>14.5</v>
      </c>
      <c r="AP52" s="332">
        <v>41762</v>
      </c>
      <c r="AQ52" s="333">
        <v>0.5</v>
      </c>
      <c r="AR52" s="334">
        <v>14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1489414</v>
      </c>
      <c r="AN53" s="322">
        <v>54599</v>
      </c>
      <c r="AO53" s="323">
        <v>-13.9</v>
      </c>
      <c r="AP53" s="324">
        <v>69604</v>
      </c>
      <c r="AQ53" s="325">
        <v>-8.8000000000000007</v>
      </c>
      <c r="AR53" s="326">
        <v>-5.0999999999999996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1050850</v>
      </c>
      <c r="AN54" s="330">
        <v>38522</v>
      </c>
      <c r="AO54" s="331">
        <v>10.1</v>
      </c>
      <c r="AP54" s="332">
        <v>36247</v>
      </c>
      <c r="AQ54" s="333">
        <v>-13.2</v>
      </c>
      <c r="AR54" s="334">
        <v>23.3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1107636</v>
      </c>
      <c r="AN55" s="322">
        <v>41191</v>
      </c>
      <c r="AO55" s="323">
        <v>-24.6</v>
      </c>
      <c r="AP55" s="324">
        <v>68410</v>
      </c>
      <c r="AQ55" s="325">
        <v>-1.7</v>
      </c>
      <c r="AR55" s="326">
        <v>-22.9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660261</v>
      </c>
      <c r="AN56" s="330">
        <v>24554</v>
      </c>
      <c r="AO56" s="331">
        <v>-36.299999999999997</v>
      </c>
      <c r="AP56" s="332">
        <v>35086</v>
      </c>
      <c r="AQ56" s="333">
        <v>-3.2</v>
      </c>
      <c r="AR56" s="334">
        <v>-33.1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898406</v>
      </c>
      <c r="AN57" s="322">
        <v>33832</v>
      </c>
      <c r="AO57" s="323">
        <v>-17.899999999999999</v>
      </c>
      <c r="AP57" s="324">
        <v>73019</v>
      </c>
      <c r="AQ57" s="325">
        <v>6.7</v>
      </c>
      <c r="AR57" s="326">
        <v>-24.6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564791</v>
      </c>
      <c r="AN58" s="330">
        <v>21269</v>
      </c>
      <c r="AO58" s="331">
        <v>-13.4</v>
      </c>
      <c r="AP58" s="332">
        <v>39427</v>
      </c>
      <c r="AQ58" s="333">
        <v>12.4</v>
      </c>
      <c r="AR58" s="334">
        <v>-25.8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1097775</v>
      </c>
      <c r="AN59" s="322">
        <v>42080</v>
      </c>
      <c r="AO59" s="323">
        <v>24.4</v>
      </c>
      <c r="AP59" s="324">
        <v>76590</v>
      </c>
      <c r="AQ59" s="325">
        <v>4.9000000000000004</v>
      </c>
      <c r="AR59" s="326">
        <v>19.5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470587</v>
      </c>
      <c r="AN60" s="330">
        <v>18038</v>
      </c>
      <c r="AO60" s="331">
        <v>-15.2</v>
      </c>
      <c r="AP60" s="332">
        <v>42387</v>
      </c>
      <c r="AQ60" s="333">
        <v>7.5</v>
      </c>
      <c r="AR60" s="334">
        <v>-22.7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1268932</v>
      </c>
      <c r="AN61" s="337">
        <v>47026</v>
      </c>
      <c r="AO61" s="338">
        <v>-1.7</v>
      </c>
      <c r="AP61" s="339">
        <v>72794</v>
      </c>
      <c r="AQ61" s="340">
        <v>0.7</v>
      </c>
      <c r="AR61" s="326">
        <v>-2.4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742468</v>
      </c>
      <c r="AN62" s="330">
        <v>27472</v>
      </c>
      <c r="AO62" s="331">
        <v>-8.1</v>
      </c>
      <c r="AP62" s="332">
        <v>38982</v>
      </c>
      <c r="AQ62" s="333">
        <v>0.8</v>
      </c>
      <c r="AR62" s="334">
        <v>-8.9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HrGG2eaT7Jqr2V7JEF3laZZ9yxSdGtZDDiTSOSRMl93mMwG8bDDkh09kGXL31MKVNwRQ0ek6KkaclgE5uO80ww==" saltValue="4KG+kbCvzjrWIOvpMRVo5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6" zoomScale="90" zoomScaleNormal="9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wvDLC2wuPE7hYFc8FilistXxi5yP6ROG5dpSYvS58iG7sOhi90+LDFwi4VcXcFzuPW7mFHkt9UluJ3VbHi3yBg==" saltValue="ZNAyKdf/k3EfbHzPK8LWv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7" zoomScaleNormal="100" zoomScaleSheetLayoutView="55" workbookViewId="0">
      <selection activeCell="AE103" sqref="AE103"/>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I1C6PYR/rUeGkf5CwWNY/2A1LoqOd9WmckeV/4Ylerg8s2DldhsqHMCozUII1OvRj2/x89sbLPHLld7R5qSkQQ==" saltValue="4ZFeM8Gq1mVyEY9tBbNi1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9" zoomScaleSheetLayoutView="100" workbookViewId="0">
      <selection sqref="A1:XFD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6.58</v>
      </c>
      <c r="G47" s="12">
        <v>14.52</v>
      </c>
      <c r="H47" s="12">
        <v>15.15</v>
      </c>
      <c r="I47" s="12">
        <v>12.24</v>
      </c>
      <c r="J47" s="13">
        <v>12.01</v>
      </c>
    </row>
    <row r="48" spans="2:10" ht="57.75" customHeight="1" x14ac:dyDescent="0.15">
      <c r="B48" s="14"/>
      <c r="C48" s="1141" t="s">
        <v>4</v>
      </c>
      <c r="D48" s="1141"/>
      <c r="E48" s="1142"/>
      <c r="F48" s="15">
        <v>12.21</v>
      </c>
      <c r="G48" s="16">
        <v>15.83</v>
      </c>
      <c r="H48" s="16">
        <v>12.69</v>
      </c>
      <c r="I48" s="16">
        <v>7.26</v>
      </c>
      <c r="J48" s="17">
        <v>6.13</v>
      </c>
    </row>
    <row r="49" spans="2:10" ht="57.75" customHeight="1" thickBot="1" x14ac:dyDescent="0.2">
      <c r="B49" s="18"/>
      <c r="C49" s="1143" t="s">
        <v>5</v>
      </c>
      <c r="D49" s="1143"/>
      <c r="E49" s="1144"/>
      <c r="F49" s="19" t="s">
        <v>531</v>
      </c>
      <c r="G49" s="20">
        <v>12.14</v>
      </c>
      <c r="H49" s="20" t="s">
        <v>532</v>
      </c>
      <c r="I49" s="20" t="s">
        <v>533</v>
      </c>
      <c r="J49" s="21" t="s">
        <v>534</v>
      </c>
    </row>
    <row r="50" spans="2:10" x14ac:dyDescent="0.15"/>
  </sheetData>
  <sheetProtection algorithmName="SHA-512" hashValue="2D9/M6aVRFVUcqIES0l+XLGRrljba38R86sPGBFxJFgJ5q7DoKIJtonQd4gv0AeqlPBvM1VaTb8iosTwYJn0Mg==" saltValue="GF44Dk0MFFK55gMC+v82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川野　力</cp:lastModifiedBy>
  <cp:lastPrinted>2026-03-09T02:28:59Z</cp:lastPrinted>
  <dcterms:created xsi:type="dcterms:W3CDTF">2026-02-23T05:06:43Z</dcterms:created>
  <dcterms:modified xsi:type="dcterms:W3CDTF">2026-03-12T02:05:17Z</dcterms:modified>
  <cp:category/>
</cp:coreProperties>
</file>