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19560" windowHeight="9405"/>
  </bookViews>
  <sheets>
    <sheet name="総括表" sheetId="1" r:id="rId1"/>
    <sheet name="普通会計の状況" sheetId="15"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6" r:id="rId14"/>
    <sheet name="施設類型別ストック情報分析表①" sheetId="17" r:id="rId15"/>
    <sheet name="施設類型別ストック情報分析表②" sheetId="18" r:id="rId16"/>
    <sheet name="データシート" sheetId="14" state="hidden" r:id="rId17"/>
  </sheets>
  <definedNames>
    <definedName name="Z_23508DA7_0A01_45E3_A613_47E87EA26E4D_.wvu.Cols" localSheetId="2" hidden="1">'各会計、関係団体の財政状況及び健全化判断比率'!$EB:$XFD</definedName>
    <definedName name="Z_23508DA7_0A01_45E3_A613_47E87EA26E4D_.wvu.Cols" localSheetId="12" hidden="1">基金残高に係る経年分析!$P:$XFD</definedName>
    <definedName name="Z_23508DA7_0A01_45E3_A613_47E87EA26E4D_.wvu.Cols" localSheetId="4" hidden="1">'経常経費分析表（経常収支比率の分析）'!$DM:$XFD</definedName>
    <definedName name="Z_23508DA7_0A01_45E3_A613_47E87EA26E4D_.wvu.Cols" localSheetId="5" hidden="1">'経常経費分析表（人件費・公債費・普通建設事業費の分析）'!$AU:$XFD</definedName>
    <definedName name="Z_23508DA7_0A01_45E3_A613_47E87EA26E4D_.wvu.Cols" localSheetId="3" hidden="1">財政比較分析表!$DQ:$XFD</definedName>
    <definedName name="Z_23508DA7_0A01_45E3_A613_47E87EA26E4D_.wvu.Cols" localSheetId="10" hidden="1">'実質公債費比率（分子）の構造'!$V:$XFD</definedName>
    <definedName name="Z_23508DA7_0A01_45E3_A613_47E87EA26E4D_.wvu.Cols" localSheetId="8" hidden="1">実質収支比率等に係る経年分析!$Q:$XFD</definedName>
    <definedName name="Z_23508DA7_0A01_45E3_A613_47E87EA26E4D_.wvu.Cols" localSheetId="11" hidden="1">'将来負担比率（分子）の構造'!$T:$XFD</definedName>
    <definedName name="Z_23508DA7_0A01_45E3_A613_47E87EA26E4D_.wvu.Cols" localSheetId="6" hidden="1">'性質別歳出決算分析表（住民一人当たりのコスト）'!$DV:$XFD</definedName>
    <definedName name="Z_23508DA7_0A01_45E3_A613_47E87EA26E4D_.wvu.Cols" localSheetId="0" hidden="1">総括表!$DP:$XFD</definedName>
    <definedName name="Z_23508DA7_0A01_45E3_A613_47E87EA26E4D_.wvu.Cols" localSheetId="7" hidden="1">'目的別歳出決算分析表（住民一人当たりのコスト）'!$DV:$XFD</definedName>
    <definedName name="Z_23508DA7_0A01_45E3_A613_47E87EA26E4D_.wvu.Cols" localSheetId="9" hidden="1">連結実質赤字比率に係る赤字・黒字の構成分析!$Q:$XFD</definedName>
    <definedName name="Z_23508DA7_0A01_45E3_A613_47E87EA26E4D_.wvu.Rows" localSheetId="2" hidden="1">'各会計、関係団体の財政状況及び健全化判断比率'!$136:$1048576,'各会計、関係団体の財政状況及び健全化判断比率'!$89:$101,'各会計、関係団体の財政状況及び健全化判断比率'!$135:$135</definedName>
    <definedName name="Z_23508DA7_0A01_45E3_A613_47E87EA26E4D_.wvu.Rows" localSheetId="12" hidden="1">基金残高に係る経年分析!$65:$1048576</definedName>
    <definedName name="Z_23508DA7_0A01_45E3_A613_47E87EA26E4D_.wvu.Rows" localSheetId="4" hidden="1">'経常経費分析表（経常収支比率の分析）'!$90:$1048576</definedName>
    <definedName name="Z_23508DA7_0A01_45E3_A613_47E87EA26E4D_.wvu.Rows" localSheetId="5" hidden="1">'経常経費分析表（人件費・公債費・普通建設事業費の分析）'!$74:$1048576,'経常経費分析表（人件費・公債費・普通建設事業費の分析）'!$67:$73</definedName>
    <definedName name="Z_23508DA7_0A01_45E3_A613_47E87EA26E4D_.wvu.Rows" localSheetId="3" hidden="1">財政比較分析表!$106:$1048576,財政比較分析表!$98:$105</definedName>
    <definedName name="Z_23508DA7_0A01_45E3_A613_47E87EA26E4D_.wvu.Rows" localSheetId="10" hidden="1">'実質公債費比率（分子）の構造'!$63:$1048576</definedName>
    <definedName name="Z_23508DA7_0A01_45E3_A613_47E87EA26E4D_.wvu.Rows" localSheetId="8" hidden="1">実質収支比率等に係る経年分析!$51:$1048576</definedName>
    <definedName name="Z_23508DA7_0A01_45E3_A613_47E87EA26E4D_.wvu.Rows" localSheetId="11" hidden="1">'将来負担比率（分子）の構造'!$56:$1048576</definedName>
    <definedName name="Z_23508DA7_0A01_45E3_A613_47E87EA26E4D_.wvu.Rows" localSheetId="6" hidden="1">'性質別歳出決算分析表（住民一人当たりのコスト）'!$122:$1048576,'性質別歳出決算分析表（住民一人当たりのコスト）'!$117:$121</definedName>
    <definedName name="Z_23508DA7_0A01_45E3_A613_47E87EA26E4D_.wvu.Rows" localSheetId="0" hidden="1">総括表!$57:$1048576</definedName>
    <definedName name="Z_23508DA7_0A01_45E3_A613_47E87EA26E4D_.wvu.Rows" localSheetId="7" hidden="1">'目的別歳出決算分析表（住民一人当たりのコスト）'!$117:$1048576</definedName>
    <definedName name="Z_23508DA7_0A01_45E3_A613_47E87EA26E4D_.wvu.Rows" localSheetId="9" hidden="1">連結実質赤字比率に係る赤字・黒字の構成分析!$46:$1048576</definedName>
  </definedNames>
  <calcPr calcId="162913" calcMode="manual"/>
  <customWorkbookViews>
    <customWorkbookView name="  - 個人用ビュー" guid="{23508DA7-0A01-45E3-A613-47E87EA26E4D}" mergeInterval="0" personalView="1" maximized="1" xWindow="-8" yWindow="-8" windowWidth="1320" windowHeight="784" activeSheetId="1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 l="1"/>
  <c r="AO36" i="1"/>
  <c r="AO35" i="1"/>
  <c r="AO34"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CO40" i="1"/>
  <c r="BW40" i="1"/>
  <c r="BE40" i="1"/>
  <c r="AM40" i="1"/>
  <c r="U40" i="1"/>
  <c r="C40" i="1"/>
  <c r="CO39" i="1"/>
  <c r="BW39" i="1"/>
  <c r="BE39" i="1"/>
  <c r="AM39" i="1"/>
  <c r="U39" i="1"/>
  <c r="C39" i="1"/>
  <c r="CO38" i="1"/>
  <c r="BE38" i="1"/>
  <c r="AM38" i="1"/>
  <c r="U38" i="1"/>
  <c r="C38" i="1"/>
  <c r="CO37" i="1"/>
  <c r="BE37" i="1"/>
  <c r="AM37" i="1"/>
  <c r="C37" i="1"/>
  <c r="BE36" i="1"/>
  <c r="C36" i="1"/>
  <c r="BE35" i="1"/>
  <c r="C34" i="1"/>
  <c r="C35" i="1" l="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U34" i="1" l="1"/>
  <c r="U35" i="1" s="1"/>
  <c r="U36" i="1" s="1"/>
  <c r="U37" i="1" s="1"/>
  <c r="AM34" i="1"/>
  <c r="AM35" i="1" l="1"/>
  <c r="AM36" i="1" s="1"/>
  <c r="BE34" i="1"/>
  <c r="BW34" i="1" s="1"/>
  <c r="BW35" i="1" s="1"/>
  <c r="BW36" i="1" s="1"/>
  <c r="BW37" i="1" s="1"/>
  <c r="BW38" i="1" s="1"/>
  <c r="CO34" i="1" l="1"/>
  <c r="CO35" i="1" s="1"/>
  <c r="CO36" i="1" s="1"/>
</calcChain>
</file>

<file path=xl/sharedStrings.xml><?xml version="1.0" encoding="utf-8"?>
<sst xmlns="http://schemas.openxmlformats.org/spreadsheetml/2006/main" count="1150" uniqueCount="621">
  <si>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</si>
  <si>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</si>
  <si>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</si>
  <si>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</si>
  <si>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</si>
  <si>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</si>
  <si>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</si>
  <si>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</si>
  <si>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</si>
  <si>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</si>
  <si>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</si>
  <si>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</si>
  <si>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</si>
  <si>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</si>
  <si>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</si>
  <si>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</si>
  <si>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</si>
  <si>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</si>
  <si>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</si>
  <si>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</si>
  <si>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</si>
  <si>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</si>
  <si>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</si>
  <si>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</si>
  <si>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</si>
  <si>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</si>
  <si>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</si>
  <si>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</si>
  <si>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</si>
  <si>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</si>
  <si>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</si>
  <si>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</si>
  <si>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</si>
  <si>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</si>
  <si>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</si>
  <si>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</si>
  <si>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</si>
  <si>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</si>
  <si>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</si>
  <si>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</si>
  <si>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</si>
  <si>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</si>
  <si>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</si>
  <si>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</si>
  <si>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</si>
  <si>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</si>
  <si>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</si>
  <si>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</si>
  <si>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</si>
  <si>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</si>
  <si>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</si>
  <si>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</si>
  <si>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</si>
  <si>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</si>
  <si>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</si>
  <si>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</si>
  <si>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</si>
  <si>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</si>
  <si>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</si>
  <si>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</si>
  <si>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</si>
  <si>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</si>
  <si>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</si>
  <si>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</si>
  <si>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</si>
  <si>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</si>
  <si>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</si>
  <si>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</si>
  <si>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</si>
  <si>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</si>
  <si>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</si>
  <si>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</si>
  <si>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</si>
  <si>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</si>
  <si>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</si>
  <si>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</si>
  <si>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</si>
  <si>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</si>
  <si>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</si>
  <si>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</si>
  <si>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</si>
  <si>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</si>
  <si>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</si>
  <si>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</si>
  <si>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</si>
  <si>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</si>
  <si>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</si>
  <si>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</si>
  <si>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</si>
  <si>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</si>
  <si>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</si>
  <si>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</si>
  <si>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</si>
  <si>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</si>
  <si>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</si>
  <si>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</si>
  <si>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</si>
  <si>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</si>
  <si>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筑西市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</si>
  <si>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</si>
  <si>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</si>
  <si>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</si>
  <si>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</si>
  <si>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</si>
  <si>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</si>
  <si>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</si>
  <si>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</si>
  <si>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</si>
  <si>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</si>
  <si>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</si>
  <si>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</si>
  <si>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</si>
  <si>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</si>
  <si>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</si>
  <si>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</si>
  <si>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</si>
  <si>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</si>
  <si>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</si>
  <si>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</si>
  <si>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</si>
  <si>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</si>
  <si>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</si>
  <si>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</si>
  <si>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</si>
  <si>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</si>
  <si>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</si>
  <si>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</si>
  <si>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</si>
  <si>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</si>
  <si>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</si>
  <si>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</si>
  <si>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</si>
  <si>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</si>
  <si>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</si>
  <si>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</si>
  <si>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</si>
  <si>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</si>
  <si>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</si>
  <si>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</si>
  <si>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</si>
  <si>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</si>
  <si>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</si>
  <si>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</si>
  <si>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</si>
  <si>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</si>
  <si>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</si>
  <si>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</si>
  <si>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</si>
  <si>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</si>
  <si>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</si>
  <si>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</si>
  <si>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</si>
  <si>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</si>
  <si>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</si>
  <si>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</si>
  <si>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</si>
  <si>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</si>
  <si>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</si>
  <si>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</si>
  <si>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</si>
  <si>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</si>
  <si>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</si>
  <si>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</si>
  <si>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</si>
  <si>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</si>
  <si>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</si>
  <si>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</si>
  <si>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</si>
  <si>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</si>
  <si>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</si>
  <si>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</si>
  <si>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</si>
  <si>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</si>
  <si>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</si>
  <si>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</si>
  <si>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</si>
  <si>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</si>
  <si>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</si>
  <si>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</si>
  <si>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</si>
  <si>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</si>
  <si>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</si>
  <si>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</si>
  <si>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</si>
  <si>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</si>
  <si>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</si>
  <si>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</si>
  <si>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</si>
  <si>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</si>
  <si>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</si>
  <si>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</si>
  <si>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</si>
  <si>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</si>
  <si>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</si>
  <si>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</si>
  <si>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</si>
  <si>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</si>
  <si>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</si>
  <si>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</si>
  <si>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</si>
  <si>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</si>
  <si>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</si>
  <si>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</si>
  <si>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</si>
  <si>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</si>
  <si>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</si>
  <si>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</si>
  <si>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</si>
  <si>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</si>
  <si>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</si>
  <si>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</si>
  <si>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</si>
  <si>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</si>
  <si>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</si>
  <si>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茨城県筑西市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</si>
  <si>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</si>
  <si>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</si>
  <si>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</si>
  <si>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</si>
  <si>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</si>
  <si>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</si>
  <si>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</si>
  <si>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</si>
  <si>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</si>
  <si>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</si>
  <si>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</si>
  <si>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</si>
  <si>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</si>
  <si>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</si>
  <si>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</si>
  <si>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</si>
  <si>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</si>
  <si>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</si>
  <si>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</si>
  <si>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</si>
  <si>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</si>
  <si>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</si>
  <si>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</si>
  <si>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</si>
  <si>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</si>
  <si>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</si>
  <si>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</si>
  <si>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</si>
  <si>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</si>
  <si>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</si>
  <si>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</si>
  <si>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</si>
  <si>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</si>
  <si>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</si>
  <si>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</si>
  <si>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</si>
  <si>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</si>
  <si>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</si>
  <si>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</si>
  <si>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</si>
  <si>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</si>
  <si>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</si>
  <si>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</si>
  <si>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</si>
  <si>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</si>
  <si>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</si>
  <si>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</si>
  <si>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</si>
  <si>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</si>
  <si>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</si>
  <si>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</si>
  <si>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</si>
  <si>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</si>
  <si>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</si>
  <si>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</si>
  <si>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</si>
  <si>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</si>
  <si>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</si>
  <si>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</si>
  <si>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</si>
  <si>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</si>
  <si>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</si>
  <si>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</si>
  <si>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</si>
  <si>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</si>
  <si>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</si>
  <si>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</si>
  <si>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</si>
  <si>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</si>
  <si>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</si>
  <si>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</si>
  <si>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</si>
  <si>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</si>
  <si>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</si>
  <si>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</si>
  <si>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</si>
  <si>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</si>
  <si>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</si>
  <si>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</si>
  <si>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</si>
  <si>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</si>
  <si>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</si>
  <si>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</si>
  <si>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</si>
  <si>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</si>
  <si>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</si>
  <si>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</si>
  <si>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</si>
  <si>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</si>
  <si>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</si>
  <si>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</si>
  <si>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</si>
  <si>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</si>
  <si>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</si>
  <si>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</si>
  <si>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</si>
  <si>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</si>
  <si>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</si>
  <si>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</si>
  <si>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</si>
  <si>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</si>
  <si>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</si>
  <si>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</si>
  <si>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</si>
  <si>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</si>
  <si>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</si>
  <si>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</si>
  <si>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</si>
  <si>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</si>
  <si>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</si>
  <si>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</si>
  <si>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</si>
  <si>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</si>
  <si>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</si>
  <si>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</si>
  <si>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</si>
  <si>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</si>
  <si>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</si>
  <si>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</si>
  <si>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</si>
  <si>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</si>
  <si>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</si>
  <si>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</si>
  <si>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宅地造成</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</si>
  <si>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</si>
  <si>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</si>
  <si>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</si>
  <si>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</si>
  <si>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</si>
  <si>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</si>
  <si>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</si>
  <si>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</si>
  <si>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</si>
  <si>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</si>
  <si>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</si>
  <si>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</si>
  <si>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</si>
  <si>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</si>
  <si>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</si>
  <si>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</si>
  <si>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</si>
  <si>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</si>
  <si>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</si>
  <si>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</si>
  <si>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</si>
  <si>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</si>
  <si>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</si>
  <si>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</si>
  <si>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</si>
  <si>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</si>
  <si>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</si>
  <si>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</si>
  <si>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</si>
  <si>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茨城県筑西市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</si>
  <si>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</si>
  <si>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</si>
  <si>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</si>
  <si>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</si>
  <si>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</si>
  <si>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</si>
  <si>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</si>
  <si>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</si>
  <si>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</si>
  <si>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</si>
  <si>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</si>
  <si>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</si>
  <si>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</si>
  <si>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</si>
  <si>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</si>
  <si>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</si>
  <si>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</si>
  <si>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</si>
  <si>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</si>
  <si>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</si>
  <si>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筑西市病院事業債管理特別会計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</si>
  <si>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</si>
  <si>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</si>
  <si>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</si>
  <si>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</si>
  <si>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</si>
  <si>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</si>
  <si>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</si>
  <si>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</si>
  <si>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</si>
  <si>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</si>
  <si>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</si>
  <si>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</si>
  <si>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</si>
  <si>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</si>
  <si>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</si>
  <si>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筑西市国民健康保険特別会計</t>
    <phoneticPr fontId="5"/>
  </si>
  <si>
    <t>筑西市後期高齢者医療特別会計</t>
    <phoneticPr fontId="5"/>
  </si>
  <si>
    <t>筑西市介護保険特別会計</t>
    <phoneticPr fontId="5"/>
  </si>
  <si>
    <t>筑西市介護サービス事業特別会計</t>
    <phoneticPr fontId="5"/>
  </si>
  <si>
    <t>筑西市水道事業会計</t>
    <phoneticPr fontId="5"/>
  </si>
  <si>
    <t>法適用企業</t>
    <phoneticPr fontId="5"/>
  </si>
  <si>
    <t>法適用企業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</si>
  <si>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</si>
  <si>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</si>
  <si>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</si>
  <si>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</si>
  <si>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</si>
  <si>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</si>
  <si>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</si>
  <si>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</si>
  <si>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</si>
  <si>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</si>
  <si>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</si>
  <si>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</si>
  <si>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</si>
  <si>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</si>
  <si>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</si>
  <si>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</si>
  <si>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</si>
  <si>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</si>
  <si>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</si>
  <si>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</si>
  <si>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</si>
  <si>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</si>
  <si>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</si>
  <si>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</si>
  <si>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</si>
  <si>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</si>
  <si>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</si>
  <si>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</si>
  <si>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</si>
  <si>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</si>
  <si>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</si>
  <si>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</si>
  <si>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</si>
  <si>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</si>
  <si>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</si>
  <si>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</si>
  <si>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</si>
  <si>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</si>
  <si>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</si>
  <si>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</si>
  <si>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</si>
  <si>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</si>
  <si>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</si>
  <si>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</si>
  <si>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</si>
  <si>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</si>
  <si>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</si>
  <si>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</si>
  <si>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</si>
  <si>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</si>
  <si>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</si>
  <si>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</si>
  <si>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</si>
  <si>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</si>
  <si>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</si>
  <si>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</si>
  <si>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</si>
  <si>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</si>
  <si>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</si>
  <si>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</si>
  <si>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</si>
  <si>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</si>
  <si>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</si>
  <si>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</si>
  <si>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</si>
  <si>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</si>
  <si>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筑西市下水道事業会計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</si>
  <si>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</si>
  <si>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</si>
  <si>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筑西市農業集落排水事業会計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</si>
  <si>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</si>
  <si>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</si>
  <si>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筑西市下館結城都市計画事業八丁台土地区画整理事業特別会計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</si>
  <si>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</si>
  <si>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</si>
  <si>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</si>
  <si>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</si>
  <si>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</si>
  <si>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</si>
  <si>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</si>
  <si>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</si>
  <si>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</si>
  <si>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</si>
  <si>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</si>
  <si>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</si>
  <si>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</si>
  <si>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</si>
  <si>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</si>
  <si>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</si>
  <si>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</si>
  <si>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</si>
  <si>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</si>
  <si>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</si>
  <si>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</si>
  <si>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</si>
  <si>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</si>
  <si>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</si>
  <si>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</si>
  <si>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</si>
  <si>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</si>
  <si>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</si>
  <si>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</si>
  <si>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</si>
  <si>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</si>
  <si>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</si>
  <si>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</si>
  <si>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</si>
  <si>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</si>
  <si>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</si>
  <si>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</si>
  <si>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</si>
  <si>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</si>
  <si>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</si>
  <si>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</si>
  <si>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</si>
  <si>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</si>
  <si>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</si>
  <si>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</si>
  <si>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</si>
  <si>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</si>
  <si>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</si>
  <si>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</si>
  <si>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</si>
  <si>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</si>
  <si>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</si>
  <si>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</si>
  <si>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</si>
  <si>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</si>
  <si>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</si>
  <si>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</si>
  <si>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</si>
  <si>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</si>
  <si>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</si>
  <si>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</si>
  <si>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</si>
  <si>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</si>
  <si>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</si>
  <si>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</si>
  <si>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</si>
  <si>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</si>
  <si>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</si>
  <si>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</si>
  <si>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</si>
  <si>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</si>
  <si>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</si>
  <si>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</si>
  <si>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</si>
  <si>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</si>
  <si>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</si>
  <si>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</si>
  <si>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</si>
  <si>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</si>
  <si>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</si>
  <si>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</si>
  <si>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</si>
  <si>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</si>
  <si>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</si>
  <si>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</si>
  <si>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4.96</t>
  </si>
  <si>
    <t>▲ 1.49</t>
  </si>
  <si>
    <t>一般会計</t>
  </si>
  <si>
    <t>筑西市水道事業会計</t>
  </si>
  <si>
    <t>筑西市下水道事業会計</t>
  </si>
  <si>
    <t>筑西市国民健康保険特別会計</t>
  </si>
  <si>
    <t>筑西市介護保険特別会計</t>
  </si>
  <si>
    <t>筑西市農業集落排水事業会計</t>
  </si>
  <si>
    <t>筑西市下館結城都市計画事業八丁台土地区画整理事業特別会計</t>
  </si>
  <si>
    <t>筑西市後期高齢者医療特別会計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</si>
  <si>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</si>
  <si>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</si>
  <si>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</si>
  <si>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</si>
  <si>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</si>
  <si>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</si>
  <si>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</si>
  <si>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</si>
  <si>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</si>
  <si>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スピカ・アセット・マネジメント</t>
    <phoneticPr fontId="2"/>
  </si>
  <si>
    <t>茨城県西部医療機構</t>
    <rPh sb="0" eb="3">
      <t>イバラキケン</t>
    </rPh>
    <rPh sb="3" eb="9">
      <t>セイブイリョウキコウ</t>
    </rPh>
    <phoneticPr fontId="2"/>
  </si>
  <si>
    <t>ちくせい夢開発</t>
    <rPh sb="4" eb="5">
      <t>ユメ</t>
    </rPh>
    <rPh sb="5" eb="7">
      <t>カイハツ</t>
    </rPh>
    <phoneticPr fontId="2"/>
  </si>
  <si>
    <t>○</t>
    <phoneticPr fontId="2"/>
  </si>
  <si>
    <t>筑西広域市町村圏事務組合</t>
    <rPh sb="0" eb="2">
      <t>チクセイ</t>
    </rPh>
    <rPh sb="2" eb="4">
      <t>コウイキ</t>
    </rPh>
    <rPh sb="4" eb="7">
      <t>シチョウソン</t>
    </rPh>
    <rPh sb="7" eb="8">
      <t>ケン</t>
    </rPh>
    <rPh sb="8" eb="10">
      <t>ジム</t>
    </rPh>
    <rPh sb="10" eb="12">
      <t>クミアイ</t>
    </rPh>
    <phoneticPr fontId="2"/>
  </si>
  <si>
    <t>茨城県市町村総合事務組合</t>
    <rPh sb="0" eb="3">
      <t>イバラキケン</t>
    </rPh>
    <rPh sb="3" eb="6">
      <t>シチョウソン</t>
    </rPh>
    <rPh sb="6" eb="8">
      <t>ソウゴウ</t>
    </rPh>
    <rPh sb="8" eb="10">
      <t>ジム</t>
    </rPh>
    <rPh sb="10" eb="12">
      <t>クミアイ</t>
    </rPh>
    <phoneticPr fontId="2"/>
  </si>
  <si>
    <t>下妻地方広域事務組合</t>
    <rPh sb="0" eb="2">
      <t>シモツマ</t>
    </rPh>
    <rPh sb="2" eb="4">
      <t>チホウ</t>
    </rPh>
    <rPh sb="4" eb="6">
      <t>コウイキ</t>
    </rPh>
    <rPh sb="6" eb="8">
      <t>ジム</t>
    </rPh>
    <rPh sb="8" eb="10">
      <t>クミアイ</t>
    </rPh>
    <phoneticPr fontId="2"/>
  </si>
  <si>
    <t>茨城県租税債権管理機構</t>
    <rPh sb="0" eb="3">
      <t>イバラキケン</t>
    </rPh>
    <rPh sb="3" eb="5">
      <t>ソゼイ</t>
    </rPh>
    <rPh sb="5" eb="7">
      <t>サイケン</t>
    </rPh>
    <rPh sb="7" eb="9">
      <t>カンリ</t>
    </rPh>
    <rPh sb="9" eb="11">
      <t>キコウ</t>
    </rPh>
    <phoneticPr fontId="2"/>
  </si>
  <si>
    <t>茨城県後期高齢者医療広域連合</t>
    <rPh sb="0" eb="3">
      <t>イバラキケン</t>
    </rPh>
    <rPh sb="3" eb="5">
      <t>コウキ</t>
    </rPh>
    <rPh sb="5" eb="8">
      <t>コウレイシャ</t>
    </rPh>
    <rPh sb="8" eb="10">
      <t>イリョウ</t>
    </rPh>
    <rPh sb="10" eb="12">
      <t>コウイキ</t>
    </rPh>
    <rPh sb="12" eb="14">
      <t>レンゴウ</t>
    </rPh>
    <phoneticPr fontId="2"/>
  </si>
  <si>
    <t>-</t>
    <phoneticPr fontId="2"/>
  </si>
  <si>
    <t>合併振興基金</t>
  </si>
  <si>
    <t>団地排水建設事業基金</t>
  </si>
  <si>
    <t>庁舎建設事業基金</t>
  </si>
  <si>
    <t>地域医療推進事業基金</t>
  </si>
  <si>
    <t>地域づくり振興基金</t>
  </si>
  <si>
    <t>-</t>
    <phoneticPr fontId="2"/>
  </si>
  <si>
    <t>水道事業会計</t>
    <phoneticPr fontId="5"/>
  </si>
  <si>
    <t>下水道事業会計</t>
    <phoneticPr fontId="5"/>
  </si>
  <si>
    <t>農業集落排水事業会計</t>
    <phoneticPr fontId="5"/>
  </si>
  <si>
    <t>下館結城都市計画事業八丁台土地区画整理事業特別会計</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</si>
  <si>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</si>
  <si>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</si>
  <si>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</si>
  <si>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</si>
  <si>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</si>
  <si>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</si>
  <si>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</si>
  <si>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</si>
  <si>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</si>
  <si>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</si>
  <si>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令和２年度と比較すると、公営企業債等繰入見込額及び設立法人の負債額負担見込額の減により将来負担比率は減少したが、いまだ類似団体平均を上回っている。また、小中学校プールの統合等により有形固定資産減価償却率は若干の減少となったが、市内の公共施設の半数以上が築年数30年を経過するなど、老朽化が進んでおり、数値の増加が見込まれるため、公共施設等総合管理計画に基づき、適切な施設の配置や維持管理を推進していく。</t>
    <phoneticPr fontId="5"/>
  </si>
  <si>
    <t>　令和２年度と比較すると、実質公債費比率は減少したが、これは普通交付税及び臨時財政対策債発行可能額の増が主要因となっている。また、将来負担比率も減少傾向にあるが、今後、義務教育学校整備等の大事業が計画されていることや公共施設の老朽化対策等事業の増から、地方債残高や元利償還金額の増加による両比率の増加が想定されるため、計画的な地方債発行及び公共施設の適正配置を推進し、健全な財政運営を維持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</si>
</sst>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4">
                  <c:v>62281</c:v>
                </c:pt>
              </c:numCache>
            </c:numRef>
          </c:val>
          <c:smooth val="0"/>
          <c:extLst>
            <c:ext xmlns:c16="http://schemas.microsoft.com/office/drawing/2014/chart" uri="{C3380CC4-5D6E-409C-BE32-E72D297353CC}">
              <c16:uniqueId val="{00000000-72B1-42A2-8717-7CB8E1F2F7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33807</c:v>
                </c:pt>
                <c:pt idx="1">
                  <c:v>59254</c:v>
                </c:pt>
                <c:pt idx="2">
                  <c:v>61670</c:v>
                </c:pt>
                <c:pt idx="3">
                  <c:v>45218</c:v>
                </c:pt>
                <c:pt idx="4">
                  <c:v>59682</c:v>
                </c:pt>
              </c:numCache>
            </c:numRef>
          </c:val>
          <c:smooth val="0"/>
          <c:extLst>
            <c:ext xmlns:c16="http://schemas.microsoft.com/office/drawing/2014/chart" uri="{C3380CC4-5D6E-409C-BE32-E72D297353CC}">
              <c16:uniqueId val="{00000001-72B1-42A2-8717-7CB8E1F2F73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8.75</c:v>
                </c:pt>
                <c:pt idx="1">
                  <c:v>5.64</c:v>
                </c:pt>
                <c:pt idx="2">
                  <c:v>4.7300000000000004</c:v>
                </c:pt>
                <c:pt idx="3">
                  <c:v>8.27</c:v>
                </c:pt>
                <c:pt idx="4">
                  <c:v>10.08</c:v>
                </c:pt>
              </c:numCache>
            </c:numRef>
          </c:val>
          <c:extLst>
            <c:ext xmlns:c16="http://schemas.microsoft.com/office/drawing/2014/chart" uri="{C3380CC4-5D6E-409C-BE32-E72D297353CC}">
              <c16:uniqueId val="{00000000-2101-40F2-A85E-4596160595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20.09</c:v>
                </c:pt>
                <c:pt idx="1">
                  <c:v>18.600000000000001</c:v>
                </c:pt>
                <c:pt idx="2">
                  <c:v>17.96</c:v>
                </c:pt>
                <c:pt idx="3">
                  <c:v>17.399999999999999</c:v>
                </c:pt>
                <c:pt idx="4">
                  <c:v>21.07</c:v>
                </c:pt>
              </c:numCache>
            </c:numRef>
          </c:val>
          <c:extLst>
            <c:ext xmlns:c16="http://schemas.microsoft.com/office/drawing/2014/chart" uri="{C3380CC4-5D6E-409C-BE32-E72D297353CC}">
              <c16:uniqueId val="{00000001-2101-40F2-A85E-45961605955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0.68</c:v>
                </c:pt>
                <c:pt idx="1">
                  <c:v>-4.96</c:v>
                </c:pt>
                <c:pt idx="2">
                  <c:v>-1.49</c:v>
                </c:pt>
                <c:pt idx="3">
                  <c:v>3.69</c:v>
                </c:pt>
                <c:pt idx="4">
                  <c:v>6.34</c:v>
                </c:pt>
              </c:numCache>
            </c:numRef>
          </c:val>
          <c:smooth val="0"/>
          <c:extLst>
            <c:ext xmlns:c16="http://schemas.microsoft.com/office/drawing/2014/chart" uri="{C3380CC4-5D6E-409C-BE32-E72D297353CC}">
              <c16:uniqueId val="{00000002-2101-40F2-A85E-45961605955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4.25</c:v>
                </c:pt>
                <c:pt idx="2">
                  <c:v>#N/A</c:v>
                </c:pt>
                <c:pt idx="3">
                  <c:v>0.5</c:v>
                </c:pt>
                <c:pt idx="4">
                  <c:v>#N/A</c:v>
                </c:pt>
                <c:pt idx="5">
                  <c:v>4.2699999999999996</c:v>
                </c:pt>
                <c:pt idx="6">
                  <c:v>#N/A</c:v>
                </c:pt>
                <c:pt idx="7">
                  <c:v>0.02</c:v>
                </c:pt>
                <c:pt idx="8">
                  <c:v>#N/A</c:v>
                </c:pt>
                <c:pt idx="9">
                  <c:v>0.01</c:v>
                </c:pt>
              </c:numCache>
            </c:numRef>
          </c:val>
          <c:extLst>
            <c:ext xmlns:c16="http://schemas.microsoft.com/office/drawing/2014/chart" uri="{C3380CC4-5D6E-409C-BE32-E72D297353CC}">
              <c16:uniqueId val="{00000000-F9D2-4155-8EDC-491AF1BF390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D2-4155-8EDC-491AF1BF3902}"/>
            </c:ext>
          </c:extLst>
        </c:ser>
        <c:ser>
          <c:idx val="2"/>
          <c:order val="2"/>
          <c:tx>
            <c:strRef>
              <c:f>データシート!$A$29</c:f>
              <c:strCache>
                <c:ptCount val="1"/>
                <c:pt idx="0">
                  <c:v>筑西市後期高齢者医療特別会計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0.06</c:v>
                </c:pt>
                <c:pt idx="4">
                  <c:v>#N/A</c:v>
                </c:pt>
                <c:pt idx="5">
                  <c:v>0.17</c:v>
                </c:pt>
                <c:pt idx="6">
                  <c:v>#N/A</c:v>
                </c:pt>
                <c:pt idx="7">
                  <c:v>0.1</c:v>
                </c:pt>
                <c:pt idx="8">
                  <c:v>#N/A</c:v>
                </c:pt>
                <c:pt idx="9">
                  <c:v>0.09</c:v>
                </c:pt>
              </c:numCache>
            </c:numRef>
          </c:val>
          <c:extLst>
            <c:ext xmlns:c16="http://schemas.microsoft.com/office/drawing/2014/chart" uri="{C3380CC4-5D6E-409C-BE32-E72D297353CC}">
              <c16:uniqueId val="{00000002-F9D2-4155-8EDC-491AF1BF3902}"/>
            </c:ext>
          </c:extLst>
        </c:ser>
        <c:ser>
          <c:idx val="3"/>
          <c:order val="3"/>
          <c:tx>
            <c:strRef>
              <c:f>データシート!$A$30</c:f>
              <c:strCache>
                <c:ptCount val="1"/>
                <c:pt idx="0">
                  <c:v>筑西市下館結城都市計画事業八丁台土地区画整理事業特別会計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0.64</c:v>
                </c:pt>
                <c:pt idx="2">
                  <c:v>#N/A</c:v>
                </c:pt>
                <c:pt idx="3">
                  <c:v>0.54</c:v>
                </c:pt>
                <c:pt idx="4">
                  <c:v>#N/A</c:v>
                </c:pt>
                <c:pt idx="5">
                  <c:v>0.81</c:v>
                </c:pt>
                <c:pt idx="6">
                  <c:v>#N/A</c:v>
                </c:pt>
                <c:pt idx="7">
                  <c:v>0.35</c:v>
                </c:pt>
                <c:pt idx="8">
                  <c:v>#N/A</c:v>
                </c:pt>
                <c:pt idx="9">
                  <c:v>0.28000000000000003</c:v>
                </c:pt>
              </c:numCache>
            </c:numRef>
          </c:val>
          <c:extLst>
            <c:ext xmlns:c16="http://schemas.microsoft.com/office/drawing/2014/chart" uri="{C3380CC4-5D6E-409C-BE32-E72D297353CC}">
              <c16:uniqueId val="{00000003-F9D2-4155-8EDC-491AF1BF3902}"/>
            </c:ext>
          </c:extLst>
        </c:ser>
        <c:ser>
          <c:idx val="4"/>
          <c:order val="4"/>
          <c:tx>
            <c:strRef>
              <c:f>データシート!$A$31</c:f>
              <c:strCache>
                <c:ptCount val="1"/>
                <c:pt idx="0">
                  <c:v>筑西市農業集落排水事業会計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1.04</c:v>
                </c:pt>
                <c:pt idx="8">
                  <c:v>#N/A</c:v>
                </c:pt>
                <c:pt idx="9">
                  <c:v>1.1499999999999999</c:v>
                </c:pt>
              </c:numCache>
            </c:numRef>
          </c:val>
          <c:extLst>
            <c:ext xmlns:c16="http://schemas.microsoft.com/office/drawing/2014/chart" uri="{C3380CC4-5D6E-409C-BE32-E72D297353CC}">
              <c16:uniqueId val="{00000004-F9D2-4155-8EDC-491AF1BF3902}"/>
            </c:ext>
          </c:extLst>
        </c:ser>
        <c:ser>
          <c:idx val="5"/>
          <c:order val="5"/>
          <c:tx>
            <c:strRef>
              <c:f>データシート!$A$32</c:f>
              <c:strCache>
                <c:ptCount val="1"/>
                <c:pt idx="0">
                  <c:v>筑西市介護保険特別会計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2.15</c:v>
                </c:pt>
                <c:pt idx="2">
                  <c:v>#N/A</c:v>
                </c:pt>
                <c:pt idx="3">
                  <c:v>1.74</c:v>
                </c:pt>
                <c:pt idx="4">
                  <c:v>#N/A</c:v>
                </c:pt>
                <c:pt idx="5">
                  <c:v>1</c:v>
                </c:pt>
                <c:pt idx="6">
                  <c:v>#N/A</c:v>
                </c:pt>
                <c:pt idx="7">
                  <c:v>0.93</c:v>
                </c:pt>
                <c:pt idx="8">
                  <c:v>#N/A</c:v>
                </c:pt>
                <c:pt idx="9">
                  <c:v>1.3</c:v>
                </c:pt>
              </c:numCache>
            </c:numRef>
          </c:val>
          <c:extLst>
            <c:ext xmlns:c16="http://schemas.microsoft.com/office/drawing/2014/chart" uri="{C3380CC4-5D6E-409C-BE32-E72D297353CC}">
              <c16:uniqueId val="{00000005-F9D2-4155-8EDC-491AF1BF3902}"/>
            </c:ext>
          </c:extLst>
        </c:ser>
        <c:ser>
          <c:idx val="6"/>
          <c:order val="6"/>
          <c:tx>
            <c:strRef>
              <c:f>データシート!$A$33</c:f>
              <c:strCache>
                <c:ptCount val="1"/>
                <c:pt idx="0">
                  <c:v>筑西市国民健康保険特別会計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1.93</c:v>
                </c:pt>
                <c:pt idx="2">
                  <c:v>#N/A</c:v>
                </c:pt>
                <c:pt idx="3">
                  <c:v>0.42</c:v>
                </c:pt>
                <c:pt idx="4">
                  <c:v>#N/A</c:v>
                </c:pt>
                <c:pt idx="5">
                  <c:v>0.53</c:v>
                </c:pt>
                <c:pt idx="6">
                  <c:v>#N/A</c:v>
                </c:pt>
                <c:pt idx="7">
                  <c:v>1.34</c:v>
                </c:pt>
                <c:pt idx="8">
                  <c:v>#N/A</c:v>
                </c:pt>
                <c:pt idx="9">
                  <c:v>2.0499999999999998</c:v>
                </c:pt>
              </c:numCache>
            </c:numRef>
          </c:val>
          <c:extLst>
            <c:ext xmlns:c16="http://schemas.microsoft.com/office/drawing/2014/chart" uri="{C3380CC4-5D6E-409C-BE32-E72D297353CC}">
              <c16:uniqueId val="{00000006-F9D2-4155-8EDC-491AF1BF3902}"/>
            </c:ext>
          </c:extLst>
        </c:ser>
        <c:ser>
          <c:idx val="7"/>
          <c:order val="7"/>
          <c:tx>
            <c:strRef>
              <c:f>データシート!$A$34</c:f>
              <c:strCache>
                <c:ptCount val="1"/>
                <c:pt idx="0">
                  <c:v>筑西市下水道事業会計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4.2</c:v>
                </c:pt>
                <c:pt idx="8">
                  <c:v>#N/A</c:v>
                </c:pt>
                <c:pt idx="9">
                  <c:v>4.58</c:v>
                </c:pt>
              </c:numCache>
            </c:numRef>
          </c:val>
          <c:extLst>
            <c:ext xmlns:c16="http://schemas.microsoft.com/office/drawing/2014/chart" uri="{C3380CC4-5D6E-409C-BE32-E72D297353CC}">
              <c16:uniqueId val="{00000007-F9D2-4155-8EDC-491AF1BF3902}"/>
            </c:ext>
          </c:extLst>
        </c:ser>
        <c:ser>
          <c:idx val="8"/>
          <c:order val="8"/>
          <c:tx>
            <c:strRef>
              <c:f>データシート!$A$35</c:f>
              <c:strCache>
                <c:ptCount val="1"/>
                <c:pt idx="0">
                  <c:v>筑西市水道事業会計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3.82</c:v>
                </c:pt>
                <c:pt idx="2">
                  <c:v>#N/A</c:v>
                </c:pt>
                <c:pt idx="3">
                  <c:v>3.89</c:v>
                </c:pt>
                <c:pt idx="4">
                  <c:v>#N/A</c:v>
                </c:pt>
                <c:pt idx="5">
                  <c:v>4.25</c:v>
                </c:pt>
                <c:pt idx="6">
                  <c:v>#N/A</c:v>
                </c:pt>
                <c:pt idx="7">
                  <c:v>4.78</c:v>
                </c:pt>
                <c:pt idx="8">
                  <c:v>#N/A</c:v>
                </c:pt>
                <c:pt idx="9">
                  <c:v>5.24</c:v>
                </c:pt>
              </c:numCache>
            </c:numRef>
          </c:val>
          <c:extLst>
            <c:ext xmlns:c16="http://schemas.microsoft.com/office/drawing/2014/chart" uri="{C3380CC4-5D6E-409C-BE32-E72D297353CC}">
              <c16:uniqueId val="{00000008-F9D2-4155-8EDC-491AF1BF390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8.74</c:v>
                </c:pt>
                <c:pt idx="2">
                  <c:v>#N/A</c:v>
                </c:pt>
                <c:pt idx="3">
                  <c:v>5.63</c:v>
                </c:pt>
                <c:pt idx="4">
                  <c:v>#N/A</c:v>
                </c:pt>
                <c:pt idx="5">
                  <c:v>4.72</c:v>
                </c:pt>
                <c:pt idx="6">
                  <c:v>#N/A</c:v>
                </c:pt>
                <c:pt idx="7">
                  <c:v>8.27</c:v>
                </c:pt>
                <c:pt idx="8">
                  <c:v>#N/A</c:v>
                </c:pt>
                <c:pt idx="9">
                  <c:v>10.08</c:v>
                </c:pt>
              </c:numCache>
            </c:numRef>
          </c:val>
          <c:extLst>
            <c:ext xmlns:c16="http://schemas.microsoft.com/office/drawing/2014/chart" uri="{C3380CC4-5D6E-409C-BE32-E72D297353CC}">
              <c16:uniqueId val="{00000009-F9D2-4155-8EDC-491AF1BF390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4752</c:v>
                </c:pt>
                <c:pt idx="5">
                  <c:v>4506</c:v>
                </c:pt>
                <c:pt idx="8">
                  <c:v>4415</c:v>
                </c:pt>
                <c:pt idx="11">
                  <c:v>4550</c:v>
                </c:pt>
                <c:pt idx="14">
                  <c:v>4510</c:v>
                </c:pt>
              </c:numCache>
            </c:numRef>
          </c:val>
          <c:extLst>
            <c:ext xmlns:c16="http://schemas.microsoft.com/office/drawing/2014/chart" uri="{C3380CC4-5D6E-409C-BE32-E72D297353CC}">
              <c16:uniqueId val="{00000000-DACF-4DF8-827F-552A15A552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ACF-4DF8-827F-552A15A552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57</c:v>
                </c:pt>
                <c:pt idx="3">
                  <c:v>66</c:v>
                </c:pt>
                <c:pt idx="6">
                  <c:v>64</c:v>
                </c:pt>
                <c:pt idx="9">
                  <c:v>64</c:v>
                </c:pt>
                <c:pt idx="12">
                  <c:v>64</c:v>
                </c:pt>
              </c:numCache>
            </c:numRef>
          </c:val>
          <c:extLst>
            <c:ext xmlns:c16="http://schemas.microsoft.com/office/drawing/2014/chart" uri="{C3380CC4-5D6E-409C-BE32-E72D297353CC}">
              <c16:uniqueId val="{00000002-DACF-4DF8-827F-552A15A552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282</c:v>
                </c:pt>
                <c:pt idx="3">
                  <c:v>269</c:v>
                </c:pt>
                <c:pt idx="6">
                  <c:v>175</c:v>
                </c:pt>
                <c:pt idx="9">
                  <c:v>135</c:v>
                </c:pt>
                <c:pt idx="12">
                  <c:v>133</c:v>
                </c:pt>
              </c:numCache>
            </c:numRef>
          </c:val>
          <c:extLst>
            <c:ext xmlns:c16="http://schemas.microsoft.com/office/drawing/2014/chart" uri="{C3380CC4-5D6E-409C-BE32-E72D297353CC}">
              <c16:uniqueId val="{00000003-DACF-4DF8-827F-552A15A552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1555</c:v>
                </c:pt>
                <c:pt idx="3">
                  <c:v>1473</c:v>
                </c:pt>
                <c:pt idx="6">
                  <c:v>1262</c:v>
                </c:pt>
                <c:pt idx="9">
                  <c:v>1184</c:v>
                </c:pt>
                <c:pt idx="12">
                  <c:v>1151</c:v>
                </c:pt>
              </c:numCache>
            </c:numRef>
          </c:val>
          <c:extLst>
            <c:ext xmlns:c16="http://schemas.microsoft.com/office/drawing/2014/chart" uri="{C3380CC4-5D6E-409C-BE32-E72D297353CC}">
              <c16:uniqueId val="{00000004-DACF-4DF8-827F-552A15A552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CF-4DF8-827F-552A15A552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ACF-4DF8-827F-552A15A552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4598</c:v>
                </c:pt>
                <c:pt idx="3">
                  <c:v>4546</c:v>
                </c:pt>
                <c:pt idx="6">
                  <c:v>4766</c:v>
                </c:pt>
                <c:pt idx="9">
                  <c:v>4742</c:v>
                </c:pt>
                <c:pt idx="12">
                  <c:v>4692</c:v>
                </c:pt>
              </c:numCache>
            </c:numRef>
          </c:val>
          <c:extLst>
            <c:ext xmlns:c16="http://schemas.microsoft.com/office/drawing/2014/chart" uri="{C3380CC4-5D6E-409C-BE32-E72D297353CC}">
              <c16:uniqueId val="{00000007-DACF-4DF8-827F-552A15A552A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1740</c:v>
                </c:pt>
                <c:pt idx="2">
                  <c:v>#N/A</c:v>
                </c:pt>
                <c:pt idx="3">
                  <c:v>#N/A</c:v>
                </c:pt>
                <c:pt idx="4">
                  <c:v>1848</c:v>
                </c:pt>
                <c:pt idx="5">
                  <c:v>#N/A</c:v>
                </c:pt>
                <c:pt idx="6">
                  <c:v>#N/A</c:v>
                </c:pt>
                <c:pt idx="7">
                  <c:v>1852</c:v>
                </c:pt>
                <c:pt idx="8">
                  <c:v>#N/A</c:v>
                </c:pt>
                <c:pt idx="9">
                  <c:v>#N/A</c:v>
                </c:pt>
                <c:pt idx="10">
                  <c:v>1575</c:v>
                </c:pt>
                <c:pt idx="11">
                  <c:v>#N/A</c:v>
                </c:pt>
                <c:pt idx="12">
                  <c:v>#N/A</c:v>
                </c:pt>
                <c:pt idx="13">
                  <c:v>1530</c:v>
                </c:pt>
                <c:pt idx="14">
                  <c:v>#N/A</c:v>
                </c:pt>
              </c:numCache>
            </c:numRef>
          </c:val>
          <c:smooth val="0"/>
          <c:extLst>
            <c:ext xmlns:c16="http://schemas.microsoft.com/office/drawing/2014/chart" uri="{C3380CC4-5D6E-409C-BE32-E72D297353CC}">
              <c16:uniqueId val="{00000008-DACF-4DF8-827F-552A15A552A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44128</c:v>
                </c:pt>
                <c:pt idx="5">
                  <c:v>45718</c:v>
                </c:pt>
                <c:pt idx="8">
                  <c:v>46174</c:v>
                </c:pt>
                <c:pt idx="11">
                  <c:v>45870</c:v>
                </c:pt>
                <c:pt idx="14">
                  <c:v>45129</c:v>
                </c:pt>
              </c:numCache>
            </c:numRef>
          </c:val>
          <c:extLst>
            <c:ext xmlns:c16="http://schemas.microsoft.com/office/drawing/2014/chart" uri="{C3380CC4-5D6E-409C-BE32-E72D297353CC}">
              <c16:uniqueId val="{00000000-922B-4C6F-AB5E-015B060BF4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3762</c:v>
                </c:pt>
                <c:pt idx="5">
                  <c:v>3994</c:v>
                </c:pt>
                <c:pt idx="8">
                  <c:v>2884</c:v>
                </c:pt>
                <c:pt idx="11">
                  <c:v>3074</c:v>
                </c:pt>
                <c:pt idx="14">
                  <c:v>2995</c:v>
                </c:pt>
              </c:numCache>
            </c:numRef>
          </c:val>
          <c:extLst>
            <c:ext xmlns:c16="http://schemas.microsoft.com/office/drawing/2014/chart" uri="{C3380CC4-5D6E-409C-BE32-E72D297353CC}">
              <c16:uniqueId val="{00000001-922B-4C6F-AB5E-015B060BF4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9819</c:v>
                </c:pt>
                <c:pt idx="5">
                  <c:v>9320</c:v>
                </c:pt>
                <c:pt idx="8">
                  <c:v>9141</c:v>
                </c:pt>
                <c:pt idx="11">
                  <c:v>9453</c:v>
                </c:pt>
                <c:pt idx="14">
                  <c:v>11991</c:v>
                </c:pt>
              </c:numCache>
            </c:numRef>
          </c:val>
          <c:extLst>
            <c:ext xmlns:c16="http://schemas.microsoft.com/office/drawing/2014/chart" uri="{C3380CC4-5D6E-409C-BE32-E72D297353CC}">
              <c16:uniqueId val="{00000002-922B-4C6F-AB5E-015B060BF4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2B-4C6F-AB5E-015B060BF4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2B-4C6F-AB5E-015B060BF4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12</c:v>
                </c:pt>
                <c:pt idx="3">
                  <c:v>0</c:v>
                </c:pt>
                <c:pt idx="6">
                  <c:v>10</c:v>
                </c:pt>
                <c:pt idx="9">
                  <c:v>977</c:v>
                </c:pt>
                <c:pt idx="12">
                  <c:v>10</c:v>
                </c:pt>
              </c:numCache>
            </c:numRef>
          </c:val>
          <c:extLst>
            <c:ext xmlns:c16="http://schemas.microsoft.com/office/drawing/2014/chart" uri="{C3380CC4-5D6E-409C-BE32-E72D297353CC}">
              <c16:uniqueId val="{00000005-922B-4C6F-AB5E-015B060BF4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7282</c:v>
                </c:pt>
                <c:pt idx="3">
                  <c:v>7335</c:v>
                </c:pt>
                <c:pt idx="6">
                  <c:v>7344</c:v>
                </c:pt>
                <c:pt idx="9">
                  <c:v>7235</c:v>
                </c:pt>
                <c:pt idx="12">
                  <c:v>7178</c:v>
                </c:pt>
              </c:numCache>
            </c:numRef>
          </c:val>
          <c:extLst>
            <c:ext xmlns:c16="http://schemas.microsoft.com/office/drawing/2014/chart" uri="{C3380CC4-5D6E-409C-BE32-E72D297353CC}">
              <c16:uniqueId val="{00000006-922B-4C6F-AB5E-015B060BF4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1156</c:v>
                </c:pt>
                <c:pt idx="3">
                  <c:v>1108</c:v>
                </c:pt>
                <c:pt idx="6">
                  <c:v>941</c:v>
                </c:pt>
                <c:pt idx="9">
                  <c:v>1196</c:v>
                </c:pt>
                <c:pt idx="12">
                  <c:v>1384</c:v>
                </c:pt>
              </c:numCache>
            </c:numRef>
          </c:val>
          <c:extLst>
            <c:ext xmlns:c16="http://schemas.microsoft.com/office/drawing/2014/chart" uri="{C3380CC4-5D6E-409C-BE32-E72D297353CC}">
              <c16:uniqueId val="{00000007-922B-4C6F-AB5E-015B060BF4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17234</c:v>
                </c:pt>
                <c:pt idx="3">
                  <c:v>13861</c:v>
                </c:pt>
                <c:pt idx="6">
                  <c:v>13209</c:v>
                </c:pt>
                <c:pt idx="9">
                  <c:v>11846</c:v>
                </c:pt>
                <c:pt idx="12">
                  <c:v>10603</c:v>
                </c:pt>
              </c:numCache>
            </c:numRef>
          </c:val>
          <c:extLst>
            <c:ext xmlns:c16="http://schemas.microsoft.com/office/drawing/2014/chart" uri="{C3380CC4-5D6E-409C-BE32-E72D297353CC}">
              <c16:uniqueId val="{00000008-922B-4C6F-AB5E-015B060BF4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1017</c:v>
                </c:pt>
                <c:pt idx="3">
                  <c:v>951</c:v>
                </c:pt>
                <c:pt idx="6">
                  <c:v>887</c:v>
                </c:pt>
                <c:pt idx="9">
                  <c:v>823</c:v>
                </c:pt>
                <c:pt idx="12">
                  <c:v>759</c:v>
                </c:pt>
              </c:numCache>
            </c:numRef>
          </c:val>
          <c:extLst>
            <c:ext xmlns:c16="http://schemas.microsoft.com/office/drawing/2014/chart" uri="{C3380CC4-5D6E-409C-BE32-E72D297353CC}">
              <c16:uniqueId val="{00000009-922B-4C6F-AB5E-015B060BF4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39692</c:v>
                </c:pt>
                <c:pt idx="3">
                  <c:v>48433</c:v>
                </c:pt>
                <c:pt idx="6">
                  <c:v>49811</c:v>
                </c:pt>
                <c:pt idx="9">
                  <c:v>50173</c:v>
                </c:pt>
                <c:pt idx="12">
                  <c:v>51933</c:v>
                </c:pt>
              </c:numCache>
            </c:numRef>
          </c:val>
          <c:extLst>
            <c:ext xmlns:c16="http://schemas.microsoft.com/office/drawing/2014/chart" uri="{C3380CC4-5D6E-409C-BE32-E72D297353CC}">
              <c16:uniqueId val="{0000000A-922B-4C6F-AB5E-015B060BF4C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8684</c:v>
                </c:pt>
                <c:pt idx="2">
                  <c:v>#N/A</c:v>
                </c:pt>
                <c:pt idx="3">
                  <c:v>#N/A</c:v>
                </c:pt>
                <c:pt idx="4">
                  <c:v>12656</c:v>
                </c:pt>
                <c:pt idx="5">
                  <c:v>#N/A</c:v>
                </c:pt>
                <c:pt idx="6">
                  <c:v>#N/A</c:v>
                </c:pt>
                <c:pt idx="7">
                  <c:v>14003</c:v>
                </c:pt>
                <c:pt idx="8">
                  <c:v>#N/A</c:v>
                </c:pt>
                <c:pt idx="9">
                  <c:v>#N/A</c:v>
                </c:pt>
                <c:pt idx="10">
                  <c:v>13853</c:v>
                </c:pt>
                <c:pt idx="11">
                  <c:v>#N/A</c:v>
                </c:pt>
                <c:pt idx="12">
                  <c:v>#N/A</c:v>
                </c:pt>
                <c:pt idx="13">
                  <c:v>11752</c:v>
                </c:pt>
                <c:pt idx="14">
                  <c:v>#N/A</c:v>
                </c:pt>
              </c:numCache>
            </c:numRef>
          </c:val>
          <c:smooth val="0"/>
          <c:extLst>
            <c:ext xmlns:c16="http://schemas.microsoft.com/office/drawing/2014/chart" uri="{C3380CC4-5D6E-409C-BE32-E72D297353CC}">
              <c16:uniqueId val="{0000000B-922B-4C6F-AB5E-015B060BF4C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4452</c:v>
                </c:pt>
                <c:pt idx="1">
                  <c:v>4453</c:v>
                </c:pt>
                <c:pt idx="2">
                  <c:v>5577</c:v>
                </c:pt>
              </c:numCache>
            </c:numRef>
          </c:val>
          <c:extLst>
            <c:ext xmlns:c16="http://schemas.microsoft.com/office/drawing/2014/chart" uri="{C3380CC4-5D6E-409C-BE32-E72D297353CC}">
              <c16:uniqueId val="{00000000-719B-4F1B-8F08-7A801CF775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2334</c:v>
                </c:pt>
                <c:pt idx="1">
                  <c:v>2337</c:v>
                </c:pt>
                <c:pt idx="2">
                  <c:v>3118</c:v>
                </c:pt>
              </c:numCache>
            </c:numRef>
          </c:val>
          <c:extLst>
            <c:ext xmlns:c16="http://schemas.microsoft.com/office/drawing/2014/chart" uri="{C3380CC4-5D6E-409C-BE32-E72D297353CC}">
              <c16:uniqueId val="{00000001-719B-4F1B-8F08-7A801CF775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1969</c:v>
                </c:pt>
                <c:pt idx="1">
                  <c:v>2554</c:v>
                </c:pt>
                <c:pt idx="2">
                  <c:v>3414</c:v>
                </c:pt>
              </c:numCache>
            </c:numRef>
          </c:val>
          <c:extLst>
            <c:ext xmlns:c16="http://schemas.microsoft.com/office/drawing/2014/chart" uri="{C3380CC4-5D6E-409C-BE32-E72D297353CC}">
              <c16:uniqueId val="{00000002-719B-4F1B-8F08-7A801CF775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{E6A3B8BC-00E0-41BF-88AC-5A515AA3C152}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1CF-45E3-8934-7B0179AD26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{69729D76-5AFE-4C74-B9EE-E1349E505265}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CF-45E3-8934-7B0179AD26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{63452017-8CA4-4FD4-A6C2-AD9CABEC7B8F}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CF-45E3-8934-7B0179AD26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{ECC20B71-CE91-416F-8C7A-B1D070798F47}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CF-45E3-8934-7B0179AD26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{75A7B698-21E2-4806-B05F-7B1AD5C47889}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CF-45E3-8934-7B0179AD26A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{806F82BB-2909-4C27-BFB5-B11A3618CF8C}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1CF-45E3-8934-7B0179AD26A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{2FAA6A25-ECA2-40E9-88BA-069CB9819514}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1CF-45E3-8934-7B0179AD26A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{E28D14D5-9CC6-4EBF-8387-951886BB4447}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1CF-45E3-8934-7B0179AD26A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{1D2B017B-4057-4CF5-A250-6CD1FE0E4F57}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1CF-45E3-8934-7B0179AD26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61.1</c:v>
                </c:pt>
                <c:pt idx="8">
                  <c:v>62.1</c:v>
                </c:pt>
                <c:pt idx="16">
                  <c:v>62</c:v>
                </c:pt>
                <c:pt idx="24">
                  <c:v>62.8</c:v>
                </c:pt>
                <c:pt idx="32">
                  <c:v>62.1</c:v>
                </c:pt>
              </c:numCache>
            </c:numRef>
          </c:xVal>
          <c:yVal>
            <c:numRef>
              <c:f>公会計指標分析・財政指標組合せ分析表!$BP$51:$DC$51</c:f>
              <c:numCache>
                <c:formatCode>#,##0.0;"▲ "#,##0.0</c:formatCode>
                <c:ptCount val="40"/>
                <c:pt idx="0">
                  <c:v>41.7</c:v>
                </c:pt>
                <c:pt idx="8">
                  <c:v>61</c:v>
                </c:pt>
                <c:pt idx="16">
                  <c:v>67.5</c:v>
                </c:pt>
                <c:pt idx="24">
                  <c:v>64.5</c:v>
                </c:pt>
                <c:pt idx="32">
                  <c:v>52.5</c:v>
                </c:pt>
              </c:numCache>
            </c:numRef>
          </c:yVal>
          <c:smooth val="0"/>
          <c:extLst>
            <c:ext xmlns:c16="http://schemas.microsoft.com/office/drawing/2014/chart" uri="{C3380CC4-5D6E-409C-BE32-E72D297353CC}">
              <c16:uniqueId val="{00000009-E1CF-45E3-8934-7B0179AD26A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{5A690CF7-FE7D-496E-9E5B-F30AA757370F}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1CF-45E3-8934-7B0179AD26A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{829EDBB8-DDB9-448A-94FB-59A6A33ACA45}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CF-45E3-8934-7B0179AD26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{8154F90F-3AC2-4D79-9E54-89C2FFAA4F63}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CF-45E3-8934-7B0179AD26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{6EAAF274-C6B8-43F5-BB60-360709E2E464}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CF-45E3-8934-7B0179AD26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{155DDBB5-4AA9-4371-9E07-DF263711123F}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CF-45E3-8934-7B0179AD26A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{3535EC49-833F-4488-8877-8D8BEDA1E76B}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1CF-45E3-8934-7B0179AD26A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{44C664E5-CB70-40B4-9DA3-934BF07BC58C}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1CF-45E3-8934-7B0179AD26A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{DB918C0B-AFE5-4366-90E7-22D96F74B013}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1CF-45E3-8934-7B0179AD26AA}"/>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{A56739DA-E3C6-467B-87C8-A1D3E4AE55F6}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1CF-45E3-8934-7B0179AD26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64</c:v>
                </c:pt>
              </c:numCache>
            </c:numRef>
          </c:xVal>
          <c:yVal>
            <c:numRef>
              <c:f>公会計指標分析・財政指標組合せ分析表!$BP$55:$DC$55</c:f>
              <c:numCache>
                <c:formatCode>#,##0.0;"▲ "#,##0.0</c:formatCode>
                <c:ptCount val="40"/>
                <c:pt idx="32">
                  <c:v>45.3</c:v>
                </c:pt>
              </c:numCache>
            </c:numRef>
          </c:yVal>
          <c:smooth val="0"/>
          <c:extLst>
            <c:ext xmlns:c16="http://schemas.microsoft.com/office/drawing/2014/chart" uri="{C3380CC4-5D6E-409C-BE32-E72D297353CC}">
              <c16:uniqueId val="{00000013-E1CF-45E3-8934-7B0179AD26AA}"/>
            </c:ext>
          </c:extLst>
        </c:ser>
        <c:dLbls>
          <c:showLegendKey val="0"/>
          <c:showVal val="1"/>
          <c:showCatName val="0"/>
          <c:showSerName val="0"/>
          <c:showPercent val="0"/>
          <c:showBubbleSize val="0"/>
        </c:dLbls>
        <c:axId val="46179840"/>
        <c:axId val="46181760"/>
      </c:scatterChart>
      <c:valAx>
        <c:axId val="46179840"/>
        <c:scaling>
          <c:orientation val="maxMin"/>
          <c:max val="65"/>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{4358A8C0-C3F9-457D-88D9-151A99671EC9}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22A-42D8-B6E9-E930E5D097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{64D88AE5-1A3C-4245-984F-236B7D79816C}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2A-42D8-B6E9-E930E5D097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{8D1B524F-548F-4A47-99A9-6C4017AA7E08}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2A-42D8-B6E9-E930E5D097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{307B9912-0649-4902-BBD8-B7555B0B85B6}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2A-42D8-B6E9-E930E5D097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{9D18F205-BD46-4495-A20D-435A023CBE4F}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2A-42D8-B6E9-E930E5D0979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{EE4089A4-60E7-488E-9030-64FCDC34E777}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22A-42D8-B6E9-E930E5D0979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{84192658-5B04-4ED8-B669-11455CFC99F2}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22A-42D8-B6E9-E930E5D0979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{4D7B9B0A-DA71-4932-9DA5-D0CA15430E29}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22A-42D8-B6E9-E930E5D0979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{271EAD7C-A481-4FA1-A3B9-8E5EDF9A6355}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22A-42D8-B6E9-E930E5D097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8.5</c:v>
                </c:pt>
                <c:pt idx="16">
                  <c:v>8.6999999999999993</c:v>
                </c:pt>
                <c:pt idx="24">
                  <c:v>8.4</c:v>
                </c:pt>
                <c:pt idx="32">
                  <c:v>7.7</c:v>
                </c:pt>
              </c:numCache>
            </c:numRef>
          </c:xVal>
          <c:yVal>
            <c:numRef>
              <c:f>公会計指標分析・財政指標組合せ分析表!$BP$73:$DC$73</c:f>
              <c:numCache>
                <c:formatCode>#,##0.0;"▲ "#,##0.0</c:formatCode>
                <c:ptCount val="40"/>
                <c:pt idx="0">
                  <c:v>41.7</c:v>
                </c:pt>
                <c:pt idx="8">
                  <c:v>61</c:v>
                </c:pt>
                <c:pt idx="16">
                  <c:v>67.5</c:v>
                </c:pt>
                <c:pt idx="24">
                  <c:v>64.5</c:v>
                </c:pt>
                <c:pt idx="32">
                  <c:v>52.5</c:v>
                </c:pt>
              </c:numCache>
            </c:numRef>
          </c:yVal>
          <c:smooth val="0"/>
          <c:extLst>
            <c:ext xmlns:c16="http://schemas.microsoft.com/office/drawing/2014/chart" uri="{C3380CC4-5D6E-409C-BE32-E72D297353CC}">
              <c16:uniqueId val="{00000009-F22A-42D8-B6E9-E930E5D0979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{F7D549F1-D241-4E55-8C56-F83ADD78933D}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22A-42D8-B6E9-E930E5D0979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{60B30FCD-D3A3-4D3C-A4D7-B2C9EF82A1EE}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2A-42D8-B6E9-E930E5D097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{D873ED05-8C11-4C53-83F2-25CFF682931F}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2A-42D8-B6E9-E930E5D097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{9C18F1CF-F4B5-4B88-A9ED-F07439F49600}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2A-42D8-B6E9-E930E5D097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{FA9C38F1-8798-4F6E-9E56-D3C1410781C3}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2A-42D8-B6E9-E930E5D0979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{A096C6E7-FEDC-46A3-A796-1A1F47E7C58A}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22A-42D8-B6E9-E930E5D0979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{BB7E3427-D872-4C48-8AC7-8BCF53EEFF4D}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22A-42D8-B6E9-E930E5D0979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{7B3F2997-4F1D-4656-8AED-379B173752D2}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22A-42D8-B6E9-E930E5D0979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{7F71F217-92BF-40FD-B9BC-76E34A9A256B}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22A-42D8-B6E9-E930E5D09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32">
                  <c:v>7.9</c:v>
                </c:pt>
              </c:numCache>
            </c:numRef>
          </c:xVal>
          <c:yVal>
            <c:numRef>
              <c:f>公会計指標分析・財政指標組合せ分析表!$BP$77:$DC$77</c:f>
              <c:numCache>
                <c:formatCode>#,##0.0;"▲ "#,##0.0</c:formatCode>
                <c:ptCount val="40"/>
                <c:pt idx="32">
                  <c:v>45.3</c:v>
                </c:pt>
              </c:numCache>
            </c:numRef>
          </c:yVal>
          <c:smooth val="0"/>
          <c:extLst>
            <c:ext xmlns:c16="http://schemas.microsoft.com/office/drawing/2014/chart" uri="{C3380CC4-5D6E-409C-BE32-E72D297353CC}">
              <c16:uniqueId val="{00000013-F22A-42D8-B6E9-E930E5D09793}"/>
            </c:ext>
          </c:extLst>
        </c:ser>
        <c:dLbls>
          <c:showLegendKey val="0"/>
          <c:showVal val="1"/>
          <c:showCatName val="0"/>
          <c:showSerName val="0"/>
          <c:showPercent val="0"/>
          <c:showBubbleSize val="0"/>
        </c:dLbls>
        <c:axId val="84219776"/>
        <c:axId val="84234240"/>
      </c:scatterChart>
      <c:valAx>
        <c:axId val="84219776"/>
        <c:scaling>
          <c:orientation val="maxMin"/>
          <c:max val="8.7999999999999989"/>
          <c:min val="7.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年度減税補てん債の終了により、前年度と比較して</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百万円減少した。公営企業債の元利償還金に対する繰入金は八丁台土地区画整理事業特別会計の繰入金減により、前年度から</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元利償還金や公営企業債の元利償還金に対する繰入金の減額により実質公債費比率の分子は減少したが、引き続き、優先される建設事業の選定を行い、一層の起債抑制に努める。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250" baseline="0">
              <a:latin typeface="ＭＳ ゴシック" pitchFamily="49" charset="-128"/>
              <a:ea typeface="ＭＳ ゴシック" pitchFamily="49" charset="-128"/>
            </a:rPr>
            <a:t>令和３年度の将来負担比率は</a:t>
          </a:r>
          <a:r>
            <a:rPr kumimoji="1" lang="en-US" altLang="ja-JP" sz="1250" baseline="0">
              <a:latin typeface="ＭＳ ゴシック" pitchFamily="49" charset="-128"/>
              <a:ea typeface="ＭＳ ゴシック" pitchFamily="49" charset="-128"/>
            </a:rPr>
            <a:t>52.5</a:t>
          </a:r>
          <a:r>
            <a:rPr kumimoji="1" lang="ja-JP" altLang="en-US" sz="1250" baseline="0">
              <a:latin typeface="ＭＳ ゴシック" pitchFamily="49" charset="-128"/>
              <a:ea typeface="ＭＳ ゴシック" pitchFamily="49" charset="-128"/>
            </a:rPr>
            <a:t>％となっており、昨年度の</a:t>
          </a:r>
          <a:r>
            <a:rPr kumimoji="1" lang="en-US" altLang="ja-JP" sz="1250" baseline="0">
              <a:latin typeface="ＭＳ ゴシック" pitchFamily="49" charset="-128"/>
              <a:ea typeface="ＭＳ ゴシック" pitchFamily="49" charset="-128"/>
            </a:rPr>
            <a:t>64.5</a:t>
          </a:r>
          <a:r>
            <a:rPr kumimoji="1" lang="ja-JP" altLang="en-US" sz="1250" baseline="0">
              <a:latin typeface="ＭＳ ゴシック" pitchFamily="49" charset="-128"/>
              <a:ea typeface="ＭＳ ゴシック" pitchFamily="49" charset="-128"/>
            </a:rPr>
            <a:t>％から</a:t>
          </a:r>
          <a:r>
            <a:rPr kumimoji="1" lang="en-US" altLang="ja-JP" sz="1250" baseline="0">
              <a:latin typeface="ＭＳ ゴシック" pitchFamily="49" charset="-128"/>
              <a:ea typeface="ＭＳ ゴシック" pitchFamily="49" charset="-128"/>
            </a:rPr>
            <a:t>12</a:t>
          </a:r>
          <a:r>
            <a:rPr kumimoji="1" lang="ja-JP" altLang="en-US" sz="1250" baseline="0">
              <a:latin typeface="ＭＳ ゴシック" pitchFamily="49" charset="-128"/>
              <a:ea typeface="ＭＳ ゴシック" pitchFamily="49" charset="-128"/>
            </a:rPr>
            <a:t>ポイント減少した。</a:t>
          </a:r>
          <a:endParaRPr kumimoji="1" lang="en-US" altLang="ja-JP" sz="1250" baseline="0">
            <a:latin typeface="ＭＳ ゴシック" pitchFamily="49" charset="-128"/>
            <a:ea typeface="ＭＳ ゴシック" pitchFamily="49" charset="-128"/>
          </a:endParaRPr>
        </a:p>
        <a:p>
          <a:r>
            <a:rPr kumimoji="1" lang="ja-JP" altLang="en-US" sz="1250" baseline="0">
              <a:latin typeface="ＭＳ ゴシック" pitchFamily="49" charset="-128"/>
              <a:ea typeface="ＭＳ ゴシック" pitchFamily="49" charset="-128"/>
            </a:rPr>
            <a:t>　将来負担額のうち、一般会計等に係る地方債現在高について、義務教育学校建設工事及び中学校プール整備工事の実施に伴う地方債新規発行等により、前年度と比較して</a:t>
          </a:r>
          <a:r>
            <a:rPr kumimoji="1" lang="en-US" altLang="ja-JP" sz="1250" baseline="0">
              <a:latin typeface="ＭＳ ゴシック" pitchFamily="49" charset="-128"/>
              <a:ea typeface="ＭＳ ゴシック" pitchFamily="49" charset="-128"/>
            </a:rPr>
            <a:t>1,760</a:t>
          </a:r>
          <a:r>
            <a:rPr kumimoji="1" lang="ja-JP" altLang="en-US" sz="1250" baseline="0">
              <a:latin typeface="ＭＳ ゴシック" pitchFamily="49" charset="-128"/>
              <a:ea typeface="ＭＳ ゴシック" pitchFamily="49" charset="-128"/>
            </a:rPr>
            <a:t>百万円増加した。一方、公営企業債等繰入見込額については、下水道事業会計等の地方債現在高の減少に伴い、前年度から</a:t>
          </a:r>
          <a:r>
            <a:rPr kumimoji="1" lang="en-US" altLang="ja-JP" sz="1250" baseline="0">
              <a:latin typeface="ＭＳ ゴシック" pitchFamily="49" charset="-128"/>
              <a:ea typeface="ＭＳ ゴシック" pitchFamily="49" charset="-128"/>
            </a:rPr>
            <a:t>1,243</a:t>
          </a:r>
          <a:r>
            <a:rPr kumimoji="1" lang="ja-JP" altLang="en-US" sz="1250" baseline="0">
              <a:latin typeface="ＭＳ ゴシック" pitchFamily="49" charset="-128"/>
              <a:ea typeface="ＭＳ ゴシック" pitchFamily="49" charset="-128"/>
            </a:rPr>
            <a:t>百万円減少した。また、設立法人等の負債額等負担見込額については、茨城県西部医療機構の繰越欠損金の皆減により、前年度から</a:t>
          </a:r>
          <a:r>
            <a:rPr kumimoji="1" lang="en-US" altLang="ja-JP" sz="1250" baseline="0">
              <a:latin typeface="ＭＳ ゴシック" pitchFamily="49" charset="-128"/>
              <a:ea typeface="ＭＳ ゴシック" pitchFamily="49" charset="-128"/>
            </a:rPr>
            <a:t>967</a:t>
          </a:r>
          <a:r>
            <a:rPr kumimoji="1" lang="ja-JP" altLang="en-US" sz="1250" baseline="0">
              <a:latin typeface="ＭＳ ゴシック" pitchFamily="49" charset="-128"/>
              <a:ea typeface="ＭＳ ゴシック" pitchFamily="49" charset="-128"/>
            </a:rPr>
            <a:t>百万円減少した。</a:t>
          </a:r>
          <a:endParaRPr kumimoji="1" lang="en-US" altLang="ja-JP" sz="1250" baseline="0">
            <a:latin typeface="ＭＳ ゴシック" pitchFamily="49" charset="-128"/>
            <a:ea typeface="ＭＳ ゴシック" pitchFamily="49" charset="-128"/>
          </a:endParaRPr>
        </a:p>
        <a:p>
          <a:r>
            <a:rPr kumimoji="1" lang="ja-JP" altLang="en-US" sz="1250" baseline="0">
              <a:latin typeface="ＭＳ ゴシック" pitchFamily="49" charset="-128"/>
              <a:ea typeface="ＭＳ ゴシック" pitchFamily="49" charset="-128"/>
            </a:rPr>
            <a:t>　充当可能財源等のうち、充当可能基金について、財政調整基金等の現在高増額に伴い、前年度から</a:t>
          </a:r>
          <a:r>
            <a:rPr kumimoji="1" lang="en-US" altLang="ja-JP" sz="1250" baseline="0">
              <a:latin typeface="ＭＳ ゴシック" pitchFamily="49" charset="-128"/>
              <a:ea typeface="ＭＳ ゴシック" pitchFamily="49" charset="-128"/>
            </a:rPr>
            <a:t>2,538</a:t>
          </a:r>
          <a:r>
            <a:rPr kumimoji="1" lang="ja-JP" altLang="en-US" sz="1250" baseline="0">
              <a:latin typeface="ＭＳ ゴシック" pitchFamily="49" charset="-128"/>
              <a:ea typeface="ＭＳ ゴシック" pitchFamily="49" charset="-128"/>
            </a:rPr>
            <a:t>百万円増加した。一方、基準財政需要額算入見込額については、下水道費地方債算見込額の減により前年度から</a:t>
          </a:r>
          <a:r>
            <a:rPr kumimoji="1" lang="en-US" altLang="ja-JP" sz="1250" baseline="0">
              <a:latin typeface="ＭＳ ゴシック" pitchFamily="49" charset="-128"/>
              <a:ea typeface="ＭＳ ゴシック" pitchFamily="49" charset="-128"/>
            </a:rPr>
            <a:t>741</a:t>
          </a:r>
          <a:r>
            <a:rPr kumimoji="1" lang="ja-JP" altLang="en-US" sz="1250" baseline="0">
              <a:latin typeface="ＭＳ ゴシック" pitchFamily="49" charset="-128"/>
              <a:ea typeface="ＭＳ ゴシック" pitchFamily="49" charset="-128"/>
            </a:rPr>
            <a:t>百万円減少した。</a:t>
          </a:r>
          <a:endParaRPr kumimoji="1" lang="en-US" altLang="ja-JP" sz="1250" baseline="0">
            <a:latin typeface="ＭＳ ゴシック" pitchFamily="49" charset="-128"/>
            <a:ea typeface="ＭＳ ゴシック" pitchFamily="49" charset="-128"/>
          </a:endParaRPr>
        </a:p>
        <a:p>
          <a:r>
            <a:rPr kumimoji="1" lang="ja-JP" altLang="en-US" sz="1250" baseline="0">
              <a:latin typeface="ＭＳ ゴシック" pitchFamily="49" charset="-128"/>
              <a:ea typeface="ＭＳ ゴシック" pitchFamily="49" charset="-128"/>
            </a:rPr>
            <a:t>　公営企業債等繰入見込額の減少等により将来負担比率の分子は減少したが、起債の抑制や公営企業会計等の健全化を図り、今後も負担比率の引下げに努める。</a:t>
          </a:r>
          <a:endParaRPr kumimoji="1" lang="ja-JP" altLang="en-US" sz="125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茨城県筑西市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る公共施設の休止及びイベントの中止等により不用額が発生し財政調整基金等の取崩しを行わなかったこと、地域の振興及び一体感を醸成するための事業の財源として積み立てる「合併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百万円積立てたこと、将来的な庁舎建設を見据え「庁舎建設事業基金」に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財政状況を加味しながら、長期的な視点を持った積立・繰入を行う。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市税を中心とした歳入の大幅な増が見込めない一方、社会保障費の増大、公共施設の老朽化対策、社会インフラの長寿命化等の多額の財政需要に対応するため、財政調整基金については、今後も一定額を確保するよう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：地域の振興及び一体感の醸成を図るため、市民団体等が主体となって新市の一体感の醸成及び旧市町単位の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地域振興を推進する事業の財源とする。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・団地排水建設事業基金：本市の団地排水建設事業の資金とする。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・庁舎建設事業基金　　：本市の庁舎建設事業の資金とする。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・地域医療推進事業基金：本市の地域医療を推進する事業へ充当する。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　：ふるさと納税寄附金等を積立て、魅力的で個性豊かな「筑西」づくりを推進する事業へ充当する。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：合併振興基金活用計画（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年度）に基づき、平成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年度から令和６年度までの７年間で合併特例債を発行し、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地域振興に資する事業の財源とするため、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・庁舎建設事業基金　　：将来の庁舎建設に係る資金とするため、新たに基金を創設し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　：ふるさと納税使途指定寄付金を基金に積立て、次年度に各事業に充当するという基金運用を行っており、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令和３年度は積立額が取崩し額を上回ったため、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：合併特例債の発行期限である令和６年度までに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百万円を積立予定（令和２年度以降は合併特例債の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元金償還分を取崩す予定のため、積立金と基金残高は同額とはならない）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・庁舎建設事業基金　　：将来の庁舎建設に係る資金とするため、執行状況等を加味しながら計画的に積立を行う。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新型コロナウイルス感染症の影響による公共施設の休止及びイベントの中止等により不用額が発生したことに加え、法人税や普通交付税が増額となったことから、積立額が増加した。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財政調整基金の残高は、災害への備え等のため、一般会計当初予算の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程度となるよう努めることとしている。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る公共施設の休止及びイベントの中止等により不用額が発生したこと等の理由から、減債基金の繰入を行わなかった。また、臨時財政対策債償還基金費や筑西広域市町村圏事務組合が実施した廃棄物処理施設基幹設備改良工事（震災復興分）の竣工に伴い、分賦金の精算により生じた返還金を減債基金に積立てたこと等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市債の償還及び適正管理のため、財政状況を加味しながら適宜、積立・繰入を行う。</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54</xdr:row>
      <xdr:rowOff>0</xdr:rowOff>
    </xdr:from>
    <xdr:to>
      <xdr:col>75</xdr:col>
      <xdr:colOff>0</xdr:colOff>
      <xdr:row>56</xdr:row>
      <xdr:rowOff>0</xdr:rowOff>
    </xdr:to>
    <xdr:sp macro="" textlink="">
      <xdr:nvSpPr>
        <xdr:cNvPr id="4" name="正方形/長方形 3"/>
        <xdr:cNvSpPr/>
      </xdr:nvSpPr>
      <xdr:spPr>
        <a:xfrm>
          <a:off x="13058775" y="100774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54</xdr:row>
      <xdr:rowOff>0</xdr:rowOff>
    </xdr:from>
    <xdr:to>
      <xdr:col>83</xdr:col>
      <xdr:colOff>0</xdr:colOff>
      <xdr:row>56</xdr:row>
      <xdr:rowOff>0</xdr:rowOff>
    </xdr:to>
    <xdr:sp macro="" textlink="">
      <xdr:nvSpPr>
        <xdr:cNvPr id="5" name="正方形/長方形 4"/>
        <xdr:cNvSpPr/>
      </xdr:nvSpPr>
      <xdr:spPr>
        <a:xfrm>
          <a:off x="14582775" y="100774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54</xdr:row>
      <xdr:rowOff>0</xdr:rowOff>
    </xdr:from>
    <xdr:to>
      <xdr:col>91</xdr:col>
      <xdr:colOff>0</xdr:colOff>
      <xdr:row>56</xdr:row>
      <xdr:rowOff>0</xdr:rowOff>
    </xdr:to>
    <xdr:sp macro="" textlink="">
      <xdr:nvSpPr>
        <xdr:cNvPr id="6" name="正方形/長方形 5"/>
        <xdr:cNvSpPr/>
      </xdr:nvSpPr>
      <xdr:spPr>
        <a:xfrm>
          <a:off x="16106775" y="100774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54</xdr:row>
      <xdr:rowOff>0</xdr:rowOff>
    </xdr:from>
    <xdr:to>
      <xdr:col>99</xdr:col>
      <xdr:colOff>0</xdr:colOff>
      <xdr:row>56</xdr:row>
      <xdr:rowOff>0</xdr:rowOff>
    </xdr:to>
    <xdr:sp macro="" textlink="">
      <xdr:nvSpPr>
        <xdr:cNvPr id="7" name="正方形/長方形 6"/>
        <xdr:cNvSpPr/>
      </xdr:nvSpPr>
      <xdr:spPr>
        <a:xfrm>
          <a:off x="17630775" y="100774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56</xdr:row>
      <xdr:rowOff>0</xdr:rowOff>
    </xdr:from>
    <xdr:to>
      <xdr:col>75</xdr:col>
      <xdr:colOff>0</xdr:colOff>
      <xdr:row>58</xdr:row>
      <xdr:rowOff>0</xdr:rowOff>
    </xdr:to>
    <xdr:sp macro="" textlink="">
      <xdr:nvSpPr>
        <xdr:cNvPr id="8" name="正方形/長方形 7"/>
        <xdr:cNvSpPr/>
      </xdr:nvSpPr>
      <xdr:spPr>
        <a:xfrm>
          <a:off x="13058775" y="104203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56</xdr:row>
      <xdr:rowOff>0</xdr:rowOff>
    </xdr:from>
    <xdr:to>
      <xdr:col>83</xdr:col>
      <xdr:colOff>0</xdr:colOff>
      <xdr:row>58</xdr:row>
      <xdr:rowOff>0</xdr:rowOff>
    </xdr:to>
    <xdr:sp macro="" textlink="">
      <xdr:nvSpPr>
        <xdr:cNvPr id="9" name="正方形/長方形 8"/>
        <xdr:cNvSpPr/>
      </xdr:nvSpPr>
      <xdr:spPr>
        <a:xfrm>
          <a:off x="14582775" y="104203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56</xdr:row>
      <xdr:rowOff>0</xdr:rowOff>
    </xdr:from>
    <xdr:to>
      <xdr:col>91</xdr:col>
      <xdr:colOff>0</xdr:colOff>
      <xdr:row>58</xdr:row>
      <xdr:rowOff>0</xdr:rowOff>
    </xdr:to>
    <xdr:sp macro="" textlink="">
      <xdr:nvSpPr>
        <xdr:cNvPr id="10" name="正方形/長方形 9"/>
        <xdr:cNvSpPr/>
      </xdr:nvSpPr>
      <xdr:spPr>
        <a:xfrm>
          <a:off x="16106775" y="104203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56</xdr:row>
      <xdr:rowOff>0</xdr:rowOff>
    </xdr:from>
    <xdr:to>
      <xdr:col>99</xdr:col>
      <xdr:colOff>0</xdr:colOff>
      <xdr:row>58</xdr:row>
      <xdr:rowOff>0</xdr:rowOff>
    </xdr:to>
    <xdr:sp macro="" textlink="">
      <xdr:nvSpPr>
        <xdr:cNvPr id="11" name="正方形/長方形 10"/>
        <xdr:cNvSpPr/>
      </xdr:nvSpPr>
      <xdr:spPr>
        <a:xfrm>
          <a:off x="17630775" y="104203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76</xdr:row>
      <xdr:rowOff>0</xdr:rowOff>
    </xdr:from>
    <xdr:to>
      <xdr:col>75</xdr:col>
      <xdr:colOff>0</xdr:colOff>
      <xdr:row>78</xdr:row>
      <xdr:rowOff>0</xdr:rowOff>
    </xdr:to>
    <xdr:sp macro="" textlink="">
      <xdr:nvSpPr>
        <xdr:cNvPr id="12" name="正方形/長方形 11"/>
        <xdr:cNvSpPr/>
      </xdr:nvSpPr>
      <xdr:spPr>
        <a:xfrm>
          <a:off x="13058775" y="138969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76</xdr:row>
      <xdr:rowOff>0</xdr:rowOff>
    </xdr:from>
    <xdr:to>
      <xdr:col>83</xdr:col>
      <xdr:colOff>0</xdr:colOff>
      <xdr:row>78</xdr:row>
      <xdr:rowOff>0</xdr:rowOff>
    </xdr:to>
    <xdr:sp macro="" textlink="">
      <xdr:nvSpPr>
        <xdr:cNvPr id="13" name="正方形/長方形 12"/>
        <xdr:cNvSpPr/>
      </xdr:nvSpPr>
      <xdr:spPr>
        <a:xfrm>
          <a:off x="14582775" y="138969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76</xdr:row>
      <xdr:rowOff>0</xdr:rowOff>
    </xdr:from>
    <xdr:to>
      <xdr:col>91</xdr:col>
      <xdr:colOff>0</xdr:colOff>
      <xdr:row>78</xdr:row>
      <xdr:rowOff>0</xdr:rowOff>
    </xdr:to>
    <xdr:sp macro="" textlink="">
      <xdr:nvSpPr>
        <xdr:cNvPr id="14" name="正方形/長方形 13"/>
        <xdr:cNvSpPr/>
      </xdr:nvSpPr>
      <xdr:spPr>
        <a:xfrm>
          <a:off x="16106775" y="138969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76</xdr:row>
      <xdr:rowOff>0</xdr:rowOff>
    </xdr:from>
    <xdr:to>
      <xdr:col>99</xdr:col>
      <xdr:colOff>0</xdr:colOff>
      <xdr:row>78</xdr:row>
      <xdr:rowOff>0</xdr:rowOff>
    </xdr:to>
    <xdr:sp macro="" textlink="">
      <xdr:nvSpPr>
        <xdr:cNvPr id="15" name="正方形/長方形 14"/>
        <xdr:cNvSpPr/>
      </xdr:nvSpPr>
      <xdr:spPr>
        <a:xfrm>
          <a:off x="17630775" y="138969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77</xdr:row>
      <xdr:rowOff>149225</xdr:rowOff>
    </xdr:from>
    <xdr:to>
      <xdr:col>75</xdr:col>
      <xdr:colOff>0</xdr:colOff>
      <xdr:row>79</xdr:row>
      <xdr:rowOff>149225</xdr:rowOff>
    </xdr:to>
    <xdr:sp macro="" textlink="">
      <xdr:nvSpPr>
        <xdr:cNvPr id="16" name="正方形/長方形 15"/>
        <xdr:cNvSpPr/>
      </xdr:nvSpPr>
      <xdr:spPr>
        <a:xfrm>
          <a:off x="13058775" y="14217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77</xdr:row>
      <xdr:rowOff>149225</xdr:rowOff>
    </xdr:from>
    <xdr:to>
      <xdr:col>83</xdr:col>
      <xdr:colOff>0</xdr:colOff>
      <xdr:row>79</xdr:row>
      <xdr:rowOff>149225</xdr:rowOff>
    </xdr:to>
    <xdr:sp macro="" textlink="">
      <xdr:nvSpPr>
        <xdr:cNvPr id="17" name="正方形/長方形 16"/>
        <xdr:cNvSpPr/>
      </xdr:nvSpPr>
      <xdr:spPr>
        <a:xfrm>
          <a:off x="14582775" y="14217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77</xdr:row>
      <xdr:rowOff>149225</xdr:rowOff>
    </xdr:from>
    <xdr:to>
      <xdr:col>91</xdr:col>
      <xdr:colOff>0</xdr:colOff>
      <xdr:row>79</xdr:row>
      <xdr:rowOff>149225</xdr:rowOff>
    </xdr:to>
    <xdr:sp macro="" textlink="">
      <xdr:nvSpPr>
        <xdr:cNvPr id="18" name="正方形/長方形 17"/>
        <xdr:cNvSpPr/>
      </xdr:nvSpPr>
      <xdr:spPr>
        <a:xfrm>
          <a:off x="16106775" y="14217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77</xdr:row>
      <xdr:rowOff>149225</xdr:rowOff>
    </xdr:from>
    <xdr:to>
      <xdr:col>99</xdr:col>
      <xdr:colOff>0</xdr:colOff>
      <xdr:row>79</xdr:row>
      <xdr:rowOff>149225</xdr:rowOff>
    </xdr:to>
    <xdr:sp macro="" textlink="">
      <xdr:nvSpPr>
        <xdr:cNvPr id="19" name="正方形/長方形 18"/>
        <xdr:cNvSpPr/>
      </xdr:nvSpPr>
      <xdr:spPr>
        <a:xfrm>
          <a:off x="17630775" y="14217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20" name="正方形/長方形 1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21" name="正方形/長方形 2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22" name="正方形/長方形 2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23" name="正方形/長方形 2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24" name="正方形/長方形 2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25" name="正方形/長方形 2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6" name="正方形/長方形 2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7" name="正方形/長方形 2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8" name="正方形/長方形 2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9" name="正方形/長方形 2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102,235
99,298
205.30
50,864,880
47,560,747
2,669,276
26,468,274
46,551,086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30" name="正方形/長方形 2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31" name="正方形/長方形 3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32" name="正方形/長方形 3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33" name="正方形/長方形 3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34" name="正方形/長方形 3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35" name="正方形/長方形 3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6" name="角丸四角形 3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7" name="正方形/長方形 3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8" name="正方形/長方形 3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9" name="正方形/長方形 3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40" name="直線コネクタ 3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41" name="楕円 4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42" name="フローチャート: 判断 4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43" name="直線コネクタ 4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44" name="直線コネクタ 4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45" name="直線コネクタ 4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6" name="直線コネクタ 4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7" name="テキスト ボックス 4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8" name="テキスト ボックス 4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9" name="テキスト ボックス 48"/>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50" name="テキスト ボックス 4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51" name="テキスト ボックス 5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52" name="正方形/長方形 5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53" name="正方形/長方形 5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54" name="正方形/長方形 5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55" name="正方形/長方形 5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6" name="正方形/長方形 5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7" name="正方形/長方形 5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8" name="正方形/長方形 5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9" name="正方形/長方形 5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60" name="正方形/長方形 5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61" name="正方形/長方形 6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62" name="正方形/長方形 6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63" name="正方形/長方形 6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64" name="テキスト ボックス 6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年度に策定した公共施設等総合管理計画において、公共施設全体の総床面積を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縮減する目標を掲げ、老朽化した施設の集約化・複合化や除却を進めている。当市の有形固定資産減価償却率は類似団体平均を下回るものの、国並びに茨城県平均を上回っており、依然として高い数値となっているため、引き続き計画に基づいた施設の維持管理を行っていく。</a:t>
          </a:r>
        </a:p>
      </xdr:txBody>
    </xdr:sp>
    <xdr:clientData/>
  </xdr:twoCellAnchor>
  <xdr:oneCellAnchor>
    <xdr:from>
      <xdr:col>4</xdr:col>
      <xdr:colOff>174625</xdr:colOff>
      <xdr:row>23</xdr:row>
      <xdr:rowOff>47625</xdr:rowOff>
    </xdr:from>
    <xdr:ext cx="349839" cy="225703"/>
    <xdr:sp macro="" textlink="">
      <xdr:nvSpPr>
        <xdr:cNvPr id="65" name="テキスト ボックス 6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6" name="直線コネクタ 6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7" name="テキスト ボックス 6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8" name="直線コネクタ 6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9" name="テキスト ボックス 6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70" name="直線コネクタ 6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71" name="テキスト ボックス 7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72" name="直線コネクタ 7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73" name="テキスト ボックス 7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74" name="直線コネクタ 7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75" name="テキスト ボックス 7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32893</xdr:rowOff>
    </xdr:from>
    <xdr:to>
      <xdr:col>23</xdr:col>
      <xdr:colOff>85090</xdr:colOff>
      <xdr:row>33</xdr:row>
      <xdr:rowOff>147193</xdr:rowOff>
    </xdr:to>
    <xdr:cxnSp macro="">
      <xdr:nvCxnSpPr>
        <xdr:cNvPr id="79" name="直線コネクタ 78"/>
        <xdr:cNvCxnSpPr/>
      </xdr:nvCxnSpPr>
      <xdr:spPr>
        <a:xfrm flipV="1">
          <a:off x="4760595" y="5605018"/>
          <a:ext cx="1270" cy="97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151020</xdr:rowOff>
    </xdr:from>
    <xdr:ext cx="405111" cy="259045"/>
    <xdr:sp macro="" textlink="">
      <xdr:nvSpPr>
        <xdr:cNvPr id="80" name="有形固定資産減価償却率最小値テキスト"/>
        <xdr:cNvSpPr txBox="1"/>
      </xdr:nvSpPr>
      <xdr:spPr>
        <a:xfrm>
          <a:off x="4813300" y="658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147193</xdr:rowOff>
    </xdr:from>
    <xdr:to>
      <xdr:col>23</xdr:col>
      <xdr:colOff>174625</xdr:colOff>
      <xdr:row>33</xdr:row>
      <xdr:rowOff>147193</xdr:rowOff>
    </xdr:to>
    <xdr:cxnSp macro="">
      <xdr:nvCxnSpPr>
        <xdr:cNvPr id="81" name="直線コネクタ 80"/>
        <xdr:cNvCxnSpPr/>
      </xdr:nvCxnSpPr>
      <xdr:spPr>
        <a:xfrm>
          <a:off x="4673600" y="657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151020</xdr:rowOff>
    </xdr:from>
    <xdr:ext cx="405111" cy="259045"/>
    <xdr:sp macro="" textlink="">
      <xdr:nvSpPr>
        <xdr:cNvPr id="82" name="有形固定資産減価償却率最大値テキスト"/>
        <xdr:cNvSpPr txBox="1"/>
      </xdr:nvSpPr>
      <xdr:spPr>
        <a:xfrm>
          <a:off x="4813300" y="538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32893</xdr:rowOff>
    </xdr:from>
    <xdr:to>
      <xdr:col>23</xdr:col>
      <xdr:colOff>174625</xdr:colOff>
      <xdr:row>28</xdr:row>
      <xdr:rowOff>32893</xdr:rowOff>
    </xdr:to>
    <xdr:cxnSp macro="">
      <xdr:nvCxnSpPr>
        <xdr:cNvPr id="83" name="直線コネクタ 82"/>
        <xdr:cNvCxnSpPr/>
      </xdr:nvCxnSpPr>
      <xdr:spPr>
        <a:xfrm>
          <a:off x="4673600" y="56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1922</xdr:rowOff>
    </xdr:from>
    <xdr:ext cx="405111" cy="259045"/>
    <xdr:sp macro="" textlink="">
      <xdr:nvSpPr>
        <xdr:cNvPr id="84" name="有形固定資産減価償却率平均値テキスト"/>
        <xdr:cNvSpPr txBox="1"/>
      </xdr:nvSpPr>
      <xdr:spPr>
        <a:xfrm>
          <a:off x="4813300" y="5916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85" name="フローチャート: 判断 84"/>
        <xdr:cNvSpPr/>
      </xdr:nvSpPr>
      <xdr:spPr>
        <a:xfrm>
          <a:off x="47117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91" name="楕円 90"/>
        <xdr:cNvSpPr/>
      </xdr:nvSpPr>
      <xdr:spPr>
        <a:xfrm>
          <a:off x="47117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135780</xdr:rowOff>
    </xdr:from>
    <xdr:ext cx="405111" cy="259045"/>
    <xdr:sp macro="" textlink="">
      <xdr:nvSpPr>
        <xdr:cNvPr id="92" name="有形固定資産減価償却率該当値テキスト"/>
        <xdr:cNvSpPr txBox="1"/>
      </xdr:nvSpPr>
      <xdr:spPr>
        <a:xfrm>
          <a:off x="4813300" y="5707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143129</xdr:rowOff>
    </xdr:from>
    <xdr:to>
      <xdr:col>19</xdr:col>
      <xdr:colOff>187325</xdr:colOff>
      <xdr:row>30</xdr:row>
      <xdr:rowOff>73279</xdr:rowOff>
    </xdr:to>
    <xdr:sp macro="" textlink="">
      <xdr:nvSpPr>
        <xdr:cNvPr id="93" name="楕円 92"/>
        <xdr:cNvSpPr/>
      </xdr:nvSpPr>
      <xdr:spPr>
        <a:xfrm>
          <a:off x="4000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163703</xdr:rowOff>
    </xdr:from>
    <xdr:to>
      <xdr:col>23</xdr:col>
      <xdr:colOff>85725</xdr:colOff>
      <xdr:row>30</xdr:row>
      <xdr:rowOff>22479</xdr:rowOff>
    </xdr:to>
    <xdr:cxnSp macro="">
      <xdr:nvCxnSpPr>
        <xdr:cNvPr id="94" name="直線コネクタ 93"/>
        <xdr:cNvCxnSpPr/>
      </xdr:nvCxnSpPr>
      <xdr:spPr>
        <a:xfrm flipV="1">
          <a:off x="4051300" y="5907278"/>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108585</xdr:rowOff>
    </xdr:from>
    <xdr:to>
      <xdr:col>15</xdr:col>
      <xdr:colOff>187325</xdr:colOff>
      <xdr:row>30</xdr:row>
      <xdr:rowOff>38735</xdr:rowOff>
    </xdr:to>
    <xdr:sp macro="" textlink="">
      <xdr:nvSpPr>
        <xdr:cNvPr id="95" name="楕円 94"/>
        <xdr:cNvSpPr/>
      </xdr:nvSpPr>
      <xdr:spPr>
        <a:xfrm>
          <a:off x="3238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159385</xdr:rowOff>
    </xdr:from>
    <xdr:to>
      <xdr:col>19</xdr:col>
      <xdr:colOff>136525</xdr:colOff>
      <xdr:row>30</xdr:row>
      <xdr:rowOff>22479</xdr:rowOff>
    </xdr:to>
    <xdr:cxnSp macro="">
      <xdr:nvCxnSpPr>
        <xdr:cNvPr id="96" name="直線コネクタ 95"/>
        <xdr:cNvCxnSpPr/>
      </xdr:nvCxnSpPr>
      <xdr:spPr>
        <a:xfrm>
          <a:off x="3289300" y="5902960"/>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112903</xdr:rowOff>
    </xdr:from>
    <xdr:to>
      <xdr:col>11</xdr:col>
      <xdr:colOff>187325</xdr:colOff>
      <xdr:row>30</xdr:row>
      <xdr:rowOff>43053</xdr:rowOff>
    </xdr:to>
    <xdr:sp macro="" textlink="">
      <xdr:nvSpPr>
        <xdr:cNvPr id="97" name="楕円 96"/>
        <xdr:cNvSpPr/>
      </xdr:nvSpPr>
      <xdr:spPr>
        <a:xfrm>
          <a:off x="2476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159385</xdr:rowOff>
    </xdr:from>
    <xdr:to>
      <xdr:col>15</xdr:col>
      <xdr:colOff>136525</xdr:colOff>
      <xdr:row>29</xdr:row>
      <xdr:rowOff>163703</xdr:rowOff>
    </xdr:to>
    <xdr:cxnSp macro="">
      <xdr:nvCxnSpPr>
        <xdr:cNvPr id="98" name="直線コネクタ 97"/>
        <xdr:cNvCxnSpPr/>
      </xdr:nvCxnSpPr>
      <xdr:spPr>
        <a:xfrm flipV="1">
          <a:off x="2527300" y="5902960"/>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69723</xdr:rowOff>
    </xdr:from>
    <xdr:to>
      <xdr:col>7</xdr:col>
      <xdr:colOff>187325</xdr:colOff>
      <xdr:row>29</xdr:row>
      <xdr:rowOff>171323</xdr:rowOff>
    </xdr:to>
    <xdr:sp macro="" textlink="">
      <xdr:nvSpPr>
        <xdr:cNvPr id="99" name="楕円 98"/>
        <xdr:cNvSpPr/>
      </xdr:nvSpPr>
      <xdr:spPr>
        <a:xfrm>
          <a:off x="1714500" y="5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120523</xdr:rowOff>
    </xdr:from>
    <xdr:to>
      <xdr:col>11</xdr:col>
      <xdr:colOff>136525</xdr:colOff>
      <xdr:row>29</xdr:row>
      <xdr:rowOff>163703</xdr:rowOff>
    </xdr:to>
    <xdr:cxnSp macro="">
      <xdr:nvCxnSpPr>
        <xdr:cNvPr id="100" name="直線コネクタ 99"/>
        <xdr:cNvCxnSpPr/>
      </xdr:nvCxnSpPr>
      <xdr:spPr>
        <a:xfrm>
          <a:off x="1765300" y="586409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89806</xdr:rowOff>
    </xdr:from>
    <xdr:ext cx="405111" cy="259045"/>
    <xdr:sp macro="" textlink="">
      <xdr:nvSpPr>
        <xdr:cNvPr id="101" name="n_1mainValue有形固定資産減価償却率"/>
        <xdr:cNvSpPr txBox="1"/>
      </xdr:nvSpPr>
      <xdr:spPr>
        <a:xfrm>
          <a:off x="38360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55262</xdr:rowOff>
    </xdr:from>
    <xdr:ext cx="405111" cy="259045"/>
    <xdr:sp macro="" textlink="">
      <xdr:nvSpPr>
        <xdr:cNvPr id="102" name="n_2mainValue有形固定資産減価償却率"/>
        <xdr:cNvSpPr txBox="1"/>
      </xdr:nvSpPr>
      <xdr:spPr>
        <a:xfrm>
          <a:off x="3086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59580</xdr:rowOff>
    </xdr:from>
    <xdr:ext cx="405111" cy="259045"/>
    <xdr:sp macro="" textlink="">
      <xdr:nvSpPr>
        <xdr:cNvPr id="103" name="n_3mainValue有形固定資産減価償却率"/>
        <xdr:cNvSpPr txBox="1"/>
      </xdr:nvSpPr>
      <xdr:spPr>
        <a:xfrm>
          <a:off x="2324744" y="563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16400</xdr:rowOff>
    </xdr:from>
    <xdr:ext cx="405111" cy="259045"/>
    <xdr:sp macro="" textlink="">
      <xdr:nvSpPr>
        <xdr:cNvPr id="104" name="n_4mainValue有形固定資産減価償却率"/>
        <xdr:cNvSpPr txBox="1"/>
      </xdr:nvSpPr>
      <xdr:spPr>
        <a:xfrm>
          <a:off x="1562744" y="5588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若干下がったものの、国並びに茨城県平均を上回っている。主な要因としては、公営企業債等繰入見込額の減による将来負担額の減少や充当可能基金の増による充当可能財源等の増加が考えられる。</a:t>
          </a:r>
        </a:p>
        <a:p>
          <a:r>
            <a:rPr kumimoji="1" lang="ja-JP" altLang="en-US" sz="1100">
              <a:latin typeface="ＭＳ Ｐゴシック" panose="020B0600070205080204" pitchFamily="50" charset="-128"/>
              <a:ea typeface="ＭＳ Ｐゴシック" panose="020B0600070205080204" pitchFamily="50" charset="-128"/>
            </a:rPr>
            <a:t>今後数年間、合併特例債の新規発行が見込まれるため、債務償還比率の増加が見込まれるが、計画的な地方債発行に努め、健全な財政運営を図る。</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0" name="テキスト ボックス 129"/>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71565</xdr:rowOff>
    </xdr:from>
    <xdr:to>
      <xdr:col>76</xdr:col>
      <xdr:colOff>21589</xdr:colOff>
      <xdr:row>34</xdr:row>
      <xdr:rowOff>66421</xdr:rowOff>
    </xdr:to>
    <xdr:cxnSp macro="">
      <xdr:nvCxnSpPr>
        <xdr:cNvPr id="134" name="直線コネクタ 133"/>
        <xdr:cNvCxnSpPr/>
      </xdr:nvCxnSpPr>
      <xdr:spPr>
        <a:xfrm flipV="1">
          <a:off x="14793595" y="5472240"/>
          <a:ext cx="1269" cy="119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70248</xdr:rowOff>
    </xdr:from>
    <xdr:ext cx="469744" cy="259045"/>
    <xdr:sp macro="" textlink="">
      <xdr:nvSpPr>
        <xdr:cNvPr id="135" name="債務償還比率最小値テキスト"/>
        <xdr:cNvSpPr txBox="1"/>
      </xdr:nvSpPr>
      <xdr:spPr>
        <a:xfrm>
          <a:off x="14846300" y="667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66421</xdr:rowOff>
    </xdr:from>
    <xdr:to>
      <xdr:col>76</xdr:col>
      <xdr:colOff>111125</xdr:colOff>
      <xdr:row>34</xdr:row>
      <xdr:rowOff>66421</xdr:rowOff>
    </xdr:to>
    <xdr:cxnSp macro="">
      <xdr:nvCxnSpPr>
        <xdr:cNvPr id="136" name="直線コネクタ 135"/>
        <xdr:cNvCxnSpPr/>
      </xdr:nvCxnSpPr>
      <xdr:spPr>
        <a:xfrm>
          <a:off x="14706600" y="666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18242</xdr:rowOff>
    </xdr:from>
    <xdr:ext cx="469744" cy="259045"/>
    <xdr:sp macro="" textlink="">
      <xdr:nvSpPr>
        <xdr:cNvPr id="137" name="債務償還比率最大値テキスト"/>
        <xdr:cNvSpPr txBox="1"/>
      </xdr:nvSpPr>
      <xdr:spPr>
        <a:xfrm>
          <a:off x="14846300" y="524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71565</xdr:rowOff>
    </xdr:from>
    <xdr:to>
      <xdr:col>76</xdr:col>
      <xdr:colOff>111125</xdr:colOff>
      <xdr:row>27</xdr:row>
      <xdr:rowOff>71565</xdr:rowOff>
    </xdr:to>
    <xdr:cxnSp macro="">
      <xdr:nvCxnSpPr>
        <xdr:cNvPr id="138" name="直線コネクタ 137"/>
        <xdr:cNvCxnSpPr/>
      </xdr:nvCxnSpPr>
      <xdr:spPr>
        <a:xfrm>
          <a:off x="14706600" y="547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78207</xdr:rowOff>
    </xdr:from>
    <xdr:ext cx="469744" cy="259045"/>
    <xdr:sp macro="" textlink="">
      <xdr:nvSpPr>
        <xdr:cNvPr id="139" name="債務償還比率平均値テキスト"/>
        <xdr:cNvSpPr txBox="1"/>
      </xdr:nvSpPr>
      <xdr:spPr>
        <a:xfrm>
          <a:off x="14846300" y="59932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99780</xdr:rowOff>
    </xdr:from>
    <xdr:to>
      <xdr:col>76</xdr:col>
      <xdr:colOff>73025</xdr:colOff>
      <xdr:row>31</xdr:row>
      <xdr:rowOff>29930</xdr:rowOff>
    </xdr:to>
    <xdr:sp macro="" textlink="">
      <xdr:nvSpPr>
        <xdr:cNvPr id="140" name="フローチャート: 判断 139"/>
        <xdr:cNvSpPr/>
      </xdr:nvSpPr>
      <xdr:spPr>
        <a:xfrm>
          <a:off x="14744700" y="601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1905</xdr:rowOff>
    </xdr:from>
    <xdr:to>
      <xdr:col>76</xdr:col>
      <xdr:colOff>73025</xdr:colOff>
      <xdr:row>30</xdr:row>
      <xdr:rowOff>103505</xdr:rowOff>
    </xdr:to>
    <xdr:sp macro="" textlink="">
      <xdr:nvSpPr>
        <xdr:cNvPr id="146" name="楕円 145"/>
        <xdr:cNvSpPr/>
      </xdr:nvSpPr>
      <xdr:spPr>
        <a:xfrm>
          <a:off x="147447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24782</xdr:rowOff>
    </xdr:from>
    <xdr:ext cx="469744" cy="259045"/>
    <xdr:sp macro="" textlink="">
      <xdr:nvSpPr>
        <xdr:cNvPr id="147" name="債務償還比率該当値テキスト"/>
        <xdr:cNvSpPr txBox="1"/>
      </xdr:nvSpPr>
      <xdr:spPr>
        <a:xfrm>
          <a:off x="14846300" y="576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61478</xdr:rowOff>
    </xdr:from>
    <xdr:to>
      <xdr:col>72</xdr:col>
      <xdr:colOff>123825</xdr:colOff>
      <xdr:row>32</xdr:row>
      <xdr:rowOff>163078</xdr:rowOff>
    </xdr:to>
    <xdr:sp macro="" textlink="">
      <xdr:nvSpPr>
        <xdr:cNvPr id="148" name="楕円 147"/>
        <xdr:cNvSpPr/>
      </xdr:nvSpPr>
      <xdr:spPr>
        <a:xfrm>
          <a:off x="14033500" y="631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52705</xdr:rowOff>
    </xdr:from>
    <xdr:to>
      <xdr:col>76</xdr:col>
      <xdr:colOff>22225</xdr:colOff>
      <xdr:row>32</xdr:row>
      <xdr:rowOff>112278</xdr:rowOff>
    </xdr:to>
    <xdr:cxnSp macro="">
      <xdr:nvCxnSpPr>
        <xdr:cNvPr id="149" name="直線コネクタ 148"/>
        <xdr:cNvCxnSpPr/>
      </xdr:nvCxnSpPr>
      <xdr:spPr>
        <a:xfrm flipV="1">
          <a:off x="14084300" y="5967730"/>
          <a:ext cx="711200" cy="40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132905</xdr:rowOff>
    </xdr:from>
    <xdr:to>
      <xdr:col>68</xdr:col>
      <xdr:colOff>123825</xdr:colOff>
      <xdr:row>33</xdr:row>
      <xdr:rowOff>63055</xdr:rowOff>
    </xdr:to>
    <xdr:sp macro="" textlink="">
      <xdr:nvSpPr>
        <xdr:cNvPr id="150" name="楕円 149"/>
        <xdr:cNvSpPr/>
      </xdr:nvSpPr>
      <xdr:spPr>
        <a:xfrm>
          <a:off x="13271500" y="63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112278</xdr:rowOff>
    </xdr:from>
    <xdr:to>
      <xdr:col>72</xdr:col>
      <xdr:colOff>73025</xdr:colOff>
      <xdr:row>33</xdr:row>
      <xdr:rowOff>12255</xdr:rowOff>
    </xdr:to>
    <xdr:cxnSp macro="">
      <xdr:nvCxnSpPr>
        <xdr:cNvPr id="151" name="直線コネクタ 150"/>
        <xdr:cNvCxnSpPr/>
      </xdr:nvCxnSpPr>
      <xdr:spPr>
        <a:xfrm flipV="1">
          <a:off x="13322300" y="6370203"/>
          <a:ext cx="762000" cy="7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101420</xdr:rowOff>
    </xdr:from>
    <xdr:to>
      <xdr:col>64</xdr:col>
      <xdr:colOff>123825</xdr:colOff>
      <xdr:row>33</xdr:row>
      <xdr:rowOff>31570</xdr:rowOff>
    </xdr:to>
    <xdr:sp macro="" textlink="">
      <xdr:nvSpPr>
        <xdr:cNvPr id="152" name="楕円 151"/>
        <xdr:cNvSpPr/>
      </xdr:nvSpPr>
      <xdr:spPr>
        <a:xfrm>
          <a:off x="12509500" y="635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152220</xdr:rowOff>
    </xdr:from>
    <xdr:to>
      <xdr:col>68</xdr:col>
      <xdr:colOff>73025</xdr:colOff>
      <xdr:row>33</xdr:row>
      <xdr:rowOff>12255</xdr:rowOff>
    </xdr:to>
    <xdr:cxnSp macro="">
      <xdr:nvCxnSpPr>
        <xdr:cNvPr id="153" name="直線コネクタ 152"/>
        <xdr:cNvCxnSpPr/>
      </xdr:nvCxnSpPr>
      <xdr:spPr>
        <a:xfrm>
          <a:off x="12560300" y="6410145"/>
          <a:ext cx="762000" cy="3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2455</xdr:rowOff>
    </xdr:from>
    <xdr:to>
      <xdr:col>60</xdr:col>
      <xdr:colOff>123825</xdr:colOff>
      <xdr:row>31</xdr:row>
      <xdr:rowOff>104055</xdr:rowOff>
    </xdr:to>
    <xdr:sp macro="" textlink="">
      <xdr:nvSpPr>
        <xdr:cNvPr id="154" name="楕円 153"/>
        <xdr:cNvSpPr/>
      </xdr:nvSpPr>
      <xdr:spPr>
        <a:xfrm>
          <a:off x="11747500" y="608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53255</xdr:rowOff>
    </xdr:from>
    <xdr:to>
      <xdr:col>64</xdr:col>
      <xdr:colOff>73025</xdr:colOff>
      <xdr:row>32</xdr:row>
      <xdr:rowOff>152220</xdr:rowOff>
    </xdr:to>
    <xdr:cxnSp macro="">
      <xdr:nvCxnSpPr>
        <xdr:cNvPr id="155" name="直線コネクタ 154"/>
        <xdr:cNvCxnSpPr/>
      </xdr:nvCxnSpPr>
      <xdr:spPr>
        <a:xfrm>
          <a:off x="11798300" y="6139730"/>
          <a:ext cx="762000" cy="27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8155</xdr:rowOff>
    </xdr:from>
    <xdr:ext cx="469744" cy="259045"/>
    <xdr:sp macro="" textlink="">
      <xdr:nvSpPr>
        <xdr:cNvPr id="156" name="n_1mainValue債務償還比率"/>
        <xdr:cNvSpPr txBox="1"/>
      </xdr:nvSpPr>
      <xdr:spPr>
        <a:xfrm>
          <a:off x="13836727" y="609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79582</xdr:rowOff>
    </xdr:from>
    <xdr:ext cx="469744" cy="259045"/>
    <xdr:sp macro="" textlink="">
      <xdr:nvSpPr>
        <xdr:cNvPr id="157" name="n_2mainValue債務償還比率"/>
        <xdr:cNvSpPr txBox="1"/>
      </xdr:nvSpPr>
      <xdr:spPr>
        <a:xfrm>
          <a:off x="13087427" y="616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48097</xdr:rowOff>
    </xdr:from>
    <xdr:ext cx="469744" cy="259045"/>
    <xdr:sp macro="" textlink="">
      <xdr:nvSpPr>
        <xdr:cNvPr id="158" name="n_3mainValue債務償還比率"/>
        <xdr:cNvSpPr txBox="1"/>
      </xdr:nvSpPr>
      <xdr:spPr>
        <a:xfrm>
          <a:off x="12325427" y="613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120582</xdr:rowOff>
    </xdr:from>
    <xdr:ext cx="469744" cy="259045"/>
    <xdr:sp macro="" textlink="">
      <xdr:nvSpPr>
        <xdr:cNvPr id="159" name="n_4mainValue債務償還比率"/>
        <xdr:cNvSpPr txBox="1"/>
      </xdr:nvSpPr>
      <xdr:spPr>
        <a:xfrm>
          <a:off x="11563427" y="586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102,235
99,298
205.30
50,864,880
47,560,747
2,669,276
26,468,274
46,551,086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78486</xdr:rowOff>
    </xdr:from>
    <xdr:to>
      <xdr:col>24</xdr:col>
      <xdr:colOff>62865</xdr:colOff>
      <xdr:row>41</xdr:row>
      <xdr:rowOff>60198</xdr:rowOff>
    </xdr:to>
    <xdr:cxnSp macro="">
      <xdr:nvCxnSpPr>
        <xdr:cNvPr id="55" name="直線コネクタ 54"/>
        <xdr:cNvCxnSpPr/>
      </xdr:nvCxnSpPr>
      <xdr:spPr>
        <a:xfrm flipV="1">
          <a:off x="4634865" y="6079236"/>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64025</xdr:rowOff>
    </xdr:from>
    <xdr:ext cx="405111" cy="259045"/>
    <xdr:sp macro="" textlink="">
      <xdr:nvSpPr>
        <xdr:cNvPr id="56" name="【道路】&#10;有形固定資産減価償却率最小値テキスト"/>
        <xdr:cNvSpPr txBox="1"/>
      </xdr:nvSpPr>
      <xdr:spPr>
        <a:xfrm>
          <a:off x="4673600" y="709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60198</xdr:rowOff>
    </xdr:from>
    <xdr:to>
      <xdr:col>24</xdr:col>
      <xdr:colOff>152400</xdr:colOff>
      <xdr:row>41</xdr:row>
      <xdr:rowOff>60198</xdr:rowOff>
    </xdr:to>
    <xdr:cxnSp macro="">
      <xdr:nvCxnSpPr>
        <xdr:cNvPr id="57" name="直線コネクタ 56"/>
        <xdr:cNvCxnSpPr/>
      </xdr:nvCxnSpPr>
      <xdr:spPr>
        <a:xfrm>
          <a:off x="4546600" y="708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25163</xdr:rowOff>
    </xdr:from>
    <xdr:ext cx="405111" cy="259045"/>
    <xdr:sp macro="" textlink="">
      <xdr:nvSpPr>
        <xdr:cNvPr id="58" name="【道路】&#10;有形固定資産減価償却率最大値テキスト"/>
        <xdr:cNvSpPr txBox="1"/>
      </xdr:nvSpPr>
      <xdr:spPr>
        <a:xfrm>
          <a:off x="4673600" y="5854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78486</xdr:rowOff>
    </xdr:from>
    <xdr:to>
      <xdr:col>24</xdr:col>
      <xdr:colOff>152400</xdr:colOff>
      <xdr:row>35</xdr:row>
      <xdr:rowOff>78486</xdr:rowOff>
    </xdr:to>
    <xdr:cxnSp macro="">
      <xdr:nvCxnSpPr>
        <xdr:cNvPr id="59" name="直線コネクタ 58"/>
        <xdr:cNvCxnSpPr/>
      </xdr:nvCxnSpPr>
      <xdr:spPr>
        <a:xfrm>
          <a:off x="4546600" y="607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79265</xdr:rowOff>
    </xdr:from>
    <xdr:ext cx="405111" cy="259045"/>
    <xdr:sp macro="" textlink="">
      <xdr:nvSpPr>
        <xdr:cNvPr id="60" name="【道路】&#10;有形固定資産減価償却率平均値テキスト"/>
        <xdr:cNvSpPr txBox="1"/>
      </xdr:nvSpPr>
      <xdr:spPr>
        <a:xfrm>
          <a:off x="4673600" y="6422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100838</xdr:rowOff>
    </xdr:from>
    <xdr:to>
      <xdr:col>24</xdr:col>
      <xdr:colOff>114300</xdr:colOff>
      <xdr:row>38</xdr:row>
      <xdr:rowOff>30988</xdr:rowOff>
    </xdr:to>
    <xdr:sp macro="" textlink="">
      <xdr:nvSpPr>
        <xdr:cNvPr id="61" name="フローチャート: 判断 60"/>
        <xdr:cNvSpPr/>
      </xdr:nvSpPr>
      <xdr:spPr>
        <a:xfrm>
          <a:off x="4584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67" name="楕円 66"/>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162577</xdr:rowOff>
    </xdr:from>
    <xdr:ext cx="405111" cy="259045"/>
    <xdr:sp macro="" textlink="">
      <xdr:nvSpPr>
        <xdr:cNvPr id="68" name="【道路】&#10;有形固定資産減価償却率該当値テキスト"/>
        <xdr:cNvSpPr txBox="1"/>
      </xdr:nvSpPr>
      <xdr:spPr>
        <a:xfrm>
          <a:off x="4673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148844</xdr:rowOff>
    </xdr:from>
    <xdr:to>
      <xdr:col>20</xdr:col>
      <xdr:colOff>38100</xdr:colOff>
      <xdr:row>37</xdr:row>
      <xdr:rowOff>78994</xdr:rowOff>
    </xdr:to>
    <xdr:sp macro="" textlink="">
      <xdr:nvSpPr>
        <xdr:cNvPr id="69" name="楕円 68"/>
        <xdr:cNvSpPr/>
      </xdr:nvSpPr>
      <xdr:spPr>
        <a:xfrm>
          <a:off x="3746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19050</xdr:rowOff>
    </xdr:from>
    <xdr:to>
      <xdr:col>24</xdr:col>
      <xdr:colOff>63500</xdr:colOff>
      <xdr:row>37</xdr:row>
      <xdr:rowOff>28194</xdr:rowOff>
    </xdr:to>
    <xdr:cxnSp macro="">
      <xdr:nvCxnSpPr>
        <xdr:cNvPr id="70" name="直線コネクタ 69"/>
        <xdr:cNvCxnSpPr/>
      </xdr:nvCxnSpPr>
      <xdr:spPr>
        <a:xfrm flipV="1">
          <a:off x="3797300" y="63627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80264</xdr:rowOff>
    </xdr:from>
    <xdr:to>
      <xdr:col>15</xdr:col>
      <xdr:colOff>101600</xdr:colOff>
      <xdr:row>37</xdr:row>
      <xdr:rowOff>10414</xdr:rowOff>
    </xdr:to>
    <xdr:sp macro="" textlink="">
      <xdr:nvSpPr>
        <xdr:cNvPr id="71" name="楕円 70"/>
        <xdr:cNvSpPr/>
      </xdr:nvSpPr>
      <xdr:spPr>
        <a:xfrm>
          <a:off x="28575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131064</xdr:rowOff>
    </xdr:from>
    <xdr:to>
      <xdr:col>19</xdr:col>
      <xdr:colOff>177800</xdr:colOff>
      <xdr:row>37</xdr:row>
      <xdr:rowOff>28194</xdr:rowOff>
    </xdr:to>
    <xdr:cxnSp macro="">
      <xdr:nvCxnSpPr>
        <xdr:cNvPr id="72" name="直線コネクタ 71"/>
        <xdr:cNvCxnSpPr/>
      </xdr:nvCxnSpPr>
      <xdr:spPr>
        <a:xfrm>
          <a:off x="2908300" y="63032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169418</xdr:rowOff>
    </xdr:from>
    <xdr:to>
      <xdr:col>10</xdr:col>
      <xdr:colOff>165100</xdr:colOff>
      <xdr:row>36</xdr:row>
      <xdr:rowOff>99568</xdr:rowOff>
    </xdr:to>
    <xdr:sp macro="" textlink="">
      <xdr:nvSpPr>
        <xdr:cNvPr id="73" name="楕円 72"/>
        <xdr:cNvSpPr/>
      </xdr:nvSpPr>
      <xdr:spPr>
        <a:xfrm>
          <a:off x="1968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48768</xdr:rowOff>
    </xdr:from>
    <xdr:to>
      <xdr:col>15</xdr:col>
      <xdr:colOff>50800</xdr:colOff>
      <xdr:row>36</xdr:row>
      <xdr:rowOff>131064</xdr:rowOff>
    </xdr:to>
    <xdr:cxnSp macro="">
      <xdr:nvCxnSpPr>
        <xdr:cNvPr id="74" name="直線コネクタ 73"/>
        <xdr:cNvCxnSpPr/>
      </xdr:nvCxnSpPr>
      <xdr:spPr>
        <a:xfrm>
          <a:off x="2019300" y="62209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105410</xdr:rowOff>
    </xdr:from>
    <xdr:to>
      <xdr:col>6</xdr:col>
      <xdr:colOff>38100</xdr:colOff>
      <xdr:row>36</xdr:row>
      <xdr:rowOff>35560</xdr:rowOff>
    </xdr:to>
    <xdr:sp macro="" textlink="">
      <xdr:nvSpPr>
        <xdr:cNvPr id="75" name="楕円 74"/>
        <xdr:cNvSpPr/>
      </xdr:nvSpPr>
      <xdr:spPr>
        <a:xfrm>
          <a:off x="1079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156210</xdr:rowOff>
    </xdr:from>
    <xdr:to>
      <xdr:col>10</xdr:col>
      <xdr:colOff>114300</xdr:colOff>
      <xdr:row>36</xdr:row>
      <xdr:rowOff>48768</xdr:rowOff>
    </xdr:to>
    <xdr:cxnSp macro="">
      <xdr:nvCxnSpPr>
        <xdr:cNvPr id="76" name="直線コネクタ 75"/>
        <xdr:cNvCxnSpPr/>
      </xdr:nvCxnSpPr>
      <xdr:spPr>
        <a:xfrm>
          <a:off x="1130300" y="61569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95521</xdr:rowOff>
    </xdr:from>
    <xdr:ext cx="405111" cy="259045"/>
    <xdr:sp macro="" textlink="">
      <xdr:nvSpPr>
        <xdr:cNvPr id="77" name="n_1mainValue【道路】&#10;有形固定資産減価償却率"/>
        <xdr:cNvSpPr txBox="1"/>
      </xdr:nvSpPr>
      <xdr:spPr>
        <a:xfrm>
          <a:off x="3582044" y="609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78" name="n_2mainValue【道路】&#10;有形固定資産減価償却率"/>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116095</xdr:rowOff>
    </xdr:from>
    <xdr:ext cx="405111" cy="259045"/>
    <xdr:sp macro="" textlink="">
      <xdr:nvSpPr>
        <xdr:cNvPr id="79" name="n_3mainValue【道路】&#10;有形固定資産減価償却率"/>
        <xdr:cNvSpPr txBox="1"/>
      </xdr:nvSpPr>
      <xdr:spPr>
        <a:xfrm>
          <a:off x="1816744" y="594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80" name="n_4mainValue【道路】&#10;有形固定資産減価償却率"/>
        <xdr:cNvSpPr txBox="1"/>
      </xdr:nvSpPr>
      <xdr:spPr>
        <a:xfrm>
          <a:off x="927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1" name="テキスト ボックス 9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93" name="テキスト ボックス 92"/>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32949</xdr:rowOff>
    </xdr:from>
    <xdr:to>
      <xdr:col>54</xdr:col>
      <xdr:colOff>189865</xdr:colOff>
      <xdr:row>41</xdr:row>
      <xdr:rowOff>90053</xdr:rowOff>
    </xdr:to>
    <xdr:cxnSp macro="">
      <xdr:nvCxnSpPr>
        <xdr:cNvPr id="103" name="直線コネクタ 102"/>
        <xdr:cNvCxnSpPr/>
      </xdr:nvCxnSpPr>
      <xdr:spPr>
        <a:xfrm flipV="1">
          <a:off x="10476865" y="5862249"/>
          <a:ext cx="0" cy="1257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93880</xdr:rowOff>
    </xdr:from>
    <xdr:ext cx="534377" cy="259045"/>
    <xdr:sp macro="" textlink="">
      <xdr:nvSpPr>
        <xdr:cNvPr id="104" name="【道路】&#10;一人当たり延長最小値テキスト"/>
        <xdr:cNvSpPr txBox="1"/>
      </xdr:nvSpPr>
      <xdr:spPr>
        <a:xfrm>
          <a:off x="10515600" y="71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90053</xdr:rowOff>
    </xdr:from>
    <xdr:to>
      <xdr:col>55</xdr:col>
      <xdr:colOff>88900</xdr:colOff>
      <xdr:row>41</xdr:row>
      <xdr:rowOff>90053</xdr:rowOff>
    </xdr:to>
    <xdr:cxnSp macro="">
      <xdr:nvCxnSpPr>
        <xdr:cNvPr id="105" name="直線コネクタ 104"/>
        <xdr:cNvCxnSpPr/>
      </xdr:nvCxnSpPr>
      <xdr:spPr>
        <a:xfrm>
          <a:off x="10388600" y="711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151076</xdr:rowOff>
    </xdr:from>
    <xdr:ext cx="534377" cy="259045"/>
    <xdr:sp macro="" textlink="">
      <xdr:nvSpPr>
        <xdr:cNvPr id="106" name="【道路】&#10;一人当たり延長最大値テキスト"/>
        <xdr:cNvSpPr txBox="1"/>
      </xdr:nvSpPr>
      <xdr:spPr>
        <a:xfrm>
          <a:off x="10515600" y="563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32949</xdr:rowOff>
    </xdr:from>
    <xdr:to>
      <xdr:col>55</xdr:col>
      <xdr:colOff>88900</xdr:colOff>
      <xdr:row>34</xdr:row>
      <xdr:rowOff>32949</xdr:rowOff>
    </xdr:to>
    <xdr:cxnSp macro="">
      <xdr:nvCxnSpPr>
        <xdr:cNvPr id="107" name="直線コネクタ 106"/>
        <xdr:cNvCxnSpPr/>
      </xdr:nvCxnSpPr>
      <xdr:spPr>
        <a:xfrm>
          <a:off x="10388600" y="586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126128</xdr:rowOff>
    </xdr:from>
    <xdr:ext cx="534377" cy="259045"/>
    <xdr:sp macro="" textlink="">
      <xdr:nvSpPr>
        <xdr:cNvPr id="108" name="【道路】&#10;一人当たり延長平均値テキスト"/>
        <xdr:cNvSpPr txBox="1"/>
      </xdr:nvSpPr>
      <xdr:spPr>
        <a:xfrm>
          <a:off x="10515600" y="6641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147701</xdr:rowOff>
    </xdr:from>
    <xdr:to>
      <xdr:col>55</xdr:col>
      <xdr:colOff>50800</xdr:colOff>
      <xdr:row>39</xdr:row>
      <xdr:rowOff>77851</xdr:rowOff>
    </xdr:to>
    <xdr:sp macro="" textlink="">
      <xdr:nvSpPr>
        <xdr:cNvPr id="109" name="フローチャート: 判断 108"/>
        <xdr:cNvSpPr/>
      </xdr:nvSpPr>
      <xdr:spPr>
        <a:xfrm>
          <a:off x="10426700" y="666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84516</xdr:rowOff>
    </xdr:from>
    <xdr:to>
      <xdr:col>55</xdr:col>
      <xdr:colOff>50800</xdr:colOff>
      <xdr:row>37</xdr:row>
      <xdr:rowOff>14666</xdr:rowOff>
    </xdr:to>
    <xdr:sp macro="" textlink="">
      <xdr:nvSpPr>
        <xdr:cNvPr id="115" name="楕円 114"/>
        <xdr:cNvSpPr/>
      </xdr:nvSpPr>
      <xdr:spPr>
        <a:xfrm>
          <a:off x="10426700" y="625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107393</xdr:rowOff>
    </xdr:from>
    <xdr:ext cx="534377" cy="259045"/>
    <xdr:sp macro="" textlink="">
      <xdr:nvSpPr>
        <xdr:cNvPr id="116" name="【道路】&#10;一人当たり延長該当値テキスト"/>
        <xdr:cNvSpPr txBox="1"/>
      </xdr:nvSpPr>
      <xdr:spPr>
        <a:xfrm>
          <a:off x="10515600" y="61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148387</xdr:rowOff>
    </xdr:from>
    <xdr:to>
      <xdr:col>50</xdr:col>
      <xdr:colOff>165100</xdr:colOff>
      <xdr:row>37</xdr:row>
      <xdr:rowOff>78537</xdr:rowOff>
    </xdr:to>
    <xdr:sp macro="" textlink="">
      <xdr:nvSpPr>
        <xdr:cNvPr id="117" name="楕円 116"/>
        <xdr:cNvSpPr/>
      </xdr:nvSpPr>
      <xdr:spPr>
        <a:xfrm>
          <a:off x="9588500" y="632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135316</xdr:rowOff>
    </xdr:from>
    <xdr:to>
      <xdr:col>55</xdr:col>
      <xdr:colOff>0</xdr:colOff>
      <xdr:row>37</xdr:row>
      <xdr:rowOff>27737</xdr:rowOff>
    </xdr:to>
    <xdr:cxnSp macro="">
      <xdr:nvCxnSpPr>
        <xdr:cNvPr id="118" name="直線コネクタ 117"/>
        <xdr:cNvCxnSpPr/>
      </xdr:nvCxnSpPr>
      <xdr:spPr>
        <a:xfrm flipV="1">
          <a:off x="9639300" y="6307516"/>
          <a:ext cx="838200" cy="6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158811</xdr:rowOff>
    </xdr:from>
    <xdr:to>
      <xdr:col>46</xdr:col>
      <xdr:colOff>38100</xdr:colOff>
      <xdr:row>37</xdr:row>
      <xdr:rowOff>88961</xdr:rowOff>
    </xdr:to>
    <xdr:sp macro="" textlink="">
      <xdr:nvSpPr>
        <xdr:cNvPr id="119" name="楕円 118"/>
        <xdr:cNvSpPr/>
      </xdr:nvSpPr>
      <xdr:spPr>
        <a:xfrm>
          <a:off x="8699500" y="63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27737</xdr:rowOff>
    </xdr:from>
    <xdr:to>
      <xdr:col>50</xdr:col>
      <xdr:colOff>114300</xdr:colOff>
      <xdr:row>37</xdr:row>
      <xdr:rowOff>38161</xdr:rowOff>
    </xdr:to>
    <xdr:cxnSp macro="">
      <xdr:nvCxnSpPr>
        <xdr:cNvPr id="120" name="直線コネクタ 119"/>
        <xdr:cNvCxnSpPr/>
      </xdr:nvCxnSpPr>
      <xdr:spPr>
        <a:xfrm flipV="1">
          <a:off x="8750300" y="6371387"/>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4460</xdr:rowOff>
    </xdr:from>
    <xdr:to>
      <xdr:col>41</xdr:col>
      <xdr:colOff>101600</xdr:colOff>
      <xdr:row>37</xdr:row>
      <xdr:rowOff>106060</xdr:rowOff>
    </xdr:to>
    <xdr:sp macro="" textlink="">
      <xdr:nvSpPr>
        <xdr:cNvPr id="121" name="楕円 120"/>
        <xdr:cNvSpPr/>
      </xdr:nvSpPr>
      <xdr:spPr>
        <a:xfrm>
          <a:off x="7810500" y="634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38161</xdr:rowOff>
    </xdr:from>
    <xdr:to>
      <xdr:col>45</xdr:col>
      <xdr:colOff>177800</xdr:colOff>
      <xdr:row>37</xdr:row>
      <xdr:rowOff>55260</xdr:rowOff>
    </xdr:to>
    <xdr:cxnSp macro="">
      <xdr:nvCxnSpPr>
        <xdr:cNvPr id="122" name="直線コネクタ 121"/>
        <xdr:cNvCxnSpPr/>
      </xdr:nvCxnSpPr>
      <xdr:spPr>
        <a:xfrm flipV="1">
          <a:off x="7861300" y="6381811"/>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15661</xdr:rowOff>
    </xdr:from>
    <xdr:to>
      <xdr:col>36</xdr:col>
      <xdr:colOff>165100</xdr:colOff>
      <xdr:row>37</xdr:row>
      <xdr:rowOff>117261</xdr:rowOff>
    </xdr:to>
    <xdr:sp macro="" textlink="">
      <xdr:nvSpPr>
        <xdr:cNvPr id="123" name="楕円 122"/>
        <xdr:cNvSpPr/>
      </xdr:nvSpPr>
      <xdr:spPr>
        <a:xfrm>
          <a:off x="6921500" y="635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55260</xdr:rowOff>
    </xdr:from>
    <xdr:to>
      <xdr:col>41</xdr:col>
      <xdr:colOff>50800</xdr:colOff>
      <xdr:row>37</xdr:row>
      <xdr:rowOff>66461</xdr:rowOff>
    </xdr:to>
    <xdr:cxnSp macro="">
      <xdr:nvCxnSpPr>
        <xdr:cNvPr id="124" name="直線コネクタ 123"/>
        <xdr:cNvCxnSpPr/>
      </xdr:nvCxnSpPr>
      <xdr:spPr>
        <a:xfrm flipV="1">
          <a:off x="6972300" y="6398910"/>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95064</xdr:rowOff>
    </xdr:from>
    <xdr:ext cx="534377" cy="259045"/>
    <xdr:sp macro="" textlink="">
      <xdr:nvSpPr>
        <xdr:cNvPr id="125" name="n_1mainValue【道路】&#10;一人当たり延長"/>
        <xdr:cNvSpPr txBox="1"/>
      </xdr:nvSpPr>
      <xdr:spPr>
        <a:xfrm>
          <a:off x="9359411" y="609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105488</xdr:rowOff>
    </xdr:from>
    <xdr:ext cx="534377" cy="259045"/>
    <xdr:sp macro="" textlink="">
      <xdr:nvSpPr>
        <xdr:cNvPr id="126" name="n_2mainValue【道路】&#10;一人当たり延長"/>
        <xdr:cNvSpPr txBox="1"/>
      </xdr:nvSpPr>
      <xdr:spPr>
        <a:xfrm>
          <a:off x="8483111" y="610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122587</xdr:rowOff>
    </xdr:from>
    <xdr:ext cx="534377" cy="259045"/>
    <xdr:sp macro="" textlink="">
      <xdr:nvSpPr>
        <xdr:cNvPr id="127" name="n_3mainValue【道路】&#10;一人当たり延長"/>
        <xdr:cNvSpPr txBox="1"/>
      </xdr:nvSpPr>
      <xdr:spPr>
        <a:xfrm>
          <a:off x="7594111" y="61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133788</xdr:rowOff>
    </xdr:from>
    <xdr:ext cx="534377" cy="259045"/>
    <xdr:sp macro="" textlink="">
      <xdr:nvSpPr>
        <xdr:cNvPr id="128" name="n_4mainValue【道路】&#10;一人当たり延長"/>
        <xdr:cNvSpPr txBox="1"/>
      </xdr:nvSpPr>
      <xdr:spPr>
        <a:xfrm>
          <a:off x="6705111" y="613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9" name="テキスト ボックス 14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64</xdr:row>
      <xdr:rowOff>100584</xdr:rowOff>
    </xdr:to>
    <xdr:cxnSp macro="">
      <xdr:nvCxnSpPr>
        <xdr:cNvPr id="151" name="直線コネクタ 150"/>
        <xdr:cNvCxnSpPr/>
      </xdr:nvCxnSpPr>
      <xdr:spPr>
        <a:xfrm flipV="1">
          <a:off x="4634865" y="9468612"/>
          <a:ext cx="0" cy="160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104411</xdr:rowOff>
    </xdr:from>
    <xdr:ext cx="405111" cy="259045"/>
    <xdr:sp macro="" textlink="">
      <xdr:nvSpPr>
        <xdr:cNvPr id="152" name="【橋りょう・トンネル】&#10;有形固定資産減価償却率最小値テキスト"/>
        <xdr:cNvSpPr txBox="1"/>
      </xdr:nvSpPr>
      <xdr:spPr>
        <a:xfrm>
          <a:off x="4673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100584</xdr:rowOff>
    </xdr:from>
    <xdr:to>
      <xdr:col>24</xdr:col>
      <xdr:colOff>152400</xdr:colOff>
      <xdr:row>64</xdr:row>
      <xdr:rowOff>100584</xdr:rowOff>
    </xdr:to>
    <xdr:cxnSp macro="">
      <xdr:nvCxnSpPr>
        <xdr:cNvPr id="153" name="直線コネクタ 152"/>
        <xdr:cNvCxnSpPr/>
      </xdr:nvCxnSpPr>
      <xdr:spPr>
        <a:xfrm>
          <a:off x="4546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54" name="【橋りょう・トンネル】&#10;有形固定資産減価償却率最大値テキスト"/>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55" name="直線コネクタ 154"/>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53357</xdr:rowOff>
    </xdr:from>
    <xdr:ext cx="405111" cy="259045"/>
    <xdr:sp macro="" textlink="">
      <xdr:nvSpPr>
        <xdr:cNvPr id="156" name="【橋りょう・トンネル】&#10;有形固定資産減価償却率平均値テキスト"/>
        <xdr:cNvSpPr txBox="1"/>
      </xdr:nvSpPr>
      <xdr:spPr>
        <a:xfrm>
          <a:off x="4673600" y="1016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57" name="フローチャート: 判断 156"/>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81788</xdr:rowOff>
    </xdr:from>
    <xdr:to>
      <xdr:col>24</xdr:col>
      <xdr:colOff>114300</xdr:colOff>
      <xdr:row>59</xdr:row>
      <xdr:rowOff>11938</xdr:rowOff>
    </xdr:to>
    <xdr:sp macro="" textlink="">
      <xdr:nvSpPr>
        <xdr:cNvPr id="163" name="楕円 162"/>
        <xdr:cNvSpPr/>
      </xdr:nvSpPr>
      <xdr:spPr>
        <a:xfrm>
          <a:off x="45847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104665</xdr:rowOff>
    </xdr:from>
    <xdr:ext cx="405111" cy="259045"/>
    <xdr:sp macro="" textlink="">
      <xdr:nvSpPr>
        <xdr:cNvPr id="164" name="【橋りょう・トンネル】&#10;有形固定資産減価償却率該当値テキスト"/>
        <xdr:cNvSpPr txBox="1"/>
      </xdr:nvSpPr>
      <xdr:spPr>
        <a:xfrm>
          <a:off x="4673600" y="9877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81788</xdr:rowOff>
    </xdr:from>
    <xdr:to>
      <xdr:col>20</xdr:col>
      <xdr:colOff>38100</xdr:colOff>
      <xdr:row>59</xdr:row>
      <xdr:rowOff>11938</xdr:rowOff>
    </xdr:to>
    <xdr:sp macro="" textlink="">
      <xdr:nvSpPr>
        <xdr:cNvPr id="165" name="楕円 164"/>
        <xdr:cNvSpPr/>
      </xdr:nvSpPr>
      <xdr:spPr>
        <a:xfrm>
          <a:off x="37465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132588</xdr:rowOff>
    </xdr:from>
    <xdr:to>
      <xdr:col>24</xdr:col>
      <xdr:colOff>63500</xdr:colOff>
      <xdr:row>58</xdr:row>
      <xdr:rowOff>132588</xdr:rowOff>
    </xdr:to>
    <xdr:cxnSp macro="">
      <xdr:nvCxnSpPr>
        <xdr:cNvPr id="166" name="直線コネクタ 165"/>
        <xdr:cNvCxnSpPr/>
      </xdr:nvCxnSpPr>
      <xdr:spPr>
        <a:xfrm>
          <a:off x="3797300" y="100766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8636</xdr:rowOff>
    </xdr:from>
    <xdr:to>
      <xdr:col>15</xdr:col>
      <xdr:colOff>101600</xdr:colOff>
      <xdr:row>58</xdr:row>
      <xdr:rowOff>110236</xdr:rowOff>
    </xdr:to>
    <xdr:sp macro="" textlink="">
      <xdr:nvSpPr>
        <xdr:cNvPr id="167" name="楕円 166"/>
        <xdr:cNvSpPr/>
      </xdr:nvSpPr>
      <xdr:spPr>
        <a:xfrm>
          <a:off x="2857500" y="9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59436</xdr:rowOff>
    </xdr:from>
    <xdr:to>
      <xdr:col>19</xdr:col>
      <xdr:colOff>177800</xdr:colOff>
      <xdr:row>58</xdr:row>
      <xdr:rowOff>132588</xdr:rowOff>
    </xdr:to>
    <xdr:cxnSp macro="">
      <xdr:nvCxnSpPr>
        <xdr:cNvPr id="168" name="直線コネクタ 167"/>
        <xdr:cNvCxnSpPr/>
      </xdr:nvCxnSpPr>
      <xdr:spPr>
        <a:xfrm>
          <a:off x="2908300" y="100035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102362</xdr:rowOff>
    </xdr:from>
    <xdr:to>
      <xdr:col>10</xdr:col>
      <xdr:colOff>165100</xdr:colOff>
      <xdr:row>58</xdr:row>
      <xdr:rowOff>32512</xdr:rowOff>
    </xdr:to>
    <xdr:sp macro="" textlink="">
      <xdr:nvSpPr>
        <xdr:cNvPr id="169" name="楕円 168"/>
        <xdr:cNvSpPr/>
      </xdr:nvSpPr>
      <xdr:spPr>
        <a:xfrm>
          <a:off x="1968500" y="98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153162</xdr:rowOff>
    </xdr:from>
    <xdr:to>
      <xdr:col>15</xdr:col>
      <xdr:colOff>50800</xdr:colOff>
      <xdr:row>58</xdr:row>
      <xdr:rowOff>59436</xdr:rowOff>
    </xdr:to>
    <xdr:cxnSp macro="">
      <xdr:nvCxnSpPr>
        <xdr:cNvPr id="170" name="直線コネクタ 169"/>
        <xdr:cNvCxnSpPr/>
      </xdr:nvCxnSpPr>
      <xdr:spPr>
        <a:xfrm>
          <a:off x="2019300" y="99258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24638</xdr:rowOff>
    </xdr:from>
    <xdr:to>
      <xdr:col>6</xdr:col>
      <xdr:colOff>38100</xdr:colOff>
      <xdr:row>57</xdr:row>
      <xdr:rowOff>126238</xdr:rowOff>
    </xdr:to>
    <xdr:sp macro="" textlink="">
      <xdr:nvSpPr>
        <xdr:cNvPr id="171" name="楕円 170"/>
        <xdr:cNvSpPr/>
      </xdr:nvSpPr>
      <xdr:spPr>
        <a:xfrm>
          <a:off x="10795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75438</xdr:rowOff>
    </xdr:from>
    <xdr:to>
      <xdr:col>10</xdr:col>
      <xdr:colOff>114300</xdr:colOff>
      <xdr:row>57</xdr:row>
      <xdr:rowOff>153162</xdr:rowOff>
    </xdr:to>
    <xdr:cxnSp macro="">
      <xdr:nvCxnSpPr>
        <xdr:cNvPr id="172" name="直線コネクタ 171"/>
        <xdr:cNvCxnSpPr/>
      </xdr:nvCxnSpPr>
      <xdr:spPr>
        <a:xfrm>
          <a:off x="1130300" y="98480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28465</xdr:rowOff>
    </xdr:from>
    <xdr:ext cx="405111" cy="259045"/>
    <xdr:sp macro="" textlink="">
      <xdr:nvSpPr>
        <xdr:cNvPr id="173" name="n_1mainValue【橋りょう・トンネル】&#10;有形固定資産減価償却率"/>
        <xdr:cNvSpPr txBox="1"/>
      </xdr:nvSpPr>
      <xdr:spPr>
        <a:xfrm>
          <a:off x="3582044" y="980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126763</xdr:rowOff>
    </xdr:from>
    <xdr:ext cx="405111" cy="259045"/>
    <xdr:sp macro="" textlink="">
      <xdr:nvSpPr>
        <xdr:cNvPr id="174" name="n_2mainValue【橋りょう・トンネル】&#10;有形固定資産減価償却率"/>
        <xdr:cNvSpPr txBox="1"/>
      </xdr:nvSpPr>
      <xdr:spPr>
        <a:xfrm>
          <a:off x="2705744" y="972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49039</xdr:rowOff>
    </xdr:from>
    <xdr:ext cx="405111" cy="259045"/>
    <xdr:sp macro="" textlink="">
      <xdr:nvSpPr>
        <xdr:cNvPr id="175" name="n_3mainValue【橋りょう・トンネル】&#10;有形固定資産減価償却率"/>
        <xdr:cNvSpPr txBox="1"/>
      </xdr:nvSpPr>
      <xdr:spPr>
        <a:xfrm>
          <a:off x="1816744" y="965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142765</xdr:rowOff>
    </xdr:from>
    <xdr:ext cx="405111" cy="259045"/>
    <xdr:sp macro="" textlink="">
      <xdr:nvSpPr>
        <xdr:cNvPr id="176" name="n_4mainValue【橋りょう・トンネル】&#10;有形固定資産減価償却率"/>
        <xdr:cNvSpPr txBox="1"/>
      </xdr:nvSpPr>
      <xdr:spPr>
        <a:xfrm>
          <a:off x="927744" y="957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7" name="直線コネクタ 18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8" name="テキスト ボックス 18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9" name="直線コネクタ 18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0" name="テキスト ボックス 18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1" name="直線コネクタ 19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2" name="テキスト ボックス 19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3" name="直線コネクタ 19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4" name="テキスト ボックス 19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5" name="直線コネクタ 19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6" name="テキスト ボックス 19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7" name="直線コネクタ 19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8" name="テキスト ボックス 19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2895</xdr:rowOff>
    </xdr:from>
    <xdr:to>
      <xdr:col>54</xdr:col>
      <xdr:colOff>189865</xdr:colOff>
      <xdr:row>64</xdr:row>
      <xdr:rowOff>85182</xdr:rowOff>
    </xdr:to>
    <xdr:cxnSp macro="">
      <xdr:nvCxnSpPr>
        <xdr:cNvPr id="202" name="直線コネクタ 201"/>
        <xdr:cNvCxnSpPr/>
      </xdr:nvCxnSpPr>
      <xdr:spPr>
        <a:xfrm flipV="1">
          <a:off x="10476865" y="9432645"/>
          <a:ext cx="0" cy="162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89009</xdr:rowOff>
    </xdr:from>
    <xdr:ext cx="534377" cy="259045"/>
    <xdr:sp macro="" textlink="">
      <xdr:nvSpPr>
        <xdr:cNvPr id="203" name="【橋りょう・トンネル】&#10;一人当たり有形固定資産（償却資産）額最小値テキスト"/>
        <xdr:cNvSpPr txBox="1"/>
      </xdr:nvSpPr>
      <xdr:spPr>
        <a:xfrm>
          <a:off x="10515600" y="1106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85182</xdr:rowOff>
    </xdr:from>
    <xdr:to>
      <xdr:col>55</xdr:col>
      <xdr:colOff>88900</xdr:colOff>
      <xdr:row>64</xdr:row>
      <xdr:rowOff>85182</xdr:rowOff>
    </xdr:to>
    <xdr:cxnSp macro="">
      <xdr:nvCxnSpPr>
        <xdr:cNvPr id="204" name="直線コネクタ 203"/>
        <xdr:cNvCxnSpPr/>
      </xdr:nvCxnSpPr>
      <xdr:spPr>
        <a:xfrm>
          <a:off x="10388600" y="1105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121022</xdr:rowOff>
    </xdr:from>
    <xdr:ext cx="690189" cy="259045"/>
    <xdr:sp macro="" textlink="">
      <xdr:nvSpPr>
        <xdr:cNvPr id="205" name="【橋りょう・トンネル】&#10;一人当たり有形固定資産（償却資産）額最大値テキスト"/>
        <xdr:cNvSpPr txBox="1"/>
      </xdr:nvSpPr>
      <xdr:spPr>
        <a:xfrm>
          <a:off x="10515600" y="9207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2895</xdr:rowOff>
    </xdr:from>
    <xdr:to>
      <xdr:col>55</xdr:col>
      <xdr:colOff>88900</xdr:colOff>
      <xdr:row>55</xdr:row>
      <xdr:rowOff>2895</xdr:rowOff>
    </xdr:to>
    <xdr:cxnSp macro="">
      <xdr:nvCxnSpPr>
        <xdr:cNvPr id="206" name="直線コネクタ 205"/>
        <xdr:cNvCxnSpPr/>
      </xdr:nvCxnSpPr>
      <xdr:spPr>
        <a:xfrm>
          <a:off x="10388600" y="943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154738</xdr:rowOff>
    </xdr:from>
    <xdr:ext cx="599010" cy="259045"/>
    <xdr:sp macro="" textlink="">
      <xdr:nvSpPr>
        <xdr:cNvPr id="207" name="【橋りょう・トンネル】&#10;一人当たり有形固定資産（償却資産）額平均値テキスト"/>
        <xdr:cNvSpPr txBox="1"/>
      </xdr:nvSpPr>
      <xdr:spPr>
        <a:xfrm>
          <a:off x="10515600" y="10441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131861</xdr:rowOff>
    </xdr:from>
    <xdr:to>
      <xdr:col>55</xdr:col>
      <xdr:colOff>50800</xdr:colOff>
      <xdr:row>62</xdr:row>
      <xdr:rowOff>62011</xdr:rowOff>
    </xdr:to>
    <xdr:sp macro="" textlink="">
      <xdr:nvSpPr>
        <xdr:cNvPr id="208" name="フローチャート: 判断 207"/>
        <xdr:cNvSpPr/>
      </xdr:nvSpPr>
      <xdr:spPr>
        <a:xfrm>
          <a:off x="10426700" y="105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114316</xdr:rowOff>
    </xdr:from>
    <xdr:to>
      <xdr:col>55</xdr:col>
      <xdr:colOff>50800</xdr:colOff>
      <xdr:row>64</xdr:row>
      <xdr:rowOff>44466</xdr:rowOff>
    </xdr:to>
    <xdr:sp macro="" textlink="">
      <xdr:nvSpPr>
        <xdr:cNvPr id="214" name="楕円 213"/>
        <xdr:cNvSpPr/>
      </xdr:nvSpPr>
      <xdr:spPr>
        <a:xfrm>
          <a:off x="10426700" y="1091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29243</xdr:rowOff>
    </xdr:from>
    <xdr:ext cx="534377" cy="259045"/>
    <xdr:sp macro="" textlink="">
      <xdr:nvSpPr>
        <xdr:cNvPr id="215" name="【橋りょう・トンネル】&#10;一人当たり有形固定資産（償却資産）額該当値テキスト"/>
        <xdr:cNvSpPr txBox="1"/>
      </xdr:nvSpPr>
      <xdr:spPr>
        <a:xfrm>
          <a:off x="10515600" y="1083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115652</xdr:rowOff>
    </xdr:from>
    <xdr:to>
      <xdr:col>50</xdr:col>
      <xdr:colOff>165100</xdr:colOff>
      <xdr:row>64</xdr:row>
      <xdr:rowOff>45802</xdr:rowOff>
    </xdr:to>
    <xdr:sp macro="" textlink="">
      <xdr:nvSpPr>
        <xdr:cNvPr id="216" name="楕円 215"/>
        <xdr:cNvSpPr/>
      </xdr:nvSpPr>
      <xdr:spPr>
        <a:xfrm>
          <a:off x="9588500" y="1091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165116</xdr:rowOff>
    </xdr:from>
    <xdr:to>
      <xdr:col>55</xdr:col>
      <xdr:colOff>0</xdr:colOff>
      <xdr:row>63</xdr:row>
      <xdr:rowOff>166452</xdr:rowOff>
    </xdr:to>
    <xdr:cxnSp macro="">
      <xdr:nvCxnSpPr>
        <xdr:cNvPr id="217" name="直線コネクタ 216"/>
        <xdr:cNvCxnSpPr/>
      </xdr:nvCxnSpPr>
      <xdr:spPr>
        <a:xfrm flipV="1">
          <a:off x="9639300" y="10966466"/>
          <a:ext cx="838200" cy="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116893</xdr:rowOff>
    </xdr:from>
    <xdr:to>
      <xdr:col>46</xdr:col>
      <xdr:colOff>38100</xdr:colOff>
      <xdr:row>64</xdr:row>
      <xdr:rowOff>47043</xdr:rowOff>
    </xdr:to>
    <xdr:sp macro="" textlink="">
      <xdr:nvSpPr>
        <xdr:cNvPr id="218" name="楕円 217"/>
        <xdr:cNvSpPr/>
      </xdr:nvSpPr>
      <xdr:spPr>
        <a:xfrm>
          <a:off x="8699500" y="109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166452</xdr:rowOff>
    </xdr:from>
    <xdr:to>
      <xdr:col>50</xdr:col>
      <xdr:colOff>114300</xdr:colOff>
      <xdr:row>63</xdr:row>
      <xdr:rowOff>167693</xdr:rowOff>
    </xdr:to>
    <xdr:cxnSp macro="">
      <xdr:nvCxnSpPr>
        <xdr:cNvPr id="219" name="直線コネクタ 218"/>
        <xdr:cNvCxnSpPr/>
      </xdr:nvCxnSpPr>
      <xdr:spPr>
        <a:xfrm flipV="1">
          <a:off x="8750300" y="10967802"/>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118177</xdr:rowOff>
    </xdr:from>
    <xdr:to>
      <xdr:col>41</xdr:col>
      <xdr:colOff>101600</xdr:colOff>
      <xdr:row>64</xdr:row>
      <xdr:rowOff>48327</xdr:rowOff>
    </xdr:to>
    <xdr:sp macro="" textlink="">
      <xdr:nvSpPr>
        <xdr:cNvPr id="220" name="楕円 219"/>
        <xdr:cNvSpPr/>
      </xdr:nvSpPr>
      <xdr:spPr>
        <a:xfrm>
          <a:off x="7810500" y="1091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167693</xdr:rowOff>
    </xdr:from>
    <xdr:to>
      <xdr:col>45</xdr:col>
      <xdr:colOff>177800</xdr:colOff>
      <xdr:row>63</xdr:row>
      <xdr:rowOff>168977</xdr:rowOff>
    </xdr:to>
    <xdr:cxnSp macro="">
      <xdr:nvCxnSpPr>
        <xdr:cNvPr id="221" name="直線コネクタ 220"/>
        <xdr:cNvCxnSpPr/>
      </xdr:nvCxnSpPr>
      <xdr:spPr>
        <a:xfrm flipV="1">
          <a:off x="7861300" y="10969043"/>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119369</xdr:rowOff>
    </xdr:from>
    <xdr:to>
      <xdr:col>36</xdr:col>
      <xdr:colOff>165100</xdr:colOff>
      <xdr:row>64</xdr:row>
      <xdr:rowOff>49519</xdr:rowOff>
    </xdr:to>
    <xdr:sp macro="" textlink="">
      <xdr:nvSpPr>
        <xdr:cNvPr id="222" name="楕円 221"/>
        <xdr:cNvSpPr/>
      </xdr:nvSpPr>
      <xdr:spPr>
        <a:xfrm>
          <a:off x="6921500" y="109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168977</xdr:rowOff>
    </xdr:from>
    <xdr:to>
      <xdr:col>41</xdr:col>
      <xdr:colOff>50800</xdr:colOff>
      <xdr:row>63</xdr:row>
      <xdr:rowOff>170169</xdr:rowOff>
    </xdr:to>
    <xdr:cxnSp macro="">
      <xdr:nvCxnSpPr>
        <xdr:cNvPr id="223" name="直線コネクタ 222"/>
        <xdr:cNvCxnSpPr/>
      </xdr:nvCxnSpPr>
      <xdr:spPr>
        <a:xfrm flipV="1">
          <a:off x="6972300" y="10970327"/>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62329</xdr:rowOff>
    </xdr:from>
    <xdr:ext cx="534377" cy="259045"/>
    <xdr:sp macro="" textlink="">
      <xdr:nvSpPr>
        <xdr:cNvPr id="224" name="n_1mainValue【橋りょう・トンネル】&#10;一人当たり有形固定資産（償却資産）額"/>
        <xdr:cNvSpPr txBox="1"/>
      </xdr:nvSpPr>
      <xdr:spPr>
        <a:xfrm>
          <a:off x="9359411" y="1069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63570</xdr:rowOff>
    </xdr:from>
    <xdr:ext cx="534377" cy="259045"/>
    <xdr:sp macro="" textlink="">
      <xdr:nvSpPr>
        <xdr:cNvPr id="225" name="n_2mainValue【橋りょう・トンネル】&#10;一人当たり有形固定資産（償却資産）額"/>
        <xdr:cNvSpPr txBox="1"/>
      </xdr:nvSpPr>
      <xdr:spPr>
        <a:xfrm>
          <a:off x="8483111" y="106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64854</xdr:rowOff>
    </xdr:from>
    <xdr:ext cx="534377" cy="259045"/>
    <xdr:sp macro="" textlink="">
      <xdr:nvSpPr>
        <xdr:cNvPr id="226" name="n_3mainValue【橋りょう・トンネル】&#10;一人当たり有形固定資産（償却資産）額"/>
        <xdr:cNvSpPr txBox="1"/>
      </xdr:nvSpPr>
      <xdr:spPr>
        <a:xfrm>
          <a:off x="7594111" y="1069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66046</xdr:rowOff>
    </xdr:from>
    <xdr:ext cx="534377" cy="259045"/>
    <xdr:sp macro="" textlink="">
      <xdr:nvSpPr>
        <xdr:cNvPr id="227" name="n_4mainValue【橋りょう・トンネル】&#10;一人当たり有形固定資産（償却資産）額"/>
        <xdr:cNvSpPr txBox="1"/>
      </xdr:nvSpPr>
      <xdr:spPr>
        <a:xfrm>
          <a:off x="6705111" y="1069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8" name="テキスト ボックス 23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9" name="直線コネクタ 23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0" name="テキスト ボックス 23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1" name="直線コネクタ 24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2" name="テキスト ボックス 24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3" name="直線コネクタ 24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4" name="テキスト ボックス 24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5" name="直線コネクタ 24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6" name="テキスト ボックス 24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85</xdr:row>
      <xdr:rowOff>72389</xdr:rowOff>
    </xdr:to>
    <xdr:cxnSp macro="">
      <xdr:nvCxnSpPr>
        <xdr:cNvPr id="250" name="直線コネクタ 249"/>
        <xdr:cNvCxnSpPr/>
      </xdr:nvCxnSpPr>
      <xdr:spPr>
        <a:xfrm flipV="1">
          <a:off x="4634865" y="13484352"/>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76216</xdr:rowOff>
    </xdr:from>
    <xdr:ext cx="405111" cy="259045"/>
    <xdr:sp macro="" textlink="">
      <xdr:nvSpPr>
        <xdr:cNvPr id="251" name="【公営住宅】&#10;有形固定資産減価償却率最小値テキスト"/>
        <xdr:cNvSpPr txBox="1"/>
      </xdr:nvSpPr>
      <xdr:spPr>
        <a:xfrm>
          <a:off x="4673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72389</xdr:rowOff>
    </xdr:from>
    <xdr:to>
      <xdr:col>24</xdr:col>
      <xdr:colOff>152400</xdr:colOff>
      <xdr:row>85</xdr:row>
      <xdr:rowOff>72389</xdr:rowOff>
    </xdr:to>
    <xdr:cxnSp macro="">
      <xdr:nvCxnSpPr>
        <xdr:cNvPr id="252" name="直線コネクタ 251"/>
        <xdr:cNvCxnSpPr/>
      </xdr:nvCxnSpPr>
      <xdr:spPr>
        <a:xfrm>
          <a:off x="4546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53" name="【公営住宅】&#10;有形固定資産減価償却率最大値テキスト"/>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54" name="直線コネクタ 253"/>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60469</xdr:rowOff>
    </xdr:from>
    <xdr:ext cx="405111" cy="259045"/>
    <xdr:sp macro="" textlink="">
      <xdr:nvSpPr>
        <xdr:cNvPr id="255" name="【公営住宅】&#10;有形固定資産減価償却率平均値テキスト"/>
        <xdr:cNvSpPr txBox="1"/>
      </xdr:nvSpPr>
      <xdr:spPr>
        <a:xfrm>
          <a:off x="4673600" y="13605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37592</xdr:rowOff>
    </xdr:from>
    <xdr:to>
      <xdr:col>24</xdr:col>
      <xdr:colOff>114300</xdr:colOff>
      <xdr:row>80</xdr:row>
      <xdr:rowOff>139192</xdr:rowOff>
    </xdr:to>
    <xdr:sp macro="" textlink="">
      <xdr:nvSpPr>
        <xdr:cNvPr id="256" name="フローチャート: 判断 255"/>
        <xdr:cNvSpPr/>
      </xdr:nvSpPr>
      <xdr:spPr>
        <a:xfrm>
          <a:off x="4584700" y="1375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62" name="楕円 261"/>
        <xdr:cNvSpPr/>
      </xdr:nvSpPr>
      <xdr:spPr>
        <a:xfrm>
          <a:off x="4584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57166</xdr:rowOff>
    </xdr:from>
    <xdr:ext cx="405111" cy="259045"/>
    <xdr:sp macro="" textlink="">
      <xdr:nvSpPr>
        <xdr:cNvPr id="263" name="【公営住宅】&#10;有形固定資産減価償却率該当値テキスト"/>
        <xdr:cNvSpPr txBox="1"/>
      </xdr:nvSpPr>
      <xdr:spPr>
        <a:xfrm>
          <a:off x="4673600"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110744</xdr:rowOff>
    </xdr:from>
    <xdr:to>
      <xdr:col>20</xdr:col>
      <xdr:colOff>38100</xdr:colOff>
      <xdr:row>83</xdr:row>
      <xdr:rowOff>40894</xdr:rowOff>
    </xdr:to>
    <xdr:sp macro="" textlink="">
      <xdr:nvSpPr>
        <xdr:cNvPr id="264" name="楕円 263"/>
        <xdr:cNvSpPr/>
      </xdr:nvSpPr>
      <xdr:spPr>
        <a:xfrm>
          <a:off x="37465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129539</xdr:rowOff>
    </xdr:from>
    <xdr:to>
      <xdr:col>24</xdr:col>
      <xdr:colOff>63500</xdr:colOff>
      <xdr:row>82</xdr:row>
      <xdr:rowOff>161544</xdr:rowOff>
    </xdr:to>
    <xdr:cxnSp macro="">
      <xdr:nvCxnSpPr>
        <xdr:cNvPr id="265" name="直線コネクタ 264"/>
        <xdr:cNvCxnSpPr/>
      </xdr:nvCxnSpPr>
      <xdr:spPr>
        <a:xfrm flipV="1">
          <a:off x="3797300" y="14188439"/>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65024</xdr:rowOff>
    </xdr:from>
    <xdr:to>
      <xdr:col>15</xdr:col>
      <xdr:colOff>101600</xdr:colOff>
      <xdr:row>82</xdr:row>
      <xdr:rowOff>166624</xdr:rowOff>
    </xdr:to>
    <xdr:sp macro="" textlink="">
      <xdr:nvSpPr>
        <xdr:cNvPr id="266" name="楕円 265"/>
        <xdr:cNvSpPr/>
      </xdr:nvSpPr>
      <xdr:spPr>
        <a:xfrm>
          <a:off x="2857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115824</xdr:rowOff>
    </xdr:from>
    <xdr:to>
      <xdr:col>19</xdr:col>
      <xdr:colOff>177800</xdr:colOff>
      <xdr:row>82</xdr:row>
      <xdr:rowOff>161544</xdr:rowOff>
    </xdr:to>
    <xdr:cxnSp macro="">
      <xdr:nvCxnSpPr>
        <xdr:cNvPr id="267" name="直線コネクタ 266"/>
        <xdr:cNvCxnSpPr/>
      </xdr:nvCxnSpPr>
      <xdr:spPr>
        <a:xfrm>
          <a:off x="2908300" y="141747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14732</xdr:rowOff>
    </xdr:from>
    <xdr:to>
      <xdr:col>10</xdr:col>
      <xdr:colOff>165100</xdr:colOff>
      <xdr:row>82</xdr:row>
      <xdr:rowOff>116332</xdr:rowOff>
    </xdr:to>
    <xdr:sp macro="" textlink="">
      <xdr:nvSpPr>
        <xdr:cNvPr id="268" name="楕円 267"/>
        <xdr:cNvSpPr/>
      </xdr:nvSpPr>
      <xdr:spPr>
        <a:xfrm>
          <a:off x="1968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65532</xdr:rowOff>
    </xdr:from>
    <xdr:to>
      <xdr:col>15</xdr:col>
      <xdr:colOff>50800</xdr:colOff>
      <xdr:row>82</xdr:row>
      <xdr:rowOff>115824</xdr:rowOff>
    </xdr:to>
    <xdr:cxnSp macro="">
      <xdr:nvCxnSpPr>
        <xdr:cNvPr id="269" name="直線コネクタ 268"/>
        <xdr:cNvCxnSpPr/>
      </xdr:nvCxnSpPr>
      <xdr:spPr>
        <a:xfrm>
          <a:off x="2019300" y="141244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135889</xdr:rowOff>
    </xdr:from>
    <xdr:to>
      <xdr:col>6</xdr:col>
      <xdr:colOff>38100</xdr:colOff>
      <xdr:row>82</xdr:row>
      <xdr:rowOff>66039</xdr:rowOff>
    </xdr:to>
    <xdr:sp macro="" textlink="">
      <xdr:nvSpPr>
        <xdr:cNvPr id="270" name="楕円 269"/>
        <xdr:cNvSpPr/>
      </xdr:nvSpPr>
      <xdr:spPr>
        <a:xfrm>
          <a:off x="1079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15239</xdr:rowOff>
    </xdr:from>
    <xdr:to>
      <xdr:col>10</xdr:col>
      <xdr:colOff>114300</xdr:colOff>
      <xdr:row>82</xdr:row>
      <xdr:rowOff>65532</xdr:rowOff>
    </xdr:to>
    <xdr:cxnSp macro="">
      <xdr:nvCxnSpPr>
        <xdr:cNvPr id="271" name="直線コネクタ 270"/>
        <xdr:cNvCxnSpPr/>
      </xdr:nvCxnSpPr>
      <xdr:spPr>
        <a:xfrm>
          <a:off x="1130300" y="140741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57421</xdr:rowOff>
    </xdr:from>
    <xdr:ext cx="405111" cy="259045"/>
    <xdr:sp macro="" textlink="">
      <xdr:nvSpPr>
        <xdr:cNvPr id="272" name="n_1mainValue【公営住宅】&#10;有形固定資産減価償却率"/>
        <xdr:cNvSpPr txBox="1"/>
      </xdr:nvSpPr>
      <xdr:spPr>
        <a:xfrm>
          <a:off x="3582044" y="1394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11701</xdr:rowOff>
    </xdr:from>
    <xdr:ext cx="405111" cy="259045"/>
    <xdr:sp macro="" textlink="">
      <xdr:nvSpPr>
        <xdr:cNvPr id="273" name="n_2mainValue【公営住宅】&#10;有形固定資産減価償却率"/>
        <xdr:cNvSpPr txBox="1"/>
      </xdr:nvSpPr>
      <xdr:spPr>
        <a:xfrm>
          <a:off x="2705744" y="1389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132859</xdr:rowOff>
    </xdr:from>
    <xdr:ext cx="405111" cy="259045"/>
    <xdr:sp macro="" textlink="">
      <xdr:nvSpPr>
        <xdr:cNvPr id="274" name="n_3mainValue【公営住宅】&#10;有形固定資産減価償却率"/>
        <xdr:cNvSpPr txBox="1"/>
      </xdr:nvSpPr>
      <xdr:spPr>
        <a:xfrm>
          <a:off x="1816744" y="1384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275" name="n_4mainValue【公営住宅】&#10;有形固定資産減価償却率"/>
        <xdr:cNvSpPr txBox="1"/>
      </xdr:nvSpPr>
      <xdr:spPr>
        <a:xfrm>
          <a:off x="927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6" name="直線コネクタ 28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7" name="テキスト ボックス 28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8" name="直線コネクタ 28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9" name="テキスト ボックス 28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0" name="直線コネクタ 28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1" name="テキスト ボックス 29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2" name="直線コネクタ 29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3" name="テキスト ボックス 29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144171</xdr:rowOff>
    </xdr:from>
    <xdr:to>
      <xdr:col>54</xdr:col>
      <xdr:colOff>189865</xdr:colOff>
      <xdr:row>85</xdr:row>
      <xdr:rowOff>113995</xdr:rowOff>
    </xdr:to>
    <xdr:cxnSp macro="">
      <xdr:nvCxnSpPr>
        <xdr:cNvPr id="297" name="直線コネクタ 296"/>
        <xdr:cNvCxnSpPr/>
      </xdr:nvCxnSpPr>
      <xdr:spPr>
        <a:xfrm flipV="1">
          <a:off x="10476865" y="13517271"/>
          <a:ext cx="0" cy="116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117822</xdr:rowOff>
    </xdr:from>
    <xdr:ext cx="469744" cy="259045"/>
    <xdr:sp macro="" textlink="">
      <xdr:nvSpPr>
        <xdr:cNvPr id="298" name="【公営住宅】&#10;一人当たり面積最小値テキスト"/>
        <xdr:cNvSpPr txBox="1"/>
      </xdr:nvSpPr>
      <xdr:spPr>
        <a:xfrm>
          <a:off x="10515600" y="14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113995</xdr:rowOff>
    </xdr:from>
    <xdr:to>
      <xdr:col>55</xdr:col>
      <xdr:colOff>88900</xdr:colOff>
      <xdr:row>85</xdr:row>
      <xdr:rowOff>113995</xdr:rowOff>
    </xdr:to>
    <xdr:cxnSp macro="">
      <xdr:nvCxnSpPr>
        <xdr:cNvPr id="299" name="直線コネクタ 298"/>
        <xdr:cNvCxnSpPr/>
      </xdr:nvCxnSpPr>
      <xdr:spPr>
        <a:xfrm>
          <a:off x="10388600" y="1468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90848</xdr:rowOff>
    </xdr:from>
    <xdr:ext cx="469744" cy="259045"/>
    <xdr:sp macro="" textlink="">
      <xdr:nvSpPr>
        <xdr:cNvPr id="300" name="【公営住宅】&#10;一人当たり面積最大値テキスト"/>
        <xdr:cNvSpPr txBox="1"/>
      </xdr:nvSpPr>
      <xdr:spPr>
        <a:xfrm>
          <a:off x="10515600" y="1329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144171</xdr:rowOff>
    </xdr:from>
    <xdr:to>
      <xdr:col>55</xdr:col>
      <xdr:colOff>88900</xdr:colOff>
      <xdr:row>78</xdr:row>
      <xdr:rowOff>144171</xdr:rowOff>
    </xdr:to>
    <xdr:cxnSp macro="">
      <xdr:nvCxnSpPr>
        <xdr:cNvPr id="301" name="直線コネクタ 300"/>
        <xdr:cNvCxnSpPr/>
      </xdr:nvCxnSpPr>
      <xdr:spPr>
        <a:xfrm>
          <a:off x="10388600" y="135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145051</xdr:rowOff>
    </xdr:from>
    <xdr:ext cx="469744" cy="259045"/>
    <xdr:sp macro="" textlink="">
      <xdr:nvSpPr>
        <xdr:cNvPr id="302" name="【公営住宅】&#10;一人当たり面積平均値テキスト"/>
        <xdr:cNvSpPr txBox="1"/>
      </xdr:nvSpPr>
      <xdr:spPr>
        <a:xfrm>
          <a:off x="10515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122174</xdr:rowOff>
    </xdr:from>
    <xdr:to>
      <xdr:col>55</xdr:col>
      <xdr:colOff>50800</xdr:colOff>
      <xdr:row>84</xdr:row>
      <xdr:rowOff>52324</xdr:rowOff>
    </xdr:to>
    <xdr:sp macro="" textlink="">
      <xdr:nvSpPr>
        <xdr:cNvPr id="303" name="フローチャート: 判断 302"/>
        <xdr:cNvSpPr/>
      </xdr:nvSpPr>
      <xdr:spPr>
        <a:xfrm>
          <a:off x="10426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xdr:rowOff>
    </xdr:from>
    <xdr:to>
      <xdr:col>55</xdr:col>
      <xdr:colOff>50800</xdr:colOff>
      <xdr:row>85</xdr:row>
      <xdr:rowOff>104902</xdr:rowOff>
    </xdr:to>
    <xdr:sp macro="" textlink="">
      <xdr:nvSpPr>
        <xdr:cNvPr id="309" name="楕円 308"/>
        <xdr:cNvSpPr/>
      </xdr:nvSpPr>
      <xdr:spPr>
        <a:xfrm>
          <a:off x="10426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89679</xdr:rowOff>
    </xdr:from>
    <xdr:ext cx="469744" cy="259045"/>
    <xdr:sp macro="" textlink="">
      <xdr:nvSpPr>
        <xdr:cNvPr id="310" name="【公営住宅】&#10;一人当たり面積該当値テキスト"/>
        <xdr:cNvSpPr txBox="1"/>
      </xdr:nvSpPr>
      <xdr:spPr>
        <a:xfrm>
          <a:off x="10515600" y="1449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3759</xdr:rowOff>
    </xdr:from>
    <xdr:to>
      <xdr:col>50</xdr:col>
      <xdr:colOff>165100</xdr:colOff>
      <xdr:row>85</xdr:row>
      <xdr:rowOff>105359</xdr:rowOff>
    </xdr:to>
    <xdr:sp macro="" textlink="">
      <xdr:nvSpPr>
        <xdr:cNvPr id="311" name="楕円 310"/>
        <xdr:cNvSpPr/>
      </xdr:nvSpPr>
      <xdr:spPr>
        <a:xfrm>
          <a:off x="9588500" y="1457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54102</xdr:rowOff>
    </xdr:from>
    <xdr:to>
      <xdr:col>55</xdr:col>
      <xdr:colOff>0</xdr:colOff>
      <xdr:row>85</xdr:row>
      <xdr:rowOff>54559</xdr:rowOff>
    </xdr:to>
    <xdr:cxnSp macro="">
      <xdr:nvCxnSpPr>
        <xdr:cNvPr id="312" name="直線コネクタ 311"/>
        <xdr:cNvCxnSpPr/>
      </xdr:nvCxnSpPr>
      <xdr:spPr>
        <a:xfrm flipV="1">
          <a:off x="9639300" y="1462735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3759</xdr:rowOff>
    </xdr:from>
    <xdr:to>
      <xdr:col>46</xdr:col>
      <xdr:colOff>38100</xdr:colOff>
      <xdr:row>85</xdr:row>
      <xdr:rowOff>105359</xdr:rowOff>
    </xdr:to>
    <xdr:sp macro="" textlink="">
      <xdr:nvSpPr>
        <xdr:cNvPr id="313" name="楕円 312"/>
        <xdr:cNvSpPr/>
      </xdr:nvSpPr>
      <xdr:spPr>
        <a:xfrm>
          <a:off x="8699500" y="1457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54559</xdr:rowOff>
    </xdr:from>
    <xdr:to>
      <xdr:col>50</xdr:col>
      <xdr:colOff>114300</xdr:colOff>
      <xdr:row>85</xdr:row>
      <xdr:rowOff>54559</xdr:rowOff>
    </xdr:to>
    <xdr:cxnSp macro="">
      <xdr:nvCxnSpPr>
        <xdr:cNvPr id="314" name="直線コネクタ 313"/>
        <xdr:cNvCxnSpPr/>
      </xdr:nvCxnSpPr>
      <xdr:spPr>
        <a:xfrm>
          <a:off x="8750300" y="14627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4217</xdr:rowOff>
    </xdr:from>
    <xdr:to>
      <xdr:col>41</xdr:col>
      <xdr:colOff>101600</xdr:colOff>
      <xdr:row>85</xdr:row>
      <xdr:rowOff>105817</xdr:rowOff>
    </xdr:to>
    <xdr:sp macro="" textlink="">
      <xdr:nvSpPr>
        <xdr:cNvPr id="315" name="楕円 314"/>
        <xdr:cNvSpPr/>
      </xdr:nvSpPr>
      <xdr:spPr>
        <a:xfrm>
          <a:off x="7810500" y="14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54559</xdr:rowOff>
    </xdr:from>
    <xdr:to>
      <xdr:col>45</xdr:col>
      <xdr:colOff>177800</xdr:colOff>
      <xdr:row>85</xdr:row>
      <xdr:rowOff>55017</xdr:rowOff>
    </xdr:to>
    <xdr:cxnSp macro="">
      <xdr:nvCxnSpPr>
        <xdr:cNvPr id="316" name="直線コネクタ 315"/>
        <xdr:cNvCxnSpPr/>
      </xdr:nvCxnSpPr>
      <xdr:spPr>
        <a:xfrm flipV="1">
          <a:off x="7861300" y="1462780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4674</xdr:rowOff>
    </xdr:from>
    <xdr:to>
      <xdr:col>36</xdr:col>
      <xdr:colOff>165100</xdr:colOff>
      <xdr:row>85</xdr:row>
      <xdr:rowOff>106274</xdr:rowOff>
    </xdr:to>
    <xdr:sp macro="" textlink="">
      <xdr:nvSpPr>
        <xdr:cNvPr id="317" name="楕円 316"/>
        <xdr:cNvSpPr/>
      </xdr:nvSpPr>
      <xdr:spPr>
        <a:xfrm>
          <a:off x="6921500" y="1457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55017</xdr:rowOff>
    </xdr:from>
    <xdr:to>
      <xdr:col>41</xdr:col>
      <xdr:colOff>50800</xdr:colOff>
      <xdr:row>85</xdr:row>
      <xdr:rowOff>55474</xdr:rowOff>
    </xdr:to>
    <xdr:cxnSp macro="">
      <xdr:nvCxnSpPr>
        <xdr:cNvPr id="318" name="直線コネクタ 317"/>
        <xdr:cNvCxnSpPr/>
      </xdr:nvCxnSpPr>
      <xdr:spPr>
        <a:xfrm flipV="1">
          <a:off x="6972300" y="1462826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121886</xdr:rowOff>
    </xdr:from>
    <xdr:ext cx="469744" cy="259045"/>
    <xdr:sp macro="" textlink="">
      <xdr:nvSpPr>
        <xdr:cNvPr id="319" name="n_1mainValue【公営住宅】&#10;一人当たり面積"/>
        <xdr:cNvSpPr txBox="1"/>
      </xdr:nvSpPr>
      <xdr:spPr>
        <a:xfrm>
          <a:off x="9391727" y="1435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121886</xdr:rowOff>
    </xdr:from>
    <xdr:ext cx="469744" cy="259045"/>
    <xdr:sp macro="" textlink="">
      <xdr:nvSpPr>
        <xdr:cNvPr id="320" name="n_2mainValue【公営住宅】&#10;一人当たり面積"/>
        <xdr:cNvSpPr txBox="1"/>
      </xdr:nvSpPr>
      <xdr:spPr>
        <a:xfrm>
          <a:off x="8515427" y="1435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321" name="n_3mainValue【公営住宅】&#10;一人当たり面積"/>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122801</xdr:rowOff>
    </xdr:from>
    <xdr:ext cx="469744" cy="259045"/>
    <xdr:sp macro="" textlink="">
      <xdr:nvSpPr>
        <xdr:cNvPr id="322" name="n_4mainValue【公営住宅】&#10;一人当たり面積"/>
        <xdr:cNvSpPr txBox="1"/>
      </xdr:nvSpPr>
      <xdr:spPr>
        <a:xfrm>
          <a:off x="6737427" y="1435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1" name="正方形/長方形 3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2" name="正方形/長方形 3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3" name="正方形/長方形 3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4" name="正方形/長方形 3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5" name="正方形/長方形 3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6" name="正方形/長方形 3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7" name="正方形/長方形 3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8" name="正方形/長方形 33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9" name="正方形/長方形 3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0" name="正方形/長方形 3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1" name="正方形/長方形 3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2" name="正方形/長方形 3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3" name="正方形/長方形 3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4" name="正方形/長方形 3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5" name="正方形/長方形 3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6" name="正方形/長方形 34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7" name="テキスト ボックス 34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8" name="直線コネクタ 34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9" name="テキスト ボックス 34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50" name="直線コネクタ 34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351" name="テキスト ボックス 350"/>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52" name="直線コネクタ 35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53" name="テキスト ボックス 35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54" name="直線コネクタ 35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55" name="テキスト ボックス 35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56" name="直線コネクタ 35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57" name="テキスト ボックス 35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8" name="直線コネクタ 3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59" name="テキスト ボックス 35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108204</xdr:rowOff>
    </xdr:to>
    <xdr:cxnSp macro="">
      <xdr:nvCxnSpPr>
        <xdr:cNvPr id="361" name="直線コネクタ 360"/>
        <xdr:cNvCxnSpPr/>
      </xdr:nvCxnSpPr>
      <xdr:spPr>
        <a:xfrm flipV="1">
          <a:off x="16318864" y="575691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112031</xdr:rowOff>
    </xdr:from>
    <xdr:ext cx="405111" cy="259045"/>
    <xdr:sp macro="" textlink="">
      <xdr:nvSpPr>
        <xdr:cNvPr id="362" name="【認定こども園・幼稚園・保育所】&#10;有形固定資産減価償却率最小値テキスト"/>
        <xdr:cNvSpPr txBox="1"/>
      </xdr:nvSpPr>
      <xdr:spPr>
        <a:xfrm>
          <a:off x="16357600" y="714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108204</xdr:rowOff>
    </xdr:from>
    <xdr:to>
      <xdr:col>86</xdr:col>
      <xdr:colOff>25400</xdr:colOff>
      <xdr:row>41</xdr:row>
      <xdr:rowOff>108204</xdr:rowOff>
    </xdr:to>
    <xdr:cxnSp macro="">
      <xdr:nvCxnSpPr>
        <xdr:cNvPr id="363" name="直線コネクタ 362"/>
        <xdr:cNvCxnSpPr/>
      </xdr:nvCxnSpPr>
      <xdr:spPr>
        <a:xfrm>
          <a:off x="16230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64" name="【認定こども園・幼稚園・保育所】&#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65" name="直線コネクタ 364"/>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2557</xdr:rowOff>
    </xdr:from>
    <xdr:ext cx="405111" cy="259045"/>
    <xdr:sp macro="" textlink="">
      <xdr:nvSpPr>
        <xdr:cNvPr id="366" name="【認定こども園・幼稚園・保育所】&#10;有形固定資産減価償却率平均値テキスト"/>
        <xdr:cNvSpPr txBox="1"/>
      </xdr:nvSpPr>
      <xdr:spPr>
        <a:xfrm>
          <a:off x="163576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151130</xdr:rowOff>
    </xdr:from>
    <xdr:to>
      <xdr:col>85</xdr:col>
      <xdr:colOff>177800</xdr:colOff>
      <xdr:row>36</xdr:row>
      <xdr:rowOff>81280</xdr:rowOff>
    </xdr:to>
    <xdr:sp macro="" textlink="">
      <xdr:nvSpPr>
        <xdr:cNvPr id="367" name="フローチャート: 判断 366"/>
        <xdr:cNvSpPr/>
      </xdr:nvSpPr>
      <xdr:spPr>
        <a:xfrm>
          <a:off x="162687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373" name="楕円 372"/>
        <xdr:cNvSpPr/>
      </xdr:nvSpPr>
      <xdr:spPr>
        <a:xfrm>
          <a:off x="162687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54119</xdr:rowOff>
    </xdr:from>
    <xdr:ext cx="405111" cy="259045"/>
    <xdr:sp macro="" textlink="">
      <xdr:nvSpPr>
        <xdr:cNvPr id="374" name="【認定こども園・幼稚園・保育所】&#10;有形固定資産減価償却率該当値テキスト"/>
        <xdr:cNvSpPr txBox="1"/>
      </xdr:nvSpPr>
      <xdr:spPr>
        <a:xfrm>
          <a:off x="16357600" y="656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375" name="楕円 374"/>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126492</xdr:rowOff>
    </xdr:from>
    <xdr:to>
      <xdr:col>85</xdr:col>
      <xdr:colOff>127000</xdr:colOff>
      <xdr:row>39</xdr:row>
      <xdr:rowOff>19050</xdr:rowOff>
    </xdr:to>
    <xdr:cxnSp macro="">
      <xdr:nvCxnSpPr>
        <xdr:cNvPr id="376" name="直線コネクタ 375"/>
        <xdr:cNvCxnSpPr/>
      </xdr:nvCxnSpPr>
      <xdr:spPr>
        <a:xfrm flipV="1">
          <a:off x="15481300" y="66415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164846</xdr:rowOff>
    </xdr:from>
    <xdr:to>
      <xdr:col>76</xdr:col>
      <xdr:colOff>165100</xdr:colOff>
      <xdr:row>39</xdr:row>
      <xdr:rowOff>94996</xdr:rowOff>
    </xdr:to>
    <xdr:sp macro="" textlink="">
      <xdr:nvSpPr>
        <xdr:cNvPr id="377" name="楕円 376"/>
        <xdr:cNvSpPr/>
      </xdr:nvSpPr>
      <xdr:spPr>
        <a:xfrm>
          <a:off x="14541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19050</xdr:rowOff>
    </xdr:from>
    <xdr:to>
      <xdr:col>81</xdr:col>
      <xdr:colOff>50800</xdr:colOff>
      <xdr:row>39</xdr:row>
      <xdr:rowOff>44196</xdr:rowOff>
    </xdr:to>
    <xdr:cxnSp macro="">
      <xdr:nvCxnSpPr>
        <xdr:cNvPr id="378" name="直線コネクタ 377"/>
        <xdr:cNvCxnSpPr/>
      </xdr:nvCxnSpPr>
      <xdr:spPr>
        <a:xfrm flipV="1">
          <a:off x="14592300" y="670560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75692</xdr:rowOff>
    </xdr:from>
    <xdr:to>
      <xdr:col>72</xdr:col>
      <xdr:colOff>38100</xdr:colOff>
      <xdr:row>40</xdr:row>
      <xdr:rowOff>5842</xdr:rowOff>
    </xdr:to>
    <xdr:sp macro="" textlink="">
      <xdr:nvSpPr>
        <xdr:cNvPr id="379" name="楕円 378"/>
        <xdr:cNvSpPr/>
      </xdr:nvSpPr>
      <xdr:spPr>
        <a:xfrm>
          <a:off x="13652500" y="67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44196</xdr:rowOff>
    </xdr:from>
    <xdr:to>
      <xdr:col>76</xdr:col>
      <xdr:colOff>114300</xdr:colOff>
      <xdr:row>39</xdr:row>
      <xdr:rowOff>126492</xdr:rowOff>
    </xdr:to>
    <xdr:cxnSp macro="">
      <xdr:nvCxnSpPr>
        <xdr:cNvPr id="380" name="直線コネクタ 379"/>
        <xdr:cNvCxnSpPr/>
      </xdr:nvCxnSpPr>
      <xdr:spPr>
        <a:xfrm flipV="1">
          <a:off x="13703300" y="673074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36830</xdr:rowOff>
    </xdr:from>
    <xdr:to>
      <xdr:col>67</xdr:col>
      <xdr:colOff>101600</xdr:colOff>
      <xdr:row>39</xdr:row>
      <xdr:rowOff>138430</xdr:rowOff>
    </xdr:to>
    <xdr:sp macro="" textlink="">
      <xdr:nvSpPr>
        <xdr:cNvPr id="381" name="楕円 380"/>
        <xdr:cNvSpPr/>
      </xdr:nvSpPr>
      <xdr:spPr>
        <a:xfrm>
          <a:off x="12763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87630</xdr:rowOff>
    </xdr:from>
    <xdr:to>
      <xdr:col>71</xdr:col>
      <xdr:colOff>177800</xdr:colOff>
      <xdr:row>39</xdr:row>
      <xdr:rowOff>126492</xdr:rowOff>
    </xdr:to>
    <xdr:cxnSp macro="">
      <xdr:nvCxnSpPr>
        <xdr:cNvPr id="382" name="直線コネクタ 381"/>
        <xdr:cNvCxnSpPr/>
      </xdr:nvCxnSpPr>
      <xdr:spPr>
        <a:xfrm>
          <a:off x="12814300" y="677418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86377</xdr:rowOff>
    </xdr:from>
    <xdr:ext cx="405111" cy="259045"/>
    <xdr:sp macro="" textlink="">
      <xdr:nvSpPr>
        <xdr:cNvPr id="383" name="n_1mainValue【認定こども園・幼稚園・保育所】&#10;有形固定資産減価償却率"/>
        <xdr:cNvSpPr txBox="1"/>
      </xdr:nvSpPr>
      <xdr:spPr>
        <a:xfrm>
          <a:off x="152660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111523</xdr:rowOff>
    </xdr:from>
    <xdr:ext cx="405111" cy="259045"/>
    <xdr:sp macro="" textlink="">
      <xdr:nvSpPr>
        <xdr:cNvPr id="384" name="n_2mainValue【認定こども園・幼稚園・保育所】&#10;有形固定資産減価償却率"/>
        <xdr:cNvSpPr txBox="1"/>
      </xdr:nvSpPr>
      <xdr:spPr>
        <a:xfrm>
          <a:off x="14389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22369</xdr:rowOff>
    </xdr:from>
    <xdr:ext cx="405111" cy="259045"/>
    <xdr:sp macro="" textlink="">
      <xdr:nvSpPr>
        <xdr:cNvPr id="385" name="n_3mainValue【認定こども園・幼稚園・保育所】&#10;有形固定資産減価償却率"/>
        <xdr:cNvSpPr txBox="1"/>
      </xdr:nvSpPr>
      <xdr:spPr>
        <a:xfrm>
          <a:off x="13500744" y="653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154957</xdr:rowOff>
    </xdr:from>
    <xdr:ext cx="405111" cy="259045"/>
    <xdr:sp macro="" textlink="">
      <xdr:nvSpPr>
        <xdr:cNvPr id="386" name="n_4mainValue【認定こども園・幼稚園・保育所】&#10;有形固定資産減価償却率"/>
        <xdr:cNvSpPr txBox="1"/>
      </xdr:nvSpPr>
      <xdr:spPr>
        <a:xfrm>
          <a:off x="12611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7" name="正方形/長方形 3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8" name="正方形/長方形 3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9" name="正方形/長方形 3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0" name="正方形/長方形 3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1" name="正方形/長方形 3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2" name="正方形/長方形 3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3" name="正方形/長方形 3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4" name="正方形/長方形 3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5" name="テキスト ボックス 3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6" name="直線コネクタ 3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7" name="直線コネクタ 39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8" name="テキスト ボックス 39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9" name="直線コネクタ 39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0" name="テキスト ボックス 39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1" name="直線コネクタ 40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2" name="テキスト ボックス 40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3" name="直線コネクタ 40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4" name="テキスト ボックス 40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5" name="直線コネクタ 40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6" name="テキスト ボックス 40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7" name="直線コネクタ 4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8" name="テキスト ボックス 40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95250</xdr:rowOff>
    </xdr:to>
    <xdr:cxnSp macro="">
      <xdr:nvCxnSpPr>
        <xdr:cNvPr id="410" name="直線コネクタ 409"/>
        <xdr:cNvCxnSpPr/>
      </xdr:nvCxnSpPr>
      <xdr:spPr>
        <a:xfrm flipV="1">
          <a:off x="22160864" y="58597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11" name="【認定こども園・幼稚園・保育所】&#10;一人当たり面積最小値テキスト"/>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12" name="直線コネクタ 411"/>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13"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14" name="直線コネクタ 413"/>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74947</xdr:rowOff>
    </xdr:from>
    <xdr:ext cx="469744" cy="259045"/>
    <xdr:sp macro="" textlink="">
      <xdr:nvSpPr>
        <xdr:cNvPr id="415" name="【認定こども園・幼稚園・保育所】&#10;一人当たり面積平均値テキスト"/>
        <xdr:cNvSpPr txBox="1"/>
      </xdr:nvSpPr>
      <xdr:spPr>
        <a:xfrm>
          <a:off x="22199600" y="6247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52070</xdr:rowOff>
    </xdr:from>
    <xdr:to>
      <xdr:col>116</xdr:col>
      <xdr:colOff>114300</xdr:colOff>
      <xdr:row>37</xdr:row>
      <xdr:rowOff>153670</xdr:rowOff>
    </xdr:to>
    <xdr:sp macro="" textlink="">
      <xdr:nvSpPr>
        <xdr:cNvPr id="416" name="フローチャート: 判断 415"/>
        <xdr:cNvSpPr/>
      </xdr:nvSpPr>
      <xdr:spPr>
        <a:xfrm>
          <a:off x="22110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7" name="テキスト ボックス 41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8" name="テキスト ボックス 41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9" name="テキスト ボックス 41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0" name="テキスト ボックス 41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1" name="テキスト ボックス 42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82550</xdr:rowOff>
    </xdr:from>
    <xdr:to>
      <xdr:col>116</xdr:col>
      <xdr:colOff>114300</xdr:colOff>
      <xdr:row>40</xdr:row>
      <xdr:rowOff>12700</xdr:rowOff>
    </xdr:to>
    <xdr:sp macro="" textlink="">
      <xdr:nvSpPr>
        <xdr:cNvPr id="422" name="楕円 421"/>
        <xdr:cNvSpPr/>
      </xdr:nvSpPr>
      <xdr:spPr>
        <a:xfrm>
          <a:off x="22110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60977</xdr:rowOff>
    </xdr:from>
    <xdr:ext cx="469744" cy="259045"/>
    <xdr:sp macro="" textlink="">
      <xdr:nvSpPr>
        <xdr:cNvPr id="423" name="【認定こども園・幼稚園・保育所】&#10;一人当たり面積該当値テキスト"/>
        <xdr:cNvSpPr txBox="1"/>
      </xdr:nvSpPr>
      <xdr:spPr>
        <a:xfrm>
          <a:off x="22199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90170</xdr:rowOff>
    </xdr:from>
    <xdr:to>
      <xdr:col>112</xdr:col>
      <xdr:colOff>38100</xdr:colOff>
      <xdr:row>40</xdr:row>
      <xdr:rowOff>20320</xdr:rowOff>
    </xdr:to>
    <xdr:sp macro="" textlink="">
      <xdr:nvSpPr>
        <xdr:cNvPr id="424" name="楕円 423"/>
        <xdr:cNvSpPr/>
      </xdr:nvSpPr>
      <xdr:spPr>
        <a:xfrm>
          <a:off x="21272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133350</xdr:rowOff>
    </xdr:from>
    <xdr:to>
      <xdr:col>116</xdr:col>
      <xdr:colOff>63500</xdr:colOff>
      <xdr:row>39</xdr:row>
      <xdr:rowOff>140970</xdr:rowOff>
    </xdr:to>
    <xdr:cxnSp macro="">
      <xdr:nvCxnSpPr>
        <xdr:cNvPr id="425" name="直線コネクタ 424"/>
        <xdr:cNvCxnSpPr/>
      </xdr:nvCxnSpPr>
      <xdr:spPr>
        <a:xfrm flipV="1">
          <a:off x="21323300" y="6819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162560</xdr:rowOff>
    </xdr:from>
    <xdr:to>
      <xdr:col>107</xdr:col>
      <xdr:colOff>101600</xdr:colOff>
      <xdr:row>39</xdr:row>
      <xdr:rowOff>92710</xdr:rowOff>
    </xdr:to>
    <xdr:sp macro="" textlink="">
      <xdr:nvSpPr>
        <xdr:cNvPr id="426" name="楕円 425"/>
        <xdr:cNvSpPr/>
      </xdr:nvSpPr>
      <xdr:spPr>
        <a:xfrm>
          <a:off x="20383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41910</xdr:rowOff>
    </xdr:from>
    <xdr:to>
      <xdr:col>111</xdr:col>
      <xdr:colOff>177800</xdr:colOff>
      <xdr:row>39</xdr:row>
      <xdr:rowOff>140970</xdr:rowOff>
    </xdr:to>
    <xdr:cxnSp macro="">
      <xdr:nvCxnSpPr>
        <xdr:cNvPr id="427" name="直線コネクタ 426"/>
        <xdr:cNvCxnSpPr/>
      </xdr:nvCxnSpPr>
      <xdr:spPr>
        <a:xfrm>
          <a:off x="20434300" y="6728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101600</xdr:rowOff>
    </xdr:from>
    <xdr:to>
      <xdr:col>102</xdr:col>
      <xdr:colOff>165100</xdr:colOff>
      <xdr:row>39</xdr:row>
      <xdr:rowOff>31750</xdr:rowOff>
    </xdr:to>
    <xdr:sp macro="" textlink="">
      <xdr:nvSpPr>
        <xdr:cNvPr id="428" name="楕円 427"/>
        <xdr:cNvSpPr/>
      </xdr:nvSpPr>
      <xdr:spPr>
        <a:xfrm>
          <a:off x="19494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152400</xdr:rowOff>
    </xdr:from>
    <xdr:to>
      <xdr:col>107</xdr:col>
      <xdr:colOff>50800</xdr:colOff>
      <xdr:row>39</xdr:row>
      <xdr:rowOff>41910</xdr:rowOff>
    </xdr:to>
    <xdr:cxnSp macro="">
      <xdr:nvCxnSpPr>
        <xdr:cNvPr id="429" name="直線コネクタ 428"/>
        <xdr:cNvCxnSpPr/>
      </xdr:nvCxnSpPr>
      <xdr:spPr>
        <a:xfrm>
          <a:off x="19545300" y="6667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101600</xdr:rowOff>
    </xdr:from>
    <xdr:to>
      <xdr:col>98</xdr:col>
      <xdr:colOff>38100</xdr:colOff>
      <xdr:row>39</xdr:row>
      <xdr:rowOff>31750</xdr:rowOff>
    </xdr:to>
    <xdr:sp macro="" textlink="">
      <xdr:nvSpPr>
        <xdr:cNvPr id="430" name="楕円 429"/>
        <xdr:cNvSpPr/>
      </xdr:nvSpPr>
      <xdr:spPr>
        <a:xfrm>
          <a:off x="18605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152400</xdr:rowOff>
    </xdr:from>
    <xdr:to>
      <xdr:col>102</xdr:col>
      <xdr:colOff>114300</xdr:colOff>
      <xdr:row>38</xdr:row>
      <xdr:rowOff>152400</xdr:rowOff>
    </xdr:to>
    <xdr:cxnSp macro="">
      <xdr:nvCxnSpPr>
        <xdr:cNvPr id="431" name="直線コネクタ 430"/>
        <xdr:cNvCxnSpPr/>
      </xdr:nvCxnSpPr>
      <xdr:spPr>
        <a:xfrm>
          <a:off x="18656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36847</xdr:rowOff>
    </xdr:from>
    <xdr:ext cx="469744" cy="259045"/>
    <xdr:sp macro="" textlink="">
      <xdr:nvSpPr>
        <xdr:cNvPr id="432" name="n_1mainValue【認定こども園・幼稚園・保育所】&#10;一人当たり面積"/>
        <xdr:cNvSpPr txBox="1"/>
      </xdr:nvSpPr>
      <xdr:spPr>
        <a:xfrm>
          <a:off x="210757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109237</xdr:rowOff>
    </xdr:from>
    <xdr:ext cx="469744" cy="259045"/>
    <xdr:sp macro="" textlink="">
      <xdr:nvSpPr>
        <xdr:cNvPr id="433" name="n_2mainValue【認定こども園・幼稚園・保育所】&#10;一人当たり面積"/>
        <xdr:cNvSpPr txBox="1"/>
      </xdr:nvSpPr>
      <xdr:spPr>
        <a:xfrm>
          <a:off x="20199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48277</xdr:rowOff>
    </xdr:from>
    <xdr:ext cx="469744" cy="259045"/>
    <xdr:sp macro="" textlink="">
      <xdr:nvSpPr>
        <xdr:cNvPr id="434" name="n_3mainValue【認定こども園・幼稚園・保育所】&#10;一人当たり面積"/>
        <xdr:cNvSpPr txBox="1"/>
      </xdr:nvSpPr>
      <xdr:spPr>
        <a:xfrm>
          <a:off x="19310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48277</xdr:rowOff>
    </xdr:from>
    <xdr:ext cx="469744" cy="259045"/>
    <xdr:sp macro="" textlink="">
      <xdr:nvSpPr>
        <xdr:cNvPr id="435" name="n_4mainValue【認定こども園・幼稚園・保育所】&#10;一人当たり面積"/>
        <xdr:cNvSpPr txBox="1"/>
      </xdr:nvSpPr>
      <xdr:spPr>
        <a:xfrm>
          <a:off x="18421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6" name="正方形/長方形 43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7" name="正方形/長方形 43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8" name="正方形/長方形 43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9" name="正方形/長方形 43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0" name="正方形/長方形 43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1" name="正方形/長方形 44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2" name="正方形/長方形 44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3" name="正方形/長方形 44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4" name="テキスト ボックス 44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5" name="直線コネクタ 44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6" name="テキスト ボックス 44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7" name="直線コネクタ 44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8" name="テキスト ボックス 44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9" name="直線コネクタ 44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0" name="テキスト ボックス 44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1" name="直線コネクタ 45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2" name="テキスト ボックス 45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3" name="直線コネクタ 45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4" name="テキスト ボックス 45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5" name="直線コネクタ 45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6" name="テキスト ボックス 45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7" name="直線コネクタ 45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8" name="テキスト ボックス 45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9" name="直線コネクタ 45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0" name="テキスト ボックス 45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10885</xdr:rowOff>
    </xdr:from>
    <xdr:to>
      <xdr:col>85</xdr:col>
      <xdr:colOff>126364</xdr:colOff>
      <xdr:row>63</xdr:row>
      <xdr:rowOff>117022</xdr:rowOff>
    </xdr:to>
    <xdr:cxnSp macro="">
      <xdr:nvCxnSpPr>
        <xdr:cNvPr id="462" name="直線コネクタ 461"/>
        <xdr:cNvCxnSpPr/>
      </xdr:nvCxnSpPr>
      <xdr:spPr>
        <a:xfrm flipV="1">
          <a:off x="16318864" y="9612085"/>
          <a:ext cx="0" cy="1306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120849</xdr:rowOff>
    </xdr:from>
    <xdr:ext cx="405111" cy="259045"/>
    <xdr:sp macro="" textlink="">
      <xdr:nvSpPr>
        <xdr:cNvPr id="463" name="【学校施設】&#10;有形固定資産減価償却率最小値テキスト"/>
        <xdr:cNvSpPr txBox="1"/>
      </xdr:nvSpPr>
      <xdr:spPr>
        <a:xfrm>
          <a:off x="16357600" y="1092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117022</xdr:rowOff>
    </xdr:from>
    <xdr:to>
      <xdr:col>86</xdr:col>
      <xdr:colOff>25400</xdr:colOff>
      <xdr:row>63</xdr:row>
      <xdr:rowOff>117022</xdr:rowOff>
    </xdr:to>
    <xdr:cxnSp macro="">
      <xdr:nvCxnSpPr>
        <xdr:cNvPr id="464" name="直線コネクタ 463"/>
        <xdr:cNvCxnSpPr/>
      </xdr:nvCxnSpPr>
      <xdr:spPr>
        <a:xfrm>
          <a:off x="16230600" y="10918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129012</xdr:rowOff>
    </xdr:from>
    <xdr:ext cx="405111" cy="259045"/>
    <xdr:sp macro="" textlink="">
      <xdr:nvSpPr>
        <xdr:cNvPr id="465" name="【学校施設】&#10;有形固定資産減価償却率最大値テキスト"/>
        <xdr:cNvSpPr txBox="1"/>
      </xdr:nvSpPr>
      <xdr:spPr>
        <a:xfrm>
          <a:off x="16357600" y="9387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10885</xdr:rowOff>
    </xdr:from>
    <xdr:to>
      <xdr:col>86</xdr:col>
      <xdr:colOff>25400</xdr:colOff>
      <xdr:row>56</xdr:row>
      <xdr:rowOff>10885</xdr:rowOff>
    </xdr:to>
    <xdr:cxnSp macro="">
      <xdr:nvCxnSpPr>
        <xdr:cNvPr id="466" name="直線コネクタ 465"/>
        <xdr:cNvCxnSpPr/>
      </xdr:nvCxnSpPr>
      <xdr:spPr>
        <a:xfrm>
          <a:off x="16230600" y="961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96355</xdr:rowOff>
    </xdr:from>
    <xdr:ext cx="405111" cy="259045"/>
    <xdr:sp macro="" textlink="">
      <xdr:nvSpPr>
        <xdr:cNvPr id="467" name="【学校施設】&#10;有形固定資産減価償却率平均値テキスト"/>
        <xdr:cNvSpPr txBox="1"/>
      </xdr:nvSpPr>
      <xdr:spPr>
        <a:xfrm>
          <a:off x="16357600" y="100404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117928</xdr:rowOff>
    </xdr:from>
    <xdr:to>
      <xdr:col>85</xdr:col>
      <xdr:colOff>177800</xdr:colOff>
      <xdr:row>59</xdr:row>
      <xdr:rowOff>48078</xdr:rowOff>
    </xdr:to>
    <xdr:sp macro="" textlink="">
      <xdr:nvSpPr>
        <xdr:cNvPr id="468" name="フローチャート: 判断 467"/>
        <xdr:cNvSpPr/>
      </xdr:nvSpPr>
      <xdr:spPr>
        <a:xfrm>
          <a:off x="16268700" y="1006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9" name="テキスト ボックス 4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0" name="テキスト ボックス 4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1" name="テキスト ボックス 4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2" name="テキスト ボックス 4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3" name="テキスト ボックス 4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25400</xdr:rowOff>
    </xdr:from>
    <xdr:to>
      <xdr:col>85</xdr:col>
      <xdr:colOff>177800</xdr:colOff>
      <xdr:row>56</xdr:row>
      <xdr:rowOff>127000</xdr:rowOff>
    </xdr:to>
    <xdr:sp macro="" textlink="">
      <xdr:nvSpPr>
        <xdr:cNvPr id="474" name="楕円 473"/>
        <xdr:cNvSpPr/>
      </xdr:nvSpPr>
      <xdr:spPr>
        <a:xfrm>
          <a:off x="162687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111777</xdr:rowOff>
    </xdr:from>
    <xdr:ext cx="405111" cy="259045"/>
    <xdr:sp macro="" textlink="">
      <xdr:nvSpPr>
        <xdr:cNvPr id="475" name="【学校施設】&#10;有形固定資産減価償却率該当値テキスト"/>
        <xdr:cNvSpPr txBox="1"/>
      </xdr:nvSpPr>
      <xdr:spPr>
        <a:xfrm>
          <a:off x="16357600" y="954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28122</xdr:rowOff>
    </xdr:from>
    <xdr:to>
      <xdr:col>81</xdr:col>
      <xdr:colOff>101600</xdr:colOff>
      <xdr:row>57</xdr:row>
      <xdr:rowOff>129722</xdr:rowOff>
    </xdr:to>
    <xdr:sp macro="" textlink="">
      <xdr:nvSpPr>
        <xdr:cNvPr id="476" name="楕円 475"/>
        <xdr:cNvSpPr/>
      </xdr:nvSpPr>
      <xdr:spPr>
        <a:xfrm>
          <a:off x="15430500" y="980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76200</xdr:rowOff>
    </xdr:from>
    <xdr:to>
      <xdr:col>85</xdr:col>
      <xdr:colOff>127000</xdr:colOff>
      <xdr:row>57</xdr:row>
      <xdr:rowOff>78922</xdr:rowOff>
    </xdr:to>
    <xdr:cxnSp macro="">
      <xdr:nvCxnSpPr>
        <xdr:cNvPr id="477" name="直線コネクタ 476"/>
        <xdr:cNvCxnSpPr/>
      </xdr:nvCxnSpPr>
      <xdr:spPr>
        <a:xfrm flipV="1">
          <a:off x="15481300" y="9677400"/>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136978</xdr:rowOff>
    </xdr:from>
    <xdr:to>
      <xdr:col>76</xdr:col>
      <xdr:colOff>165100</xdr:colOff>
      <xdr:row>58</xdr:row>
      <xdr:rowOff>67128</xdr:rowOff>
    </xdr:to>
    <xdr:sp macro="" textlink="">
      <xdr:nvSpPr>
        <xdr:cNvPr id="478" name="楕円 477"/>
        <xdr:cNvSpPr/>
      </xdr:nvSpPr>
      <xdr:spPr>
        <a:xfrm>
          <a:off x="14541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78922</xdr:rowOff>
    </xdr:from>
    <xdr:to>
      <xdr:col>81</xdr:col>
      <xdr:colOff>50800</xdr:colOff>
      <xdr:row>58</xdr:row>
      <xdr:rowOff>16328</xdr:rowOff>
    </xdr:to>
    <xdr:cxnSp macro="">
      <xdr:nvCxnSpPr>
        <xdr:cNvPr id="479" name="直線コネクタ 478"/>
        <xdr:cNvCxnSpPr/>
      </xdr:nvCxnSpPr>
      <xdr:spPr>
        <a:xfrm flipV="1">
          <a:off x="14592300" y="98515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164193</xdr:rowOff>
    </xdr:from>
    <xdr:to>
      <xdr:col>72</xdr:col>
      <xdr:colOff>38100</xdr:colOff>
      <xdr:row>60</xdr:row>
      <xdr:rowOff>94343</xdr:rowOff>
    </xdr:to>
    <xdr:sp macro="" textlink="">
      <xdr:nvSpPr>
        <xdr:cNvPr id="480" name="楕円 479"/>
        <xdr:cNvSpPr/>
      </xdr:nvSpPr>
      <xdr:spPr>
        <a:xfrm>
          <a:off x="13652500" y="102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16328</xdr:rowOff>
    </xdr:from>
    <xdr:to>
      <xdr:col>76</xdr:col>
      <xdr:colOff>114300</xdr:colOff>
      <xdr:row>60</xdr:row>
      <xdr:rowOff>43543</xdr:rowOff>
    </xdr:to>
    <xdr:cxnSp macro="">
      <xdr:nvCxnSpPr>
        <xdr:cNvPr id="481" name="直線コネクタ 480"/>
        <xdr:cNvCxnSpPr/>
      </xdr:nvCxnSpPr>
      <xdr:spPr>
        <a:xfrm flipV="1">
          <a:off x="13703300" y="9960428"/>
          <a:ext cx="889000" cy="3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142422</xdr:rowOff>
    </xdr:from>
    <xdr:to>
      <xdr:col>67</xdr:col>
      <xdr:colOff>101600</xdr:colOff>
      <xdr:row>60</xdr:row>
      <xdr:rowOff>72572</xdr:rowOff>
    </xdr:to>
    <xdr:sp macro="" textlink="">
      <xdr:nvSpPr>
        <xdr:cNvPr id="482" name="楕円 481"/>
        <xdr:cNvSpPr/>
      </xdr:nvSpPr>
      <xdr:spPr>
        <a:xfrm>
          <a:off x="12763500" y="1025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21772</xdr:rowOff>
    </xdr:from>
    <xdr:to>
      <xdr:col>71</xdr:col>
      <xdr:colOff>177800</xdr:colOff>
      <xdr:row>60</xdr:row>
      <xdr:rowOff>43543</xdr:rowOff>
    </xdr:to>
    <xdr:cxnSp macro="">
      <xdr:nvCxnSpPr>
        <xdr:cNvPr id="483" name="直線コネクタ 482"/>
        <xdr:cNvCxnSpPr/>
      </xdr:nvCxnSpPr>
      <xdr:spPr>
        <a:xfrm>
          <a:off x="12814300" y="103087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146249</xdr:rowOff>
    </xdr:from>
    <xdr:ext cx="405111" cy="259045"/>
    <xdr:sp macro="" textlink="">
      <xdr:nvSpPr>
        <xdr:cNvPr id="484" name="n_1mainValue【学校施設】&#10;有形固定資産減価償却率"/>
        <xdr:cNvSpPr txBox="1"/>
      </xdr:nvSpPr>
      <xdr:spPr>
        <a:xfrm>
          <a:off x="15266044" y="957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83655</xdr:rowOff>
    </xdr:from>
    <xdr:ext cx="405111" cy="259045"/>
    <xdr:sp macro="" textlink="">
      <xdr:nvSpPr>
        <xdr:cNvPr id="485" name="n_2mainValue【学校施設】&#10;有形固定資産減価償却率"/>
        <xdr:cNvSpPr txBox="1"/>
      </xdr:nvSpPr>
      <xdr:spPr>
        <a:xfrm>
          <a:off x="14389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110870</xdr:rowOff>
    </xdr:from>
    <xdr:ext cx="405111" cy="259045"/>
    <xdr:sp macro="" textlink="">
      <xdr:nvSpPr>
        <xdr:cNvPr id="486" name="n_3mainValue【学校施設】&#10;有形固定資産減価償却率"/>
        <xdr:cNvSpPr txBox="1"/>
      </xdr:nvSpPr>
      <xdr:spPr>
        <a:xfrm>
          <a:off x="13500744" y="1005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89099</xdr:rowOff>
    </xdr:from>
    <xdr:ext cx="405111" cy="259045"/>
    <xdr:sp macro="" textlink="">
      <xdr:nvSpPr>
        <xdr:cNvPr id="487" name="n_4mainValue【学校施設】&#10;有形固定資産減価償却率"/>
        <xdr:cNvSpPr txBox="1"/>
      </xdr:nvSpPr>
      <xdr:spPr>
        <a:xfrm>
          <a:off x="12611744" y="10033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8" name="テキスト ボックス 49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9" name="直線コネクタ 49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0" name="テキスト ボックス 49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1" name="直線コネクタ 50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2" name="テキスト ボックス 50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3" name="直線コネクタ 50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4" name="テキスト ボックス 50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5" name="直線コネクタ 50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6" name="テキスト ボックス 50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7" name="直線コネクタ 50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8" name="テキスト ボックス 50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9" name="直線コネクタ 50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0" name="テキスト ボックス 50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14696</xdr:rowOff>
    </xdr:from>
    <xdr:to>
      <xdr:col>116</xdr:col>
      <xdr:colOff>62864</xdr:colOff>
      <xdr:row>63</xdr:row>
      <xdr:rowOff>150223</xdr:rowOff>
    </xdr:to>
    <xdr:cxnSp macro="">
      <xdr:nvCxnSpPr>
        <xdr:cNvPr id="514" name="直線コネクタ 513"/>
        <xdr:cNvCxnSpPr/>
      </xdr:nvCxnSpPr>
      <xdr:spPr>
        <a:xfrm flipV="1">
          <a:off x="22160864" y="9444446"/>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154050</xdr:rowOff>
    </xdr:from>
    <xdr:ext cx="469744" cy="259045"/>
    <xdr:sp macro="" textlink="">
      <xdr:nvSpPr>
        <xdr:cNvPr id="515" name="【学校施設】&#10;一人当たり面積最小値テキスト"/>
        <xdr:cNvSpPr txBox="1"/>
      </xdr:nvSpPr>
      <xdr:spPr>
        <a:xfrm>
          <a:off x="22199600" y="1095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150223</xdr:rowOff>
    </xdr:from>
    <xdr:to>
      <xdr:col>116</xdr:col>
      <xdr:colOff>152400</xdr:colOff>
      <xdr:row>63</xdr:row>
      <xdr:rowOff>150223</xdr:rowOff>
    </xdr:to>
    <xdr:cxnSp macro="">
      <xdr:nvCxnSpPr>
        <xdr:cNvPr id="516" name="直線コネクタ 515"/>
        <xdr:cNvCxnSpPr/>
      </xdr:nvCxnSpPr>
      <xdr:spPr>
        <a:xfrm>
          <a:off x="22072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132823</xdr:rowOff>
    </xdr:from>
    <xdr:ext cx="469744" cy="259045"/>
    <xdr:sp macro="" textlink="">
      <xdr:nvSpPr>
        <xdr:cNvPr id="517" name="【学校施設】&#10;一人当たり面積最大値テキスト"/>
        <xdr:cNvSpPr txBox="1"/>
      </xdr:nvSpPr>
      <xdr:spPr>
        <a:xfrm>
          <a:off x="22199600" y="921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14696</xdr:rowOff>
    </xdr:from>
    <xdr:to>
      <xdr:col>116</xdr:col>
      <xdr:colOff>152400</xdr:colOff>
      <xdr:row>55</xdr:row>
      <xdr:rowOff>14696</xdr:rowOff>
    </xdr:to>
    <xdr:cxnSp macro="">
      <xdr:nvCxnSpPr>
        <xdr:cNvPr id="518" name="直線コネクタ 517"/>
        <xdr:cNvCxnSpPr/>
      </xdr:nvCxnSpPr>
      <xdr:spPr>
        <a:xfrm>
          <a:off x="22072600" y="9444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27594</xdr:rowOff>
    </xdr:from>
    <xdr:ext cx="469744" cy="259045"/>
    <xdr:sp macro="" textlink="">
      <xdr:nvSpPr>
        <xdr:cNvPr id="519" name="【学校施設】&#10;一人当たり面積平均値テキスト"/>
        <xdr:cNvSpPr txBox="1"/>
      </xdr:nvSpPr>
      <xdr:spPr>
        <a:xfrm>
          <a:off x="22199600" y="9971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4717</xdr:rowOff>
    </xdr:from>
    <xdr:to>
      <xdr:col>116</xdr:col>
      <xdr:colOff>114300</xdr:colOff>
      <xdr:row>59</xdr:row>
      <xdr:rowOff>106317</xdr:rowOff>
    </xdr:to>
    <xdr:sp macro="" textlink="">
      <xdr:nvSpPr>
        <xdr:cNvPr id="520" name="フローチャート: 判断 519"/>
        <xdr:cNvSpPr/>
      </xdr:nvSpPr>
      <xdr:spPr>
        <a:xfrm>
          <a:off x="221107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1" name="テキスト ボックス 5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2" name="テキスト ボックス 5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3" name="テキスト ボックス 5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4" name="テキスト ボックス 5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5" name="テキスト ボックス 5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12881</xdr:rowOff>
    </xdr:from>
    <xdr:to>
      <xdr:col>116</xdr:col>
      <xdr:colOff>114300</xdr:colOff>
      <xdr:row>60</xdr:row>
      <xdr:rowOff>114481</xdr:rowOff>
    </xdr:to>
    <xdr:sp macro="" textlink="">
      <xdr:nvSpPr>
        <xdr:cNvPr id="526" name="楕円 525"/>
        <xdr:cNvSpPr/>
      </xdr:nvSpPr>
      <xdr:spPr>
        <a:xfrm>
          <a:off x="221107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162758</xdr:rowOff>
    </xdr:from>
    <xdr:ext cx="469744" cy="259045"/>
    <xdr:sp macro="" textlink="">
      <xdr:nvSpPr>
        <xdr:cNvPr id="527" name="【学校施設】&#10;一人当たり面積該当値テキスト"/>
        <xdr:cNvSpPr txBox="1"/>
      </xdr:nvSpPr>
      <xdr:spPr>
        <a:xfrm>
          <a:off x="22199600" y="1027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39007</xdr:rowOff>
    </xdr:from>
    <xdr:to>
      <xdr:col>112</xdr:col>
      <xdr:colOff>38100</xdr:colOff>
      <xdr:row>60</xdr:row>
      <xdr:rowOff>140607</xdr:rowOff>
    </xdr:to>
    <xdr:sp macro="" textlink="">
      <xdr:nvSpPr>
        <xdr:cNvPr id="528" name="楕円 527"/>
        <xdr:cNvSpPr/>
      </xdr:nvSpPr>
      <xdr:spPr>
        <a:xfrm>
          <a:off x="21272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63681</xdr:rowOff>
    </xdr:from>
    <xdr:to>
      <xdr:col>116</xdr:col>
      <xdr:colOff>63500</xdr:colOff>
      <xdr:row>60</xdr:row>
      <xdr:rowOff>89807</xdr:rowOff>
    </xdr:to>
    <xdr:cxnSp macro="">
      <xdr:nvCxnSpPr>
        <xdr:cNvPr id="529" name="直線コネクタ 528"/>
        <xdr:cNvCxnSpPr/>
      </xdr:nvCxnSpPr>
      <xdr:spPr>
        <a:xfrm flipV="1">
          <a:off x="21323300" y="1035068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60234</xdr:rowOff>
    </xdr:from>
    <xdr:to>
      <xdr:col>107</xdr:col>
      <xdr:colOff>101600</xdr:colOff>
      <xdr:row>60</xdr:row>
      <xdr:rowOff>161834</xdr:rowOff>
    </xdr:to>
    <xdr:sp macro="" textlink="">
      <xdr:nvSpPr>
        <xdr:cNvPr id="530" name="楕円 529"/>
        <xdr:cNvSpPr/>
      </xdr:nvSpPr>
      <xdr:spPr>
        <a:xfrm>
          <a:off x="20383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89807</xdr:rowOff>
    </xdr:from>
    <xdr:to>
      <xdr:col>111</xdr:col>
      <xdr:colOff>177800</xdr:colOff>
      <xdr:row>60</xdr:row>
      <xdr:rowOff>111034</xdr:rowOff>
    </xdr:to>
    <xdr:cxnSp macro="">
      <xdr:nvCxnSpPr>
        <xdr:cNvPr id="531" name="直線コネクタ 530"/>
        <xdr:cNvCxnSpPr/>
      </xdr:nvCxnSpPr>
      <xdr:spPr>
        <a:xfrm flipV="1">
          <a:off x="20434300" y="103768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84727</xdr:rowOff>
    </xdr:from>
    <xdr:to>
      <xdr:col>102</xdr:col>
      <xdr:colOff>165100</xdr:colOff>
      <xdr:row>61</xdr:row>
      <xdr:rowOff>14877</xdr:rowOff>
    </xdr:to>
    <xdr:sp macro="" textlink="">
      <xdr:nvSpPr>
        <xdr:cNvPr id="532" name="楕円 531"/>
        <xdr:cNvSpPr/>
      </xdr:nvSpPr>
      <xdr:spPr>
        <a:xfrm>
          <a:off x="19494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111034</xdr:rowOff>
    </xdr:from>
    <xdr:to>
      <xdr:col>107</xdr:col>
      <xdr:colOff>50800</xdr:colOff>
      <xdr:row>60</xdr:row>
      <xdr:rowOff>135527</xdr:rowOff>
    </xdr:to>
    <xdr:cxnSp macro="">
      <xdr:nvCxnSpPr>
        <xdr:cNvPr id="533" name="直線コネクタ 532"/>
        <xdr:cNvCxnSpPr/>
      </xdr:nvCxnSpPr>
      <xdr:spPr>
        <a:xfrm flipV="1">
          <a:off x="19545300" y="103980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115751</xdr:rowOff>
    </xdr:from>
    <xdr:to>
      <xdr:col>98</xdr:col>
      <xdr:colOff>38100</xdr:colOff>
      <xdr:row>61</xdr:row>
      <xdr:rowOff>45901</xdr:rowOff>
    </xdr:to>
    <xdr:sp macro="" textlink="">
      <xdr:nvSpPr>
        <xdr:cNvPr id="534" name="楕円 533"/>
        <xdr:cNvSpPr/>
      </xdr:nvSpPr>
      <xdr:spPr>
        <a:xfrm>
          <a:off x="18605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135527</xdr:rowOff>
    </xdr:from>
    <xdr:to>
      <xdr:col>102</xdr:col>
      <xdr:colOff>114300</xdr:colOff>
      <xdr:row>60</xdr:row>
      <xdr:rowOff>166551</xdr:rowOff>
    </xdr:to>
    <xdr:cxnSp macro="">
      <xdr:nvCxnSpPr>
        <xdr:cNvPr id="535" name="直線コネクタ 534"/>
        <xdr:cNvCxnSpPr/>
      </xdr:nvCxnSpPr>
      <xdr:spPr>
        <a:xfrm flipV="1">
          <a:off x="18656300" y="104225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157134</xdr:rowOff>
    </xdr:from>
    <xdr:ext cx="469744" cy="259045"/>
    <xdr:sp macro="" textlink="">
      <xdr:nvSpPr>
        <xdr:cNvPr id="536" name="n_1mainValue【学校施設】&#10;一人当たり面積"/>
        <xdr:cNvSpPr txBox="1"/>
      </xdr:nvSpPr>
      <xdr:spPr>
        <a:xfrm>
          <a:off x="21075727" y="1010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6911</xdr:rowOff>
    </xdr:from>
    <xdr:ext cx="469744" cy="259045"/>
    <xdr:sp macro="" textlink="">
      <xdr:nvSpPr>
        <xdr:cNvPr id="537" name="n_2mainValue【学校施設】&#10;一人当たり面積"/>
        <xdr:cNvSpPr txBox="1"/>
      </xdr:nvSpPr>
      <xdr:spPr>
        <a:xfrm>
          <a:off x="20199427" y="1012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31404</xdr:rowOff>
    </xdr:from>
    <xdr:ext cx="469744" cy="259045"/>
    <xdr:sp macro="" textlink="">
      <xdr:nvSpPr>
        <xdr:cNvPr id="538" name="n_3mainValue【学校施設】&#10;一人当たり面積"/>
        <xdr:cNvSpPr txBox="1"/>
      </xdr:nvSpPr>
      <xdr:spPr>
        <a:xfrm>
          <a:off x="19310427" y="1014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62428</xdr:rowOff>
    </xdr:from>
    <xdr:ext cx="469744" cy="259045"/>
    <xdr:sp macro="" textlink="">
      <xdr:nvSpPr>
        <xdr:cNvPr id="539" name="n_4mainValue【学校施設】&#10;一人当たり面積"/>
        <xdr:cNvSpPr txBox="1"/>
      </xdr:nvSpPr>
      <xdr:spPr>
        <a:xfrm>
          <a:off x="18421427" y="1017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8" name="正方形/長方形 5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9" name="正方形/長方形 5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0" name="正方形/長方形 5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1" name="正方形/長方形 5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2" name="正方形/長方形 5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3" name="正方形/長方形 5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4" name="正方形/長方形 5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5" name="正方形/長方形 5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6" name="正方形/長方形 5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正方形/長方形 5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4" name="テキスト ボックス 5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5" name="直線コネクタ 5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6" name="テキスト ボックス 56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67" name="直線コネクタ 56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68" name="テキスト ボックス 567"/>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9" name="直線コネクタ 56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70" name="テキスト ボックス 56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71" name="直線コネクタ 57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72" name="テキスト ボックス 57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73" name="直線コネクタ 57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74" name="テキスト ボックス 57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5" name="直線コネクタ 5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76" name="テキスト ボックス 57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41911</xdr:rowOff>
    </xdr:from>
    <xdr:to>
      <xdr:col>85</xdr:col>
      <xdr:colOff>126364</xdr:colOff>
      <xdr:row>108</xdr:row>
      <xdr:rowOff>62485</xdr:rowOff>
    </xdr:to>
    <xdr:cxnSp macro="">
      <xdr:nvCxnSpPr>
        <xdr:cNvPr id="578" name="直線コネクタ 577"/>
        <xdr:cNvCxnSpPr/>
      </xdr:nvCxnSpPr>
      <xdr:spPr>
        <a:xfrm flipV="1">
          <a:off x="16318864" y="17186911"/>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579" name="【公民館】&#10;有形固定資産減価償却率最小値テキスト"/>
        <xdr:cNvSpPr txBox="1"/>
      </xdr:nvSpPr>
      <xdr:spPr>
        <a:xfrm>
          <a:off x="16357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580" name="直線コネクタ 579"/>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160038</xdr:rowOff>
    </xdr:from>
    <xdr:ext cx="405111" cy="259045"/>
    <xdr:sp macro="" textlink="">
      <xdr:nvSpPr>
        <xdr:cNvPr id="581" name="【公民館】&#10;有形固定資産減価償却率最大値テキスト"/>
        <xdr:cNvSpPr txBox="1"/>
      </xdr:nvSpPr>
      <xdr:spPr>
        <a:xfrm>
          <a:off x="16357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41911</xdr:rowOff>
    </xdr:from>
    <xdr:to>
      <xdr:col>86</xdr:col>
      <xdr:colOff>25400</xdr:colOff>
      <xdr:row>100</xdr:row>
      <xdr:rowOff>41911</xdr:rowOff>
    </xdr:to>
    <xdr:cxnSp macro="">
      <xdr:nvCxnSpPr>
        <xdr:cNvPr id="582" name="直線コネクタ 581"/>
        <xdr:cNvCxnSpPr/>
      </xdr:nvCxnSpPr>
      <xdr:spPr>
        <a:xfrm>
          <a:off x="16230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97553</xdr:rowOff>
    </xdr:from>
    <xdr:ext cx="405111" cy="259045"/>
    <xdr:sp macro="" textlink="">
      <xdr:nvSpPr>
        <xdr:cNvPr id="583" name="【公民館】&#10;有形固定資産減価償却率平均値テキスト"/>
        <xdr:cNvSpPr txBox="1"/>
      </xdr:nvSpPr>
      <xdr:spPr>
        <a:xfrm>
          <a:off x="16357600" y="174140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119126</xdr:rowOff>
    </xdr:from>
    <xdr:to>
      <xdr:col>85</xdr:col>
      <xdr:colOff>177800</xdr:colOff>
      <xdr:row>102</xdr:row>
      <xdr:rowOff>49276</xdr:rowOff>
    </xdr:to>
    <xdr:sp macro="" textlink="">
      <xdr:nvSpPr>
        <xdr:cNvPr id="584" name="フローチャート: 判断 583"/>
        <xdr:cNvSpPr/>
      </xdr:nvSpPr>
      <xdr:spPr>
        <a:xfrm>
          <a:off x="16268700" y="1743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5" name="テキスト ボックス 5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6" name="テキスト ボックス 5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7" name="テキスト ボックス 5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8" name="テキスト ボックス 5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9" name="テキスト ボックス 5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75692</xdr:rowOff>
    </xdr:from>
    <xdr:to>
      <xdr:col>85</xdr:col>
      <xdr:colOff>177800</xdr:colOff>
      <xdr:row>101</xdr:row>
      <xdr:rowOff>5842</xdr:rowOff>
    </xdr:to>
    <xdr:sp macro="" textlink="">
      <xdr:nvSpPr>
        <xdr:cNvPr id="590" name="楕円 589"/>
        <xdr:cNvSpPr/>
      </xdr:nvSpPr>
      <xdr:spPr>
        <a:xfrm>
          <a:off x="16268700" y="1722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162069</xdr:rowOff>
    </xdr:from>
    <xdr:ext cx="405111" cy="259045"/>
    <xdr:sp macro="" textlink="">
      <xdr:nvSpPr>
        <xdr:cNvPr id="591" name="【公民館】&#10;有形固定資産減価償却率該当値テキスト"/>
        <xdr:cNvSpPr txBox="1"/>
      </xdr:nvSpPr>
      <xdr:spPr>
        <a:xfrm>
          <a:off x="16357600" y="17135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105411</xdr:rowOff>
    </xdr:from>
    <xdr:to>
      <xdr:col>81</xdr:col>
      <xdr:colOff>101600</xdr:colOff>
      <xdr:row>101</xdr:row>
      <xdr:rowOff>35561</xdr:rowOff>
    </xdr:to>
    <xdr:sp macro="" textlink="">
      <xdr:nvSpPr>
        <xdr:cNvPr id="592" name="楕円 591"/>
        <xdr:cNvSpPr/>
      </xdr:nvSpPr>
      <xdr:spPr>
        <a:xfrm>
          <a:off x="15430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126492</xdr:rowOff>
    </xdr:from>
    <xdr:to>
      <xdr:col>85</xdr:col>
      <xdr:colOff>127000</xdr:colOff>
      <xdr:row>100</xdr:row>
      <xdr:rowOff>156211</xdr:rowOff>
    </xdr:to>
    <xdr:cxnSp macro="">
      <xdr:nvCxnSpPr>
        <xdr:cNvPr id="593" name="直線コネクタ 592"/>
        <xdr:cNvCxnSpPr/>
      </xdr:nvCxnSpPr>
      <xdr:spPr>
        <a:xfrm flipV="1">
          <a:off x="15481300" y="17271492"/>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93980</xdr:rowOff>
    </xdr:from>
    <xdr:to>
      <xdr:col>76</xdr:col>
      <xdr:colOff>165100</xdr:colOff>
      <xdr:row>102</xdr:row>
      <xdr:rowOff>24130</xdr:rowOff>
    </xdr:to>
    <xdr:sp macro="" textlink="">
      <xdr:nvSpPr>
        <xdr:cNvPr id="594" name="楕円 593"/>
        <xdr:cNvSpPr/>
      </xdr:nvSpPr>
      <xdr:spPr>
        <a:xfrm>
          <a:off x="14541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156211</xdr:rowOff>
    </xdr:from>
    <xdr:to>
      <xdr:col>81</xdr:col>
      <xdr:colOff>50800</xdr:colOff>
      <xdr:row>101</xdr:row>
      <xdr:rowOff>144780</xdr:rowOff>
    </xdr:to>
    <xdr:cxnSp macro="">
      <xdr:nvCxnSpPr>
        <xdr:cNvPr id="595" name="直線コネクタ 594"/>
        <xdr:cNvCxnSpPr/>
      </xdr:nvCxnSpPr>
      <xdr:spPr>
        <a:xfrm flipV="1">
          <a:off x="14592300" y="1730121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55118</xdr:rowOff>
    </xdr:from>
    <xdr:to>
      <xdr:col>72</xdr:col>
      <xdr:colOff>38100</xdr:colOff>
      <xdr:row>101</xdr:row>
      <xdr:rowOff>156718</xdr:rowOff>
    </xdr:to>
    <xdr:sp macro="" textlink="">
      <xdr:nvSpPr>
        <xdr:cNvPr id="596" name="楕円 595"/>
        <xdr:cNvSpPr/>
      </xdr:nvSpPr>
      <xdr:spPr>
        <a:xfrm>
          <a:off x="13652500" y="1737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105918</xdr:rowOff>
    </xdr:from>
    <xdr:to>
      <xdr:col>76</xdr:col>
      <xdr:colOff>114300</xdr:colOff>
      <xdr:row>101</xdr:row>
      <xdr:rowOff>144780</xdr:rowOff>
    </xdr:to>
    <xdr:cxnSp macro="">
      <xdr:nvCxnSpPr>
        <xdr:cNvPr id="597" name="直線コネクタ 596"/>
        <xdr:cNvCxnSpPr/>
      </xdr:nvCxnSpPr>
      <xdr:spPr>
        <a:xfrm>
          <a:off x="13703300" y="1742236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18542</xdr:rowOff>
    </xdr:from>
    <xdr:to>
      <xdr:col>67</xdr:col>
      <xdr:colOff>101600</xdr:colOff>
      <xdr:row>101</xdr:row>
      <xdr:rowOff>120142</xdr:rowOff>
    </xdr:to>
    <xdr:sp macro="" textlink="">
      <xdr:nvSpPr>
        <xdr:cNvPr id="598" name="楕円 597"/>
        <xdr:cNvSpPr/>
      </xdr:nvSpPr>
      <xdr:spPr>
        <a:xfrm>
          <a:off x="12763500" y="173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69342</xdr:rowOff>
    </xdr:from>
    <xdr:to>
      <xdr:col>71</xdr:col>
      <xdr:colOff>177800</xdr:colOff>
      <xdr:row>101</xdr:row>
      <xdr:rowOff>105918</xdr:rowOff>
    </xdr:to>
    <xdr:cxnSp macro="">
      <xdr:nvCxnSpPr>
        <xdr:cNvPr id="599" name="直線コネクタ 598"/>
        <xdr:cNvCxnSpPr/>
      </xdr:nvCxnSpPr>
      <xdr:spPr>
        <a:xfrm>
          <a:off x="12814300" y="17385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52088</xdr:rowOff>
    </xdr:from>
    <xdr:ext cx="405111" cy="259045"/>
    <xdr:sp macro="" textlink="">
      <xdr:nvSpPr>
        <xdr:cNvPr id="600" name="n_1mainValue【公民館】&#10;有形固定資産減価償却率"/>
        <xdr:cNvSpPr txBox="1"/>
      </xdr:nvSpPr>
      <xdr:spPr>
        <a:xfrm>
          <a:off x="152660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40657</xdr:rowOff>
    </xdr:from>
    <xdr:ext cx="405111" cy="259045"/>
    <xdr:sp macro="" textlink="">
      <xdr:nvSpPr>
        <xdr:cNvPr id="601" name="n_2mainValue【公民館】&#10;有形固定資産減価償却率"/>
        <xdr:cNvSpPr txBox="1"/>
      </xdr:nvSpPr>
      <xdr:spPr>
        <a:xfrm>
          <a:off x="14389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1795</xdr:rowOff>
    </xdr:from>
    <xdr:ext cx="405111" cy="259045"/>
    <xdr:sp macro="" textlink="">
      <xdr:nvSpPr>
        <xdr:cNvPr id="602" name="n_3mainValue【公民館】&#10;有形固定資産減価償却率"/>
        <xdr:cNvSpPr txBox="1"/>
      </xdr:nvSpPr>
      <xdr:spPr>
        <a:xfrm>
          <a:off x="13500744" y="1714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136669</xdr:rowOff>
    </xdr:from>
    <xdr:ext cx="405111" cy="259045"/>
    <xdr:sp macro="" textlink="">
      <xdr:nvSpPr>
        <xdr:cNvPr id="603" name="n_4mainValue【公民館】&#10;有形固定資産減価償却率"/>
        <xdr:cNvSpPr txBox="1"/>
      </xdr:nvSpPr>
      <xdr:spPr>
        <a:xfrm>
          <a:off x="12611744" y="1711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4" name="正方形/長方形 6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5" name="正方形/長方形 6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6" name="正方形/長方形 6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7" name="正方形/長方形 6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8" name="正方形/長方形 6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9" name="正方形/長方形 6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0" name="正方形/長方形 6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1" name="正方形/長方形 6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2" name="テキスト ボックス 6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3" name="直線コネクタ 6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4" name="直線コネクタ 6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5" name="テキスト ボックス 6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6" name="直線コネクタ 6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7" name="テキスト ボックス 6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8" name="直線コネクタ 6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9" name="テキスト ボックス 6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0" name="直線コネクタ 6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1" name="テキスト ボックス 6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2" name="直線コネクタ 6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3" name="テキスト ボックス 6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39624</xdr:rowOff>
    </xdr:from>
    <xdr:to>
      <xdr:col>116</xdr:col>
      <xdr:colOff>62864</xdr:colOff>
      <xdr:row>108</xdr:row>
      <xdr:rowOff>25908</xdr:rowOff>
    </xdr:to>
    <xdr:cxnSp macro="">
      <xdr:nvCxnSpPr>
        <xdr:cNvPr id="625" name="直線コネクタ 624"/>
        <xdr:cNvCxnSpPr/>
      </xdr:nvCxnSpPr>
      <xdr:spPr>
        <a:xfrm flipV="1">
          <a:off x="22160864" y="1718462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626" name="【公民館】&#10;一人当たり面積最小値テキスト"/>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627" name="直線コネクタ 626"/>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157751</xdr:rowOff>
    </xdr:from>
    <xdr:ext cx="469744" cy="259045"/>
    <xdr:sp macro="" textlink="">
      <xdr:nvSpPr>
        <xdr:cNvPr id="628" name="【公民館】&#10;一人当たり面積最大値テキスト"/>
        <xdr:cNvSpPr txBox="1"/>
      </xdr:nvSpPr>
      <xdr:spPr>
        <a:xfrm>
          <a:off x="22199600" y="1695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39624</xdr:rowOff>
    </xdr:from>
    <xdr:to>
      <xdr:col>116</xdr:col>
      <xdr:colOff>152400</xdr:colOff>
      <xdr:row>100</xdr:row>
      <xdr:rowOff>39624</xdr:rowOff>
    </xdr:to>
    <xdr:cxnSp macro="">
      <xdr:nvCxnSpPr>
        <xdr:cNvPr id="629" name="直線コネクタ 628"/>
        <xdr:cNvCxnSpPr/>
      </xdr:nvCxnSpPr>
      <xdr:spPr>
        <a:xfrm>
          <a:off x="22072600" y="1718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630" name="【公民館】&#10;一人当たり面積平均値テキスト"/>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631" name="フローチャート: 判断 630"/>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23113</xdr:rowOff>
    </xdr:from>
    <xdr:to>
      <xdr:col>116</xdr:col>
      <xdr:colOff>114300</xdr:colOff>
      <xdr:row>103</xdr:row>
      <xdr:rowOff>124713</xdr:rowOff>
    </xdr:to>
    <xdr:sp macro="" textlink="">
      <xdr:nvSpPr>
        <xdr:cNvPr id="637" name="楕円 636"/>
        <xdr:cNvSpPr/>
      </xdr:nvSpPr>
      <xdr:spPr>
        <a:xfrm>
          <a:off x="221107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45990</xdr:rowOff>
    </xdr:from>
    <xdr:ext cx="469744" cy="259045"/>
    <xdr:sp macro="" textlink="">
      <xdr:nvSpPr>
        <xdr:cNvPr id="638" name="【公民館】&#10;一人当たり面積該当値テキスト"/>
        <xdr:cNvSpPr txBox="1"/>
      </xdr:nvSpPr>
      <xdr:spPr>
        <a:xfrm>
          <a:off x="22199600" y="1753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121413</xdr:rowOff>
    </xdr:from>
    <xdr:to>
      <xdr:col>112</xdr:col>
      <xdr:colOff>38100</xdr:colOff>
      <xdr:row>103</xdr:row>
      <xdr:rowOff>51563</xdr:rowOff>
    </xdr:to>
    <xdr:sp macro="" textlink="">
      <xdr:nvSpPr>
        <xdr:cNvPr id="639" name="楕円 638"/>
        <xdr:cNvSpPr/>
      </xdr:nvSpPr>
      <xdr:spPr>
        <a:xfrm>
          <a:off x="21272500" y="176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763</xdr:rowOff>
    </xdr:from>
    <xdr:to>
      <xdr:col>116</xdr:col>
      <xdr:colOff>63500</xdr:colOff>
      <xdr:row>103</xdr:row>
      <xdr:rowOff>73913</xdr:rowOff>
    </xdr:to>
    <xdr:cxnSp macro="">
      <xdr:nvCxnSpPr>
        <xdr:cNvPr id="640" name="直線コネクタ 639"/>
        <xdr:cNvCxnSpPr/>
      </xdr:nvCxnSpPr>
      <xdr:spPr>
        <a:xfrm>
          <a:off x="21323300" y="17660113"/>
          <a:ext cx="8382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36830</xdr:rowOff>
    </xdr:from>
    <xdr:to>
      <xdr:col>107</xdr:col>
      <xdr:colOff>101600</xdr:colOff>
      <xdr:row>101</xdr:row>
      <xdr:rowOff>138430</xdr:rowOff>
    </xdr:to>
    <xdr:sp macro="" textlink="">
      <xdr:nvSpPr>
        <xdr:cNvPr id="641" name="楕円 640"/>
        <xdr:cNvSpPr/>
      </xdr:nvSpPr>
      <xdr:spPr>
        <a:xfrm>
          <a:off x="20383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87630</xdr:rowOff>
    </xdr:from>
    <xdr:to>
      <xdr:col>111</xdr:col>
      <xdr:colOff>177800</xdr:colOff>
      <xdr:row>103</xdr:row>
      <xdr:rowOff>763</xdr:rowOff>
    </xdr:to>
    <xdr:cxnSp macro="">
      <xdr:nvCxnSpPr>
        <xdr:cNvPr id="642" name="直線コネクタ 641"/>
        <xdr:cNvCxnSpPr/>
      </xdr:nvCxnSpPr>
      <xdr:spPr>
        <a:xfrm>
          <a:off x="20434300" y="17404080"/>
          <a:ext cx="889000" cy="25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45974</xdr:rowOff>
    </xdr:from>
    <xdr:to>
      <xdr:col>102</xdr:col>
      <xdr:colOff>165100</xdr:colOff>
      <xdr:row>101</xdr:row>
      <xdr:rowOff>147574</xdr:rowOff>
    </xdr:to>
    <xdr:sp macro="" textlink="">
      <xdr:nvSpPr>
        <xdr:cNvPr id="643" name="楕円 642"/>
        <xdr:cNvSpPr/>
      </xdr:nvSpPr>
      <xdr:spPr>
        <a:xfrm>
          <a:off x="19494500" y="173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87630</xdr:rowOff>
    </xdr:from>
    <xdr:to>
      <xdr:col>107</xdr:col>
      <xdr:colOff>50800</xdr:colOff>
      <xdr:row>101</xdr:row>
      <xdr:rowOff>96774</xdr:rowOff>
    </xdr:to>
    <xdr:cxnSp macro="">
      <xdr:nvCxnSpPr>
        <xdr:cNvPr id="644" name="直線コネクタ 643"/>
        <xdr:cNvCxnSpPr/>
      </xdr:nvCxnSpPr>
      <xdr:spPr>
        <a:xfrm flipV="1">
          <a:off x="19545300" y="174040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55118</xdr:rowOff>
    </xdr:from>
    <xdr:to>
      <xdr:col>98</xdr:col>
      <xdr:colOff>38100</xdr:colOff>
      <xdr:row>101</xdr:row>
      <xdr:rowOff>156718</xdr:rowOff>
    </xdr:to>
    <xdr:sp macro="" textlink="">
      <xdr:nvSpPr>
        <xdr:cNvPr id="645" name="楕円 644"/>
        <xdr:cNvSpPr/>
      </xdr:nvSpPr>
      <xdr:spPr>
        <a:xfrm>
          <a:off x="18605500" y="1737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96774</xdr:rowOff>
    </xdr:from>
    <xdr:to>
      <xdr:col>102</xdr:col>
      <xdr:colOff>114300</xdr:colOff>
      <xdr:row>101</xdr:row>
      <xdr:rowOff>105918</xdr:rowOff>
    </xdr:to>
    <xdr:cxnSp macro="">
      <xdr:nvCxnSpPr>
        <xdr:cNvPr id="646" name="直線コネクタ 645"/>
        <xdr:cNvCxnSpPr/>
      </xdr:nvCxnSpPr>
      <xdr:spPr>
        <a:xfrm flipV="1">
          <a:off x="18656300" y="17413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68090</xdr:rowOff>
    </xdr:from>
    <xdr:ext cx="469744" cy="259045"/>
    <xdr:sp macro="" textlink="">
      <xdr:nvSpPr>
        <xdr:cNvPr id="647" name="n_1mainValue【公民館】&#10;一人当たり面積"/>
        <xdr:cNvSpPr txBox="1"/>
      </xdr:nvSpPr>
      <xdr:spPr>
        <a:xfrm>
          <a:off x="21075727" y="1738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154957</xdr:rowOff>
    </xdr:from>
    <xdr:ext cx="469744" cy="259045"/>
    <xdr:sp macro="" textlink="">
      <xdr:nvSpPr>
        <xdr:cNvPr id="648" name="n_2mainValue【公民館】&#10;一人当たり面積"/>
        <xdr:cNvSpPr txBox="1"/>
      </xdr:nvSpPr>
      <xdr:spPr>
        <a:xfrm>
          <a:off x="2019942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164101</xdr:rowOff>
    </xdr:from>
    <xdr:ext cx="469744" cy="259045"/>
    <xdr:sp macro="" textlink="">
      <xdr:nvSpPr>
        <xdr:cNvPr id="649" name="n_3mainValue【公民館】&#10;一人当たり面積"/>
        <xdr:cNvSpPr txBox="1"/>
      </xdr:nvSpPr>
      <xdr:spPr>
        <a:xfrm>
          <a:off x="19310427" y="1713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1795</xdr:rowOff>
    </xdr:from>
    <xdr:ext cx="469744" cy="259045"/>
    <xdr:sp macro="" textlink="">
      <xdr:nvSpPr>
        <xdr:cNvPr id="650" name="n_4mainValue【公民館】&#10;一人当たり面積"/>
        <xdr:cNvSpPr txBox="1"/>
      </xdr:nvSpPr>
      <xdr:spPr>
        <a:xfrm>
          <a:off x="18421427" y="1714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施設の老朽化が進むなか、全体的に増加傾向にあり、概ね数値が高い状況が続いている。人口減少が進行し、利用者の高齢化も進み、施設の利用形態も変化しているなか、より効率的に機能集約・複合化等の適正配置を進めるほか、同時に、老朽化する施設の計画的な修繕が必要と考えられる。</a:t>
          </a:r>
        </a:p>
        <a:p>
          <a:r>
            <a:rPr kumimoji="1" lang="ja-JP" altLang="en-US" sz="1300">
              <a:latin typeface="ＭＳ Ｐゴシック" panose="020B0600070205080204" pitchFamily="50" charset="-128"/>
              <a:ea typeface="ＭＳ Ｐゴシック" panose="020B0600070205080204" pitchFamily="50" charset="-128"/>
            </a:rPr>
            <a:t>　公共施設の床面積の多くを占める学校施設については、前年度と同様に若干の低下傾向が続いている。これは、老朽化した施設（棟）の大規模改修とプールの再編整備・解体を進めていることによる。今後、義務教育学校の整備に伴う再配置により原価償却率の低下が見込まれる。</a:t>
          </a:r>
        </a:p>
        <a:p>
          <a:r>
            <a:rPr kumimoji="1" lang="ja-JP" altLang="en-US" sz="1300">
              <a:latin typeface="ＭＳ Ｐゴシック" panose="020B0600070205080204" pitchFamily="50" charset="-128"/>
              <a:ea typeface="ＭＳ Ｐゴシック" panose="020B0600070205080204" pitchFamily="50" charset="-128"/>
            </a:rPr>
            <a:t>　学校施設の次に多くを占める公民館については、現行の基幹施設の改修とそれ以外の施設の複合化・用途廃止が進み、減価償却率の低下が見込まれる。</a:t>
          </a:r>
        </a:p>
        <a:p>
          <a:r>
            <a:rPr kumimoji="1" lang="ja-JP" altLang="en-US" sz="1300">
              <a:latin typeface="ＭＳ Ｐゴシック" panose="020B0600070205080204" pitchFamily="50" charset="-128"/>
              <a:ea typeface="ＭＳ Ｐゴシック" panose="020B0600070205080204" pitchFamily="50" charset="-128"/>
            </a:rPr>
            <a:t>　減価償却率の高い子育て支援施設は、現行の施設の再整備（建替え）と他の施設の閉園・解体が終了する時点で改善が見込まれる。</a:t>
          </a:r>
        </a:p>
        <a:p>
          <a:r>
            <a:rPr kumimoji="1" lang="ja-JP" altLang="en-US" sz="1300">
              <a:latin typeface="ＭＳ Ｐゴシック" panose="020B0600070205080204" pitchFamily="50" charset="-128"/>
              <a:ea typeface="ＭＳ Ｐゴシック" panose="020B0600070205080204" pitchFamily="50" charset="-128"/>
            </a:rPr>
            <a:t>　道路・橋梁のインフラについては、年々原価償却率の上昇が続く傾向にあり、更なる長寿命化等の対策に取り組む必要がある。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102,235
99,298
205.30
50,864,880
47,560,747
2,669,276
26,468,274
46,551,086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41</xdr:row>
      <xdr:rowOff>151312</xdr:rowOff>
    </xdr:to>
    <xdr:cxnSp macro="">
      <xdr:nvCxnSpPr>
        <xdr:cNvPr id="58" name="直線コネクタ 57"/>
        <xdr:cNvCxnSpPr/>
      </xdr:nvCxnSpPr>
      <xdr:spPr>
        <a:xfrm flipV="1">
          <a:off x="4634865" y="5830389"/>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図書館】&#10;有形固定資産減価償却率最小値テキスト"/>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図書館】&#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20519</xdr:rowOff>
    </xdr:from>
    <xdr:ext cx="405111" cy="259045"/>
    <xdr:sp macro="" textlink="">
      <xdr:nvSpPr>
        <xdr:cNvPr id="63" name="【図書館】&#10;有形固定資産減価償却率平均値テキスト"/>
        <xdr:cNvSpPr txBox="1"/>
      </xdr:nvSpPr>
      <xdr:spPr>
        <a:xfrm>
          <a:off x="4673600" y="60212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169092</xdr:rowOff>
    </xdr:from>
    <xdr:to>
      <xdr:col>24</xdr:col>
      <xdr:colOff>114300</xdr:colOff>
      <xdr:row>36</xdr:row>
      <xdr:rowOff>99242</xdr:rowOff>
    </xdr:to>
    <xdr:sp macro="" textlink="">
      <xdr:nvSpPr>
        <xdr:cNvPr id="64" name="フローチャート: 判断 63"/>
        <xdr:cNvSpPr/>
      </xdr:nvSpPr>
      <xdr:spPr>
        <a:xfrm>
          <a:off x="45847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70" name="楕円 69"/>
        <xdr:cNvSpPr/>
      </xdr:nvSpPr>
      <xdr:spPr>
        <a:xfrm>
          <a:off x="45847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29953</xdr:rowOff>
    </xdr:from>
    <xdr:ext cx="405111" cy="259045"/>
    <xdr:sp macro="" textlink="">
      <xdr:nvSpPr>
        <xdr:cNvPr id="71" name="【図書館】&#10;有形固定資産減価償却率該当値テキスト"/>
        <xdr:cNvSpPr txBox="1"/>
      </xdr:nvSpPr>
      <xdr:spPr>
        <a:xfrm>
          <a:off x="4673600" y="637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58057</xdr:rowOff>
    </xdr:from>
    <xdr:to>
      <xdr:col>20</xdr:col>
      <xdr:colOff>38100</xdr:colOff>
      <xdr:row>37</xdr:row>
      <xdr:rowOff>159657</xdr:rowOff>
    </xdr:to>
    <xdr:sp macro="" textlink="">
      <xdr:nvSpPr>
        <xdr:cNvPr id="72" name="楕円 71"/>
        <xdr:cNvSpPr/>
      </xdr:nvSpPr>
      <xdr:spPr>
        <a:xfrm>
          <a:off x="3746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102326</xdr:rowOff>
    </xdr:from>
    <xdr:to>
      <xdr:col>24</xdr:col>
      <xdr:colOff>63500</xdr:colOff>
      <xdr:row>37</xdr:row>
      <xdr:rowOff>108857</xdr:rowOff>
    </xdr:to>
    <xdr:cxnSp macro="">
      <xdr:nvCxnSpPr>
        <xdr:cNvPr id="73" name="直線コネクタ 72"/>
        <xdr:cNvCxnSpPr/>
      </xdr:nvCxnSpPr>
      <xdr:spPr>
        <a:xfrm flipV="1">
          <a:off x="3797300" y="644597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23767</xdr:rowOff>
    </xdr:from>
    <xdr:to>
      <xdr:col>15</xdr:col>
      <xdr:colOff>101600</xdr:colOff>
      <xdr:row>37</xdr:row>
      <xdr:rowOff>125367</xdr:rowOff>
    </xdr:to>
    <xdr:sp macro="" textlink="">
      <xdr:nvSpPr>
        <xdr:cNvPr id="74" name="楕円 73"/>
        <xdr:cNvSpPr/>
      </xdr:nvSpPr>
      <xdr:spPr>
        <a:xfrm>
          <a:off x="2857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74567</xdr:rowOff>
    </xdr:from>
    <xdr:to>
      <xdr:col>19</xdr:col>
      <xdr:colOff>177800</xdr:colOff>
      <xdr:row>37</xdr:row>
      <xdr:rowOff>108857</xdr:rowOff>
    </xdr:to>
    <xdr:cxnSp macro="">
      <xdr:nvCxnSpPr>
        <xdr:cNvPr id="75" name="直線コネクタ 74"/>
        <xdr:cNvCxnSpPr/>
      </xdr:nvCxnSpPr>
      <xdr:spPr>
        <a:xfrm>
          <a:off x="2908300" y="641821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159294</xdr:rowOff>
    </xdr:from>
    <xdr:to>
      <xdr:col>10</xdr:col>
      <xdr:colOff>165100</xdr:colOff>
      <xdr:row>37</xdr:row>
      <xdr:rowOff>89444</xdr:rowOff>
    </xdr:to>
    <xdr:sp macro="" textlink="">
      <xdr:nvSpPr>
        <xdr:cNvPr id="76" name="楕円 75"/>
        <xdr:cNvSpPr/>
      </xdr:nvSpPr>
      <xdr:spPr>
        <a:xfrm>
          <a:off x="1968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38644</xdr:rowOff>
    </xdr:from>
    <xdr:to>
      <xdr:col>15</xdr:col>
      <xdr:colOff>50800</xdr:colOff>
      <xdr:row>37</xdr:row>
      <xdr:rowOff>74567</xdr:rowOff>
    </xdr:to>
    <xdr:cxnSp macro="">
      <xdr:nvCxnSpPr>
        <xdr:cNvPr id="77" name="直線コネクタ 76"/>
        <xdr:cNvCxnSpPr/>
      </xdr:nvCxnSpPr>
      <xdr:spPr>
        <a:xfrm>
          <a:off x="2019300" y="63822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156028</xdr:rowOff>
    </xdr:from>
    <xdr:to>
      <xdr:col>6</xdr:col>
      <xdr:colOff>38100</xdr:colOff>
      <xdr:row>37</xdr:row>
      <xdr:rowOff>86178</xdr:rowOff>
    </xdr:to>
    <xdr:sp macro="" textlink="">
      <xdr:nvSpPr>
        <xdr:cNvPr id="78" name="楕円 77"/>
        <xdr:cNvSpPr/>
      </xdr:nvSpPr>
      <xdr:spPr>
        <a:xfrm>
          <a:off x="1079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35378</xdr:rowOff>
    </xdr:from>
    <xdr:to>
      <xdr:col>10</xdr:col>
      <xdr:colOff>114300</xdr:colOff>
      <xdr:row>37</xdr:row>
      <xdr:rowOff>38644</xdr:rowOff>
    </xdr:to>
    <xdr:cxnSp macro="">
      <xdr:nvCxnSpPr>
        <xdr:cNvPr id="79" name="直線コネクタ 78"/>
        <xdr:cNvCxnSpPr/>
      </xdr:nvCxnSpPr>
      <xdr:spPr>
        <a:xfrm>
          <a:off x="1130300" y="637902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4734</xdr:rowOff>
    </xdr:from>
    <xdr:ext cx="405111" cy="259045"/>
    <xdr:sp macro="" textlink="">
      <xdr:nvSpPr>
        <xdr:cNvPr id="80" name="n_1mainValue【図書館】&#10;有形固定資産減価償却率"/>
        <xdr:cNvSpPr txBox="1"/>
      </xdr:nvSpPr>
      <xdr:spPr>
        <a:xfrm>
          <a:off x="35820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141894</xdr:rowOff>
    </xdr:from>
    <xdr:ext cx="405111" cy="259045"/>
    <xdr:sp macro="" textlink="">
      <xdr:nvSpPr>
        <xdr:cNvPr id="81" name="n_2mainValue【図書館】&#10;有形固定資産減価償却率"/>
        <xdr:cNvSpPr txBox="1"/>
      </xdr:nvSpPr>
      <xdr:spPr>
        <a:xfrm>
          <a:off x="2705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105971</xdr:rowOff>
    </xdr:from>
    <xdr:ext cx="405111" cy="259045"/>
    <xdr:sp macro="" textlink="">
      <xdr:nvSpPr>
        <xdr:cNvPr id="82" name="n_3mainValue【図書館】&#10;有形固定資産減価償却率"/>
        <xdr:cNvSpPr txBox="1"/>
      </xdr:nvSpPr>
      <xdr:spPr>
        <a:xfrm>
          <a:off x="1816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102705</xdr:rowOff>
    </xdr:from>
    <xdr:ext cx="405111" cy="259045"/>
    <xdr:sp macro="" textlink="">
      <xdr:nvSpPr>
        <xdr:cNvPr id="83" name="n_4mainValue【図書館】&#10;有形固定資産減価償却率"/>
        <xdr:cNvSpPr txBox="1"/>
      </xdr:nvSpPr>
      <xdr:spPr>
        <a:xfrm>
          <a:off x="927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4" name="テキスト ボックス 9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8" name="テキスト ボックス 9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0" name="テキスト ボックス 9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2" name="テキスト ボックス 10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4" name="テキスト ボックス 10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6" name="テキスト ボックス 10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68036</xdr:rowOff>
    </xdr:from>
    <xdr:to>
      <xdr:col>54</xdr:col>
      <xdr:colOff>189865</xdr:colOff>
      <xdr:row>42</xdr:row>
      <xdr:rowOff>76200</xdr:rowOff>
    </xdr:to>
    <xdr:cxnSp macro="">
      <xdr:nvCxnSpPr>
        <xdr:cNvPr id="110" name="直線コネクタ 109"/>
        <xdr:cNvCxnSpPr/>
      </xdr:nvCxnSpPr>
      <xdr:spPr>
        <a:xfrm flipV="1">
          <a:off x="10476865" y="5725886"/>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1" name="【図書館】&#10;一人当たり面積最小値テキスト"/>
        <xdr:cNvSpPr txBox="1"/>
      </xdr:nvSpPr>
      <xdr:spPr>
        <a:xfrm>
          <a:off x="10515600"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2" name="直線コネクタ 111"/>
        <xdr:cNvCxnSpPr/>
      </xdr:nvCxnSpPr>
      <xdr:spPr>
        <a:xfrm>
          <a:off x="10388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14713</xdr:rowOff>
    </xdr:from>
    <xdr:ext cx="469744" cy="259045"/>
    <xdr:sp macro="" textlink="">
      <xdr:nvSpPr>
        <xdr:cNvPr id="113" name="【図書館】&#10;一人当たり面積最大値テキスト"/>
        <xdr:cNvSpPr txBox="1"/>
      </xdr:nvSpPr>
      <xdr:spPr>
        <a:xfrm>
          <a:off x="10515600" y="55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68036</xdr:rowOff>
    </xdr:from>
    <xdr:to>
      <xdr:col>55</xdr:col>
      <xdr:colOff>88900</xdr:colOff>
      <xdr:row>33</xdr:row>
      <xdr:rowOff>68036</xdr:rowOff>
    </xdr:to>
    <xdr:cxnSp macro="">
      <xdr:nvCxnSpPr>
        <xdr:cNvPr id="114" name="直線コネクタ 113"/>
        <xdr:cNvCxnSpPr/>
      </xdr:nvCxnSpPr>
      <xdr:spPr>
        <a:xfrm>
          <a:off x="10388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167112</xdr:rowOff>
    </xdr:from>
    <xdr:ext cx="469744" cy="259045"/>
    <xdr:sp macro="" textlink="">
      <xdr:nvSpPr>
        <xdr:cNvPr id="115" name="【図書館】&#10;一人当たり面積平均値テキスト"/>
        <xdr:cNvSpPr txBox="1"/>
      </xdr:nvSpPr>
      <xdr:spPr>
        <a:xfrm>
          <a:off x="10515600" y="6682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17235</xdr:rowOff>
    </xdr:from>
    <xdr:to>
      <xdr:col>55</xdr:col>
      <xdr:colOff>50800</xdr:colOff>
      <xdr:row>39</xdr:row>
      <xdr:rowOff>118835</xdr:rowOff>
    </xdr:to>
    <xdr:sp macro="" textlink="">
      <xdr:nvSpPr>
        <xdr:cNvPr id="116" name="フローチャート: 判断 115"/>
        <xdr:cNvSpPr/>
      </xdr:nvSpPr>
      <xdr:spPr>
        <a:xfrm>
          <a:off x="10426700" y="670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123372</xdr:rowOff>
    </xdr:from>
    <xdr:to>
      <xdr:col>55</xdr:col>
      <xdr:colOff>50800</xdr:colOff>
      <xdr:row>39</xdr:row>
      <xdr:rowOff>53522</xdr:rowOff>
    </xdr:to>
    <xdr:sp macro="" textlink="">
      <xdr:nvSpPr>
        <xdr:cNvPr id="122" name="楕円 121"/>
        <xdr:cNvSpPr/>
      </xdr:nvSpPr>
      <xdr:spPr>
        <a:xfrm>
          <a:off x="104267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146249</xdr:rowOff>
    </xdr:from>
    <xdr:ext cx="469744" cy="259045"/>
    <xdr:sp macro="" textlink="">
      <xdr:nvSpPr>
        <xdr:cNvPr id="123" name="【図書館】&#10;一人当たり面積該当値テキスト"/>
        <xdr:cNvSpPr txBox="1"/>
      </xdr:nvSpPr>
      <xdr:spPr>
        <a:xfrm>
          <a:off x="10515600" y="648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24" name="楕円 123"/>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2722</xdr:rowOff>
    </xdr:from>
    <xdr:to>
      <xdr:col>55</xdr:col>
      <xdr:colOff>0</xdr:colOff>
      <xdr:row>39</xdr:row>
      <xdr:rowOff>19050</xdr:rowOff>
    </xdr:to>
    <xdr:cxnSp macro="">
      <xdr:nvCxnSpPr>
        <xdr:cNvPr id="125" name="直線コネクタ 124"/>
        <xdr:cNvCxnSpPr/>
      </xdr:nvCxnSpPr>
      <xdr:spPr>
        <a:xfrm flipV="1">
          <a:off x="9639300" y="66892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6" name="楕円 125"/>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27" name="直線コネクタ 126"/>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156028</xdr:rowOff>
    </xdr:from>
    <xdr:to>
      <xdr:col>41</xdr:col>
      <xdr:colOff>101600</xdr:colOff>
      <xdr:row>39</xdr:row>
      <xdr:rowOff>86178</xdr:rowOff>
    </xdr:to>
    <xdr:sp macro="" textlink="">
      <xdr:nvSpPr>
        <xdr:cNvPr id="128" name="楕円 127"/>
        <xdr:cNvSpPr/>
      </xdr:nvSpPr>
      <xdr:spPr>
        <a:xfrm>
          <a:off x="7810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35378</xdr:rowOff>
    </xdr:to>
    <xdr:cxnSp macro="">
      <xdr:nvCxnSpPr>
        <xdr:cNvPr id="129" name="直線コネクタ 128"/>
        <xdr:cNvCxnSpPr/>
      </xdr:nvCxnSpPr>
      <xdr:spPr>
        <a:xfrm flipV="1">
          <a:off x="7861300" y="6705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30" name="楕円 129"/>
        <xdr:cNvSpPr/>
      </xdr:nvSpPr>
      <xdr:spPr>
        <a:xfrm>
          <a:off x="6921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35378</xdr:rowOff>
    </xdr:from>
    <xdr:to>
      <xdr:col>41</xdr:col>
      <xdr:colOff>50800</xdr:colOff>
      <xdr:row>39</xdr:row>
      <xdr:rowOff>35378</xdr:rowOff>
    </xdr:to>
    <xdr:cxnSp macro="">
      <xdr:nvCxnSpPr>
        <xdr:cNvPr id="131" name="直線コネクタ 130"/>
        <xdr:cNvCxnSpPr/>
      </xdr:nvCxnSpPr>
      <xdr:spPr>
        <a:xfrm>
          <a:off x="6972300" y="6721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32" name="n_1main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33" name="n_2mainValue【図書館】&#10;一人当たり面積"/>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102705</xdr:rowOff>
    </xdr:from>
    <xdr:ext cx="469744" cy="259045"/>
    <xdr:sp macro="" textlink="">
      <xdr:nvSpPr>
        <xdr:cNvPr id="134" name="n_3mainValue【図書館】&#10;一人当たり面積"/>
        <xdr:cNvSpPr txBox="1"/>
      </xdr:nvSpPr>
      <xdr:spPr>
        <a:xfrm>
          <a:off x="7626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102705</xdr:rowOff>
    </xdr:from>
    <xdr:ext cx="469744" cy="259045"/>
    <xdr:sp macro="" textlink="">
      <xdr:nvSpPr>
        <xdr:cNvPr id="135" name="n_4mainValue【図書館】&#10;一人当たり面積"/>
        <xdr:cNvSpPr txBox="1"/>
      </xdr:nvSpPr>
      <xdr:spPr>
        <a:xfrm>
          <a:off x="6737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6" name="テキスト ボックス 14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8" name="テキスト ボックス 14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8" name="テキスト ボックス 15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0</xdr:rowOff>
    </xdr:to>
    <xdr:cxnSp macro="">
      <xdr:nvCxnSpPr>
        <xdr:cNvPr id="160" name="直線コネクタ 159"/>
        <xdr:cNvCxnSpPr/>
      </xdr:nvCxnSpPr>
      <xdr:spPr>
        <a:xfrm flipV="1">
          <a:off x="4634865" y="9624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61" name="【体育館・プール】&#10;有形固定資産減価償却率最小値テキスト"/>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62" name="直線コネクタ 161"/>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63"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64" name="直線コネクタ 163"/>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55897</xdr:rowOff>
    </xdr:from>
    <xdr:ext cx="405111" cy="259045"/>
    <xdr:sp macro="" textlink="">
      <xdr:nvSpPr>
        <xdr:cNvPr id="165" name="【体育館・プール】&#10;有形固定資産減価償却率平均値テキスト"/>
        <xdr:cNvSpPr txBox="1"/>
      </xdr:nvSpPr>
      <xdr:spPr>
        <a:xfrm>
          <a:off x="4673600" y="1017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33020</xdr:rowOff>
    </xdr:from>
    <xdr:to>
      <xdr:col>24</xdr:col>
      <xdr:colOff>114300</xdr:colOff>
      <xdr:row>60</xdr:row>
      <xdr:rowOff>134620</xdr:rowOff>
    </xdr:to>
    <xdr:sp macro="" textlink="">
      <xdr:nvSpPr>
        <xdr:cNvPr id="166" name="フローチャート: 判断 165"/>
        <xdr:cNvSpPr/>
      </xdr:nvSpPr>
      <xdr:spPr>
        <a:xfrm>
          <a:off x="45847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120650</xdr:rowOff>
    </xdr:from>
    <xdr:to>
      <xdr:col>24</xdr:col>
      <xdr:colOff>114300</xdr:colOff>
      <xdr:row>64</xdr:row>
      <xdr:rowOff>50800</xdr:rowOff>
    </xdr:to>
    <xdr:sp macro="" textlink="">
      <xdr:nvSpPr>
        <xdr:cNvPr id="172" name="楕円 171"/>
        <xdr:cNvSpPr/>
      </xdr:nvSpPr>
      <xdr:spPr>
        <a:xfrm>
          <a:off x="4584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35577</xdr:rowOff>
    </xdr:from>
    <xdr:ext cx="405111" cy="259045"/>
    <xdr:sp macro="" textlink="">
      <xdr:nvSpPr>
        <xdr:cNvPr id="173" name="【体育館・プール】&#10;有形固定資産減価償却率該当値テキスト"/>
        <xdr:cNvSpPr txBox="1"/>
      </xdr:nvSpPr>
      <xdr:spPr>
        <a:xfrm>
          <a:off x="4673600" y="1083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93980</xdr:rowOff>
    </xdr:from>
    <xdr:to>
      <xdr:col>20</xdr:col>
      <xdr:colOff>38100</xdr:colOff>
      <xdr:row>57</xdr:row>
      <xdr:rowOff>24130</xdr:rowOff>
    </xdr:to>
    <xdr:sp macro="" textlink="">
      <xdr:nvSpPr>
        <xdr:cNvPr id="174" name="楕円 173"/>
        <xdr:cNvSpPr/>
      </xdr:nvSpPr>
      <xdr:spPr>
        <a:xfrm>
          <a:off x="3746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144780</xdr:rowOff>
    </xdr:from>
    <xdr:to>
      <xdr:col>24</xdr:col>
      <xdr:colOff>63500</xdr:colOff>
      <xdr:row>64</xdr:row>
      <xdr:rowOff>0</xdr:rowOff>
    </xdr:to>
    <xdr:cxnSp macro="">
      <xdr:nvCxnSpPr>
        <xdr:cNvPr id="175" name="直線コネクタ 174"/>
        <xdr:cNvCxnSpPr/>
      </xdr:nvCxnSpPr>
      <xdr:spPr>
        <a:xfrm>
          <a:off x="3797300" y="9745980"/>
          <a:ext cx="838200" cy="122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55880</xdr:rowOff>
    </xdr:from>
    <xdr:to>
      <xdr:col>15</xdr:col>
      <xdr:colOff>101600</xdr:colOff>
      <xdr:row>56</xdr:row>
      <xdr:rowOff>157480</xdr:rowOff>
    </xdr:to>
    <xdr:sp macro="" textlink="">
      <xdr:nvSpPr>
        <xdr:cNvPr id="176" name="楕円 175"/>
        <xdr:cNvSpPr/>
      </xdr:nvSpPr>
      <xdr:spPr>
        <a:xfrm>
          <a:off x="2857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106680</xdr:rowOff>
    </xdr:from>
    <xdr:to>
      <xdr:col>19</xdr:col>
      <xdr:colOff>177800</xdr:colOff>
      <xdr:row>56</xdr:row>
      <xdr:rowOff>144780</xdr:rowOff>
    </xdr:to>
    <xdr:cxnSp macro="">
      <xdr:nvCxnSpPr>
        <xdr:cNvPr id="177" name="直線コネクタ 176"/>
        <xdr:cNvCxnSpPr/>
      </xdr:nvCxnSpPr>
      <xdr:spPr>
        <a:xfrm>
          <a:off x="2908300" y="9707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74930</xdr:rowOff>
    </xdr:from>
    <xdr:to>
      <xdr:col>10</xdr:col>
      <xdr:colOff>165100</xdr:colOff>
      <xdr:row>56</xdr:row>
      <xdr:rowOff>5080</xdr:rowOff>
    </xdr:to>
    <xdr:sp macro="" textlink="">
      <xdr:nvSpPr>
        <xdr:cNvPr id="178" name="楕円 177"/>
        <xdr:cNvSpPr/>
      </xdr:nvSpPr>
      <xdr:spPr>
        <a:xfrm>
          <a:off x="1968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125730</xdr:rowOff>
    </xdr:from>
    <xdr:to>
      <xdr:col>15</xdr:col>
      <xdr:colOff>50800</xdr:colOff>
      <xdr:row>56</xdr:row>
      <xdr:rowOff>106680</xdr:rowOff>
    </xdr:to>
    <xdr:cxnSp macro="">
      <xdr:nvCxnSpPr>
        <xdr:cNvPr id="179" name="直線コネクタ 178"/>
        <xdr:cNvCxnSpPr/>
      </xdr:nvCxnSpPr>
      <xdr:spPr>
        <a:xfrm>
          <a:off x="2019300" y="95554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128270</xdr:rowOff>
    </xdr:from>
    <xdr:to>
      <xdr:col>6</xdr:col>
      <xdr:colOff>38100</xdr:colOff>
      <xdr:row>56</xdr:row>
      <xdr:rowOff>58420</xdr:rowOff>
    </xdr:to>
    <xdr:sp macro="" textlink="">
      <xdr:nvSpPr>
        <xdr:cNvPr id="180" name="楕円 179"/>
        <xdr:cNvSpPr/>
      </xdr:nvSpPr>
      <xdr:spPr>
        <a:xfrm>
          <a:off x="10795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125730</xdr:rowOff>
    </xdr:from>
    <xdr:to>
      <xdr:col>10</xdr:col>
      <xdr:colOff>114300</xdr:colOff>
      <xdr:row>56</xdr:row>
      <xdr:rowOff>7620</xdr:rowOff>
    </xdr:to>
    <xdr:cxnSp macro="">
      <xdr:nvCxnSpPr>
        <xdr:cNvPr id="181" name="直線コネクタ 180"/>
        <xdr:cNvCxnSpPr/>
      </xdr:nvCxnSpPr>
      <xdr:spPr>
        <a:xfrm flipV="1">
          <a:off x="1130300" y="9555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40657</xdr:rowOff>
    </xdr:from>
    <xdr:ext cx="405111" cy="259045"/>
    <xdr:sp macro="" textlink="">
      <xdr:nvSpPr>
        <xdr:cNvPr id="182" name="n_1mainValue【体育館・プール】&#10;有形固定資産減価償却率"/>
        <xdr:cNvSpPr txBox="1"/>
      </xdr:nvSpPr>
      <xdr:spPr>
        <a:xfrm>
          <a:off x="3582044"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2557</xdr:rowOff>
    </xdr:from>
    <xdr:ext cx="405111" cy="259045"/>
    <xdr:sp macro="" textlink="">
      <xdr:nvSpPr>
        <xdr:cNvPr id="183" name="n_2mainValue【体育館・プール】&#10;有形固定資産減価償却率"/>
        <xdr:cNvSpPr txBox="1"/>
      </xdr:nvSpPr>
      <xdr:spPr>
        <a:xfrm>
          <a:off x="2705744"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21607</xdr:rowOff>
    </xdr:from>
    <xdr:ext cx="405111" cy="259045"/>
    <xdr:sp macro="" textlink="">
      <xdr:nvSpPr>
        <xdr:cNvPr id="184" name="n_3mainValue【体育館・プール】&#10;有形固定資産減価償却率"/>
        <xdr:cNvSpPr txBox="1"/>
      </xdr:nvSpPr>
      <xdr:spPr>
        <a:xfrm>
          <a:off x="1816744" y="927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74947</xdr:rowOff>
    </xdr:from>
    <xdr:ext cx="405111" cy="259045"/>
    <xdr:sp macro="" textlink="">
      <xdr:nvSpPr>
        <xdr:cNvPr id="185" name="n_4mainValue【体育館・プール】&#10;有形固定資産減価償却率"/>
        <xdr:cNvSpPr txBox="1"/>
      </xdr:nvSpPr>
      <xdr:spPr>
        <a:xfrm>
          <a:off x="927744" y="933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6" name="テキスト ボックス 195"/>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97" name="直線コネクタ 1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8" name="テキスト ボックス 1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9" name="直線コネクタ 1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0" name="テキスト ボックス 1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1" name="直線コネクタ 2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2" name="テキスト ボックス 2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3" name="直線コネクタ 2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4" name="テキスト ボックス 2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5" name="直線コネクタ 2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6" name="テキスト ボックス 2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7" name="直線コネクタ 2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8" name="テキスト ボックス 2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119199</xdr:rowOff>
    </xdr:from>
    <xdr:to>
      <xdr:col>54</xdr:col>
      <xdr:colOff>189865</xdr:colOff>
      <xdr:row>64</xdr:row>
      <xdr:rowOff>84909</xdr:rowOff>
    </xdr:to>
    <xdr:cxnSp macro="">
      <xdr:nvCxnSpPr>
        <xdr:cNvPr id="212" name="直線コネクタ 211"/>
        <xdr:cNvCxnSpPr/>
      </xdr:nvCxnSpPr>
      <xdr:spPr>
        <a:xfrm flipV="1">
          <a:off x="10476865" y="9548949"/>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88736</xdr:rowOff>
    </xdr:from>
    <xdr:ext cx="469744" cy="259045"/>
    <xdr:sp macro="" textlink="">
      <xdr:nvSpPr>
        <xdr:cNvPr id="213" name="【体育館・プール】&#10;一人当たり面積最小値テキスト"/>
        <xdr:cNvSpPr txBox="1"/>
      </xdr:nvSpPr>
      <xdr:spPr>
        <a:xfrm>
          <a:off x="10515600" y="1106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84909</xdr:rowOff>
    </xdr:from>
    <xdr:to>
      <xdr:col>55</xdr:col>
      <xdr:colOff>88900</xdr:colOff>
      <xdr:row>64</xdr:row>
      <xdr:rowOff>84909</xdr:rowOff>
    </xdr:to>
    <xdr:cxnSp macro="">
      <xdr:nvCxnSpPr>
        <xdr:cNvPr id="214" name="直線コネクタ 213"/>
        <xdr:cNvCxnSpPr/>
      </xdr:nvCxnSpPr>
      <xdr:spPr>
        <a:xfrm>
          <a:off x="10388600" y="1105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65876</xdr:rowOff>
    </xdr:from>
    <xdr:ext cx="469744" cy="259045"/>
    <xdr:sp macro="" textlink="">
      <xdr:nvSpPr>
        <xdr:cNvPr id="215" name="【体育館・プール】&#10;一人当たり面積最大値テキスト"/>
        <xdr:cNvSpPr txBox="1"/>
      </xdr:nvSpPr>
      <xdr:spPr>
        <a:xfrm>
          <a:off x="10515600" y="932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119199</xdr:rowOff>
    </xdr:from>
    <xdr:to>
      <xdr:col>55</xdr:col>
      <xdr:colOff>88900</xdr:colOff>
      <xdr:row>55</xdr:row>
      <xdr:rowOff>119199</xdr:rowOff>
    </xdr:to>
    <xdr:cxnSp macro="">
      <xdr:nvCxnSpPr>
        <xdr:cNvPr id="216" name="直線コネクタ 215"/>
        <xdr:cNvCxnSpPr/>
      </xdr:nvCxnSpPr>
      <xdr:spPr>
        <a:xfrm>
          <a:off x="10388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110870</xdr:rowOff>
    </xdr:from>
    <xdr:ext cx="469744" cy="259045"/>
    <xdr:sp macro="" textlink="">
      <xdr:nvSpPr>
        <xdr:cNvPr id="217" name="【体育館・プール】&#10;一人当たり面積平均値テキスト"/>
        <xdr:cNvSpPr txBox="1"/>
      </xdr:nvSpPr>
      <xdr:spPr>
        <a:xfrm>
          <a:off x="10515600" y="1039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87993</xdr:rowOff>
    </xdr:from>
    <xdr:to>
      <xdr:col>55</xdr:col>
      <xdr:colOff>50800</xdr:colOff>
      <xdr:row>62</xdr:row>
      <xdr:rowOff>18143</xdr:rowOff>
    </xdr:to>
    <xdr:sp macro="" textlink="">
      <xdr:nvSpPr>
        <xdr:cNvPr id="218" name="フローチャート: 判断 217"/>
        <xdr:cNvSpPr/>
      </xdr:nvSpPr>
      <xdr:spPr>
        <a:xfrm>
          <a:off x="104267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153307</xdr:rowOff>
    </xdr:from>
    <xdr:to>
      <xdr:col>55</xdr:col>
      <xdr:colOff>50800</xdr:colOff>
      <xdr:row>64</xdr:row>
      <xdr:rowOff>83457</xdr:rowOff>
    </xdr:to>
    <xdr:sp macro="" textlink="">
      <xdr:nvSpPr>
        <xdr:cNvPr id="224" name="楕円 223"/>
        <xdr:cNvSpPr/>
      </xdr:nvSpPr>
      <xdr:spPr>
        <a:xfrm>
          <a:off x="104267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68234</xdr:rowOff>
    </xdr:from>
    <xdr:ext cx="469744" cy="259045"/>
    <xdr:sp macro="" textlink="">
      <xdr:nvSpPr>
        <xdr:cNvPr id="225" name="【体育館・プール】&#10;一人当たり面積該当値テキスト"/>
        <xdr:cNvSpPr txBox="1"/>
      </xdr:nvSpPr>
      <xdr:spPr>
        <a:xfrm>
          <a:off x="10515600" y="1086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109220</xdr:rowOff>
    </xdr:from>
    <xdr:to>
      <xdr:col>50</xdr:col>
      <xdr:colOff>165100</xdr:colOff>
      <xdr:row>63</xdr:row>
      <xdr:rowOff>39370</xdr:rowOff>
    </xdr:to>
    <xdr:sp macro="" textlink="">
      <xdr:nvSpPr>
        <xdr:cNvPr id="226" name="楕円 225"/>
        <xdr:cNvSpPr/>
      </xdr:nvSpPr>
      <xdr:spPr>
        <a:xfrm>
          <a:off x="958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160020</xdr:rowOff>
    </xdr:from>
    <xdr:to>
      <xdr:col>55</xdr:col>
      <xdr:colOff>0</xdr:colOff>
      <xdr:row>64</xdr:row>
      <xdr:rowOff>32657</xdr:rowOff>
    </xdr:to>
    <xdr:cxnSp macro="">
      <xdr:nvCxnSpPr>
        <xdr:cNvPr id="227" name="直線コネクタ 226"/>
        <xdr:cNvCxnSpPr/>
      </xdr:nvCxnSpPr>
      <xdr:spPr>
        <a:xfrm>
          <a:off x="9639300" y="10789920"/>
          <a:ext cx="8382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79828</xdr:rowOff>
    </xdr:from>
    <xdr:to>
      <xdr:col>46</xdr:col>
      <xdr:colOff>38100</xdr:colOff>
      <xdr:row>63</xdr:row>
      <xdr:rowOff>9978</xdr:rowOff>
    </xdr:to>
    <xdr:sp macro="" textlink="">
      <xdr:nvSpPr>
        <xdr:cNvPr id="228" name="楕円 227"/>
        <xdr:cNvSpPr/>
      </xdr:nvSpPr>
      <xdr:spPr>
        <a:xfrm>
          <a:off x="8699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130628</xdr:rowOff>
    </xdr:from>
    <xdr:to>
      <xdr:col>50</xdr:col>
      <xdr:colOff>114300</xdr:colOff>
      <xdr:row>62</xdr:row>
      <xdr:rowOff>160020</xdr:rowOff>
    </xdr:to>
    <xdr:cxnSp macro="">
      <xdr:nvCxnSpPr>
        <xdr:cNvPr id="229" name="直線コネクタ 228"/>
        <xdr:cNvCxnSpPr/>
      </xdr:nvCxnSpPr>
      <xdr:spPr>
        <a:xfrm>
          <a:off x="8750300" y="1076052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86360</xdr:rowOff>
    </xdr:from>
    <xdr:to>
      <xdr:col>41</xdr:col>
      <xdr:colOff>101600</xdr:colOff>
      <xdr:row>63</xdr:row>
      <xdr:rowOff>16510</xdr:rowOff>
    </xdr:to>
    <xdr:sp macro="" textlink="">
      <xdr:nvSpPr>
        <xdr:cNvPr id="230" name="楕円 229"/>
        <xdr:cNvSpPr/>
      </xdr:nvSpPr>
      <xdr:spPr>
        <a:xfrm>
          <a:off x="7810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130628</xdr:rowOff>
    </xdr:from>
    <xdr:to>
      <xdr:col>45</xdr:col>
      <xdr:colOff>177800</xdr:colOff>
      <xdr:row>62</xdr:row>
      <xdr:rowOff>137160</xdr:rowOff>
    </xdr:to>
    <xdr:cxnSp macro="">
      <xdr:nvCxnSpPr>
        <xdr:cNvPr id="231" name="直線コネクタ 230"/>
        <xdr:cNvCxnSpPr/>
      </xdr:nvCxnSpPr>
      <xdr:spPr>
        <a:xfrm flipV="1">
          <a:off x="7861300" y="107605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60234</xdr:rowOff>
    </xdr:from>
    <xdr:to>
      <xdr:col>36</xdr:col>
      <xdr:colOff>165100</xdr:colOff>
      <xdr:row>62</xdr:row>
      <xdr:rowOff>161834</xdr:rowOff>
    </xdr:to>
    <xdr:sp macro="" textlink="">
      <xdr:nvSpPr>
        <xdr:cNvPr id="232" name="楕円 231"/>
        <xdr:cNvSpPr/>
      </xdr:nvSpPr>
      <xdr:spPr>
        <a:xfrm>
          <a:off x="6921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111034</xdr:rowOff>
    </xdr:from>
    <xdr:to>
      <xdr:col>41</xdr:col>
      <xdr:colOff>50800</xdr:colOff>
      <xdr:row>62</xdr:row>
      <xdr:rowOff>137160</xdr:rowOff>
    </xdr:to>
    <xdr:cxnSp macro="">
      <xdr:nvCxnSpPr>
        <xdr:cNvPr id="233" name="直線コネクタ 232"/>
        <xdr:cNvCxnSpPr/>
      </xdr:nvCxnSpPr>
      <xdr:spPr>
        <a:xfrm>
          <a:off x="6972300" y="107409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55897</xdr:rowOff>
    </xdr:from>
    <xdr:ext cx="469744" cy="259045"/>
    <xdr:sp macro="" textlink="">
      <xdr:nvSpPr>
        <xdr:cNvPr id="234" name="n_1mainValue【体育館・プール】&#10;一人当たり面積"/>
        <xdr:cNvSpPr txBox="1"/>
      </xdr:nvSpPr>
      <xdr:spPr>
        <a:xfrm>
          <a:off x="93917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26505</xdr:rowOff>
    </xdr:from>
    <xdr:ext cx="469744" cy="259045"/>
    <xdr:sp macro="" textlink="">
      <xdr:nvSpPr>
        <xdr:cNvPr id="235" name="n_2mainValue【体育館・プール】&#10;一人当たり面積"/>
        <xdr:cNvSpPr txBox="1"/>
      </xdr:nvSpPr>
      <xdr:spPr>
        <a:xfrm>
          <a:off x="8515427" y="1048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33037</xdr:rowOff>
    </xdr:from>
    <xdr:ext cx="469744" cy="259045"/>
    <xdr:sp macro="" textlink="">
      <xdr:nvSpPr>
        <xdr:cNvPr id="236" name="n_3mainValue【体育館・プール】&#10;一人当たり面積"/>
        <xdr:cNvSpPr txBox="1"/>
      </xdr:nvSpPr>
      <xdr:spPr>
        <a:xfrm>
          <a:off x="7626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6911</xdr:rowOff>
    </xdr:from>
    <xdr:ext cx="469744" cy="259045"/>
    <xdr:sp macro="" textlink="">
      <xdr:nvSpPr>
        <xdr:cNvPr id="237" name="n_4mainValue【体育館・プール】&#10;一人当たり面積"/>
        <xdr:cNvSpPr txBox="1"/>
      </xdr:nvSpPr>
      <xdr:spPr>
        <a:xfrm>
          <a:off x="6737427" y="1046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8" name="テキスト ボックス 24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0" name="テキスト ボックス 24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0" name="テキスト ボックス 25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2" name="テキスト ボックス 26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125186</xdr:rowOff>
    </xdr:from>
    <xdr:to>
      <xdr:col>24</xdr:col>
      <xdr:colOff>62865</xdr:colOff>
      <xdr:row>86</xdr:row>
      <xdr:rowOff>103414</xdr:rowOff>
    </xdr:to>
    <xdr:cxnSp macro="">
      <xdr:nvCxnSpPr>
        <xdr:cNvPr id="264" name="直線コネクタ 263"/>
        <xdr:cNvCxnSpPr/>
      </xdr:nvCxnSpPr>
      <xdr:spPr>
        <a:xfrm flipV="1">
          <a:off x="4634865" y="134982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107241</xdr:rowOff>
    </xdr:from>
    <xdr:ext cx="405111" cy="259045"/>
    <xdr:sp macro="" textlink="">
      <xdr:nvSpPr>
        <xdr:cNvPr id="265" name="【福祉施設】&#10;有形固定資産減価償却率最小値テキスト"/>
        <xdr:cNvSpPr txBox="1"/>
      </xdr:nvSpPr>
      <xdr:spPr>
        <a:xfrm>
          <a:off x="4673600" y="1485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103414</xdr:rowOff>
    </xdr:from>
    <xdr:to>
      <xdr:col>24</xdr:col>
      <xdr:colOff>152400</xdr:colOff>
      <xdr:row>86</xdr:row>
      <xdr:rowOff>103414</xdr:rowOff>
    </xdr:to>
    <xdr:cxnSp macro="">
      <xdr:nvCxnSpPr>
        <xdr:cNvPr id="266" name="直線コネクタ 265"/>
        <xdr:cNvCxnSpPr/>
      </xdr:nvCxnSpPr>
      <xdr:spPr>
        <a:xfrm>
          <a:off x="4546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71863</xdr:rowOff>
    </xdr:from>
    <xdr:ext cx="405111" cy="259045"/>
    <xdr:sp macro="" textlink="">
      <xdr:nvSpPr>
        <xdr:cNvPr id="267" name="【福祉施設】&#10;有形固定資産減価償却率最大値テキスト"/>
        <xdr:cNvSpPr txBox="1"/>
      </xdr:nvSpPr>
      <xdr:spPr>
        <a:xfrm>
          <a:off x="4673600" y="13273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125186</xdr:rowOff>
    </xdr:from>
    <xdr:to>
      <xdr:col>24</xdr:col>
      <xdr:colOff>152400</xdr:colOff>
      <xdr:row>78</xdr:row>
      <xdr:rowOff>125186</xdr:rowOff>
    </xdr:to>
    <xdr:cxnSp macro="">
      <xdr:nvCxnSpPr>
        <xdr:cNvPr id="268" name="直線コネクタ 267"/>
        <xdr:cNvCxnSpPr/>
      </xdr:nvCxnSpPr>
      <xdr:spPr>
        <a:xfrm>
          <a:off x="4546600" y="1349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21063</xdr:rowOff>
    </xdr:from>
    <xdr:ext cx="405111" cy="259045"/>
    <xdr:sp macro="" textlink="">
      <xdr:nvSpPr>
        <xdr:cNvPr id="269" name="【福祉施設】&#10;有形固定資産減価償却率平均値テキスト"/>
        <xdr:cNvSpPr txBox="1"/>
      </xdr:nvSpPr>
      <xdr:spPr>
        <a:xfrm>
          <a:off x="4673600" y="13908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169636</xdr:rowOff>
    </xdr:from>
    <xdr:to>
      <xdr:col>24</xdr:col>
      <xdr:colOff>114300</xdr:colOff>
      <xdr:row>82</xdr:row>
      <xdr:rowOff>99786</xdr:rowOff>
    </xdr:to>
    <xdr:sp macro="" textlink="">
      <xdr:nvSpPr>
        <xdr:cNvPr id="270" name="フローチャート: 判断 269"/>
        <xdr:cNvSpPr/>
      </xdr:nvSpPr>
      <xdr:spPr>
        <a:xfrm>
          <a:off x="4584700" y="140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55336</xdr:rowOff>
    </xdr:from>
    <xdr:to>
      <xdr:col>24</xdr:col>
      <xdr:colOff>114300</xdr:colOff>
      <xdr:row>83</xdr:row>
      <xdr:rowOff>156936</xdr:rowOff>
    </xdr:to>
    <xdr:sp macro="" textlink="">
      <xdr:nvSpPr>
        <xdr:cNvPr id="276" name="楕円 275"/>
        <xdr:cNvSpPr/>
      </xdr:nvSpPr>
      <xdr:spPr>
        <a:xfrm>
          <a:off x="45847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33763</xdr:rowOff>
    </xdr:from>
    <xdr:ext cx="405111" cy="259045"/>
    <xdr:sp macro="" textlink="">
      <xdr:nvSpPr>
        <xdr:cNvPr id="277" name="【福祉施設】&#10;有形固定資産減価償却率該当値テキスト"/>
        <xdr:cNvSpPr txBox="1"/>
      </xdr:nvSpPr>
      <xdr:spPr>
        <a:xfrm>
          <a:off x="4673600" y="14264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55336</xdr:rowOff>
    </xdr:from>
    <xdr:to>
      <xdr:col>20</xdr:col>
      <xdr:colOff>38100</xdr:colOff>
      <xdr:row>83</xdr:row>
      <xdr:rowOff>156936</xdr:rowOff>
    </xdr:to>
    <xdr:sp macro="" textlink="">
      <xdr:nvSpPr>
        <xdr:cNvPr id="278" name="楕円 277"/>
        <xdr:cNvSpPr/>
      </xdr:nvSpPr>
      <xdr:spPr>
        <a:xfrm>
          <a:off x="37465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106136</xdr:rowOff>
    </xdr:from>
    <xdr:to>
      <xdr:col>24</xdr:col>
      <xdr:colOff>63500</xdr:colOff>
      <xdr:row>83</xdr:row>
      <xdr:rowOff>106136</xdr:rowOff>
    </xdr:to>
    <xdr:cxnSp macro="">
      <xdr:nvCxnSpPr>
        <xdr:cNvPr id="279" name="直線コネクタ 278"/>
        <xdr:cNvCxnSpPr/>
      </xdr:nvCxnSpPr>
      <xdr:spPr>
        <a:xfrm>
          <a:off x="3797300" y="14336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41729</xdr:rowOff>
    </xdr:from>
    <xdr:to>
      <xdr:col>15</xdr:col>
      <xdr:colOff>101600</xdr:colOff>
      <xdr:row>82</xdr:row>
      <xdr:rowOff>143329</xdr:rowOff>
    </xdr:to>
    <xdr:sp macro="" textlink="">
      <xdr:nvSpPr>
        <xdr:cNvPr id="280" name="楕円 279"/>
        <xdr:cNvSpPr/>
      </xdr:nvSpPr>
      <xdr:spPr>
        <a:xfrm>
          <a:off x="2857500" y="1410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92529</xdr:rowOff>
    </xdr:from>
    <xdr:to>
      <xdr:col>19</xdr:col>
      <xdr:colOff>177800</xdr:colOff>
      <xdr:row>83</xdr:row>
      <xdr:rowOff>106136</xdr:rowOff>
    </xdr:to>
    <xdr:cxnSp macro="">
      <xdr:nvCxnSpPr>
        <xdr:cNvPr id="281" name="直線コネクタ 280"/>
        <xdr:cNvCxnSpPr/>
      </xdr:nvCxnSpPr>
      <xdr:spPr>
        <a:xfrm>
          <a:off x="2908300" y="14151429"/>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156029</xdr:rowOff>
    </xdr:from>
    <xdr:to>
      <xdr:col>10</xdr:col>
      <xdr:colOff>165100</xdr:colOff>
      <xdr:row>81</xdr:row>
      <xdr:rowOff>86179</xdr:rowOff>
    </xdr:to>
    <xdr:sp macro="" textlink="">
      <xdr:nvSpPr>
        <xdr:cNvPr id="282" name="楕円 281"/>
        <xdr:cNvSpPr/>
      </xdr:nvSpPr>
      <xdr:spPr>
        <a:xfrm>
          <a:off x="1968500" y="138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35379</xdr:rowOff>
    </xdr:from>
    <xdr:to>
      <xdr:col>15</xdr:col>
      <xdr:colOff>50800</xdr:colOff>
      <xdr:row>82</xdr:row>
      <xdr:rowOff>92529</xdr:rowOff>
    </xdr:to>
    <xdr:cxnSp macro="">
      <xdr:nvCxnSpPr>
        <xdr:cNvPr id="283" name="直線コネクタ 282"/>
        <xdr:cNvCxnSpPr/>
      </xdr:nvCxnSpPr>
      <xdr:spPr>
        <a:xfrm>
          <a:off x="2019300" y="13922829"/>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87993</xdr:rowOff>
    </xdr:from>
    <xdr:to>
      <xdr:col>6</xdr:col>
      <xdr:colOff>38100</xdr:colOff>
      <xdr:row>80</xdr:row>
      <xdr:rowOff>18143</xdr:rowOff>
    </xdr:to>
    <xdr:sp macro="" textlink="">
      <xdr:nvSpPr>
        <xdr:cNvPr id="284" name="楕円 283"/>
        <xdr:cNvSpPr/>
      </xdr:nvSpPr>
      <xdr:spPr>
        <a:xfrm>
          <a:off x="1079500" y="136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138793</xdr:rowOff>
    </xdr:from>
    <xdr:to>
      <xdr:col>10</xdr:col>
      <xdr:colOff>114300</xdr:colOff>
      <xdr:row>81</xdr:row>
      <xdr:rowOff>35379</xdr:rowOff>
    </xdr:to>
    <xdr:cxnSp macro="">
      <xdr:nvCxnSpPr>
        <xdr:cNvPr id="285" name="直線コネクタ 284"/>
        <xdr:cNvCxnSpPr/>
      </xdr:nvCxnSpPr>
      <xdr:spPr>
        <a:xfrm>
          <a:off x="1130300" y="13683343"/>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2013</xdr:rowOff>
    </xdr:from>
    <xdr:ext cx="405111" cy="259045"/>
    <xdr:sp macro="" textlink="">
      <xdr:nvSpPr>
        <xdr:cNvPr id="286" name="n_1mainValue【福祉施設】&#10;有形固定資産減価償却率"/>
        <xdr:cNvSpPr txBox="1"/>
      </xdr:nvSpPr>
      <xdr:spPr>
        <a:xfrm>
          <a:off x="3582044" y="1406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159856</xdr:rowOff>
    </xdr:from>
    <xdr:ext cx="405111" cy="259045"/>
    <xdr:sp macro="" textlink="">
      <xdr:nvSpPr>
        <xdr:cNvPr id="287" name="n_2mainValue【福祉施設】&#10;有形固定資産減価償却率"/>
        <xdr:cNvSpPr txBox="1"/>
      </xdr:nvSpPr>
      <xdr:spPr>
        <a:xfrm>
          <a:off x="2705744" y="13875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102706</xdr:rowOff>
    </xdr:from>
    <xdr:ext cx="405111" cy="259045"/>
    <xdr:sp macro="" textlink="">
      <xdr:nvSpPr>
        <xdr:cNvPr id="288" name="n_3mainValue【福祉施設】&#10;有形固定資産減価償却率"/>
        <xdr:cNvSpPr txBox="1"/>
      </xdr:nvSpPr>
      <xdr:spPr>
        <a:xfrm>
          <a:off x="1816744" y="1364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34670</xdr:rowOff>
    </xdr:from>
    <xdr:ext cx="405111" cy="259045"/>
    <xdr:sp macro="" textlink="">
      <xdr:nvSpPr>
        <xdr:cNvPr id="289" name="n_4mainValue【福祉施設】&#10;有形固定資産減価償却率"/>
        <xdr:cNvSpPr txBox="1"/>
      </xdr:nvSpPr>
      <xdr:spPr>
        <a:xfrm>
          <a:off x="927744" y="1340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0" name="直線コネクタ 29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1" name="テキスト ボックス 30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2" name="直線コネクタ 30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3" name="テキスト ボックス 30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4" name="直線コネクタ 30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5" name="テキスト ボックス 30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6" name="直線コネクタ 30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7" name="テキスト ボックス 30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99822</xdr:rowOff>
    </xdr:from>
    <xdr:to>
      <xdr:col>54</xdr:col>
      <xdr:colOff>189865</xdr:colOff>
      <xdr:row>86</xdr:row>
      <xdr:rowOff>10668</xdr:rowOff>
    </xdr:to>
    <xdr:cxnSp macro="">
      <xdr:nvCxnSpPr>
        <xdr:cNvPr id="311" name="直線コネクタ 310"/>
        <xdr:cNvCxnSpPr/>
      </xdr:nvCxnSpPr>
      <xdr:spPr>
        <a:xfrm flipV="1">
          <a:off x="10476865" y="133014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14495</xdr:rowOff>
    </xdr:from>
    <xdr:ext cx="469744" cy="259045"/>
    <xdr:sp macro="" textlink="">
      <xdr:nvSpPr>
        <xdr:cNvPr id="312" name="【福祉施設】&#10;一人当たり面積最小値テキスト"/>
        <xdr:cNvSpPr txBox="1"/>
      </xdr:nvSpPr>
      <xdr:spPr>
        <a:xfrm>
          <a:off x="10515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xdr:rowOff>
    </xdr:from>
    <xdr:to>
      <xdr:col>55</xdr:col>
      <xdr:colOff>88900</xdr:colOff>
      <xdr:row>86</xdr:row>
      <xdr:rowOff>10668</xdr:rowOff>
    </xdr:to>
    <xdr:cxnSp macro="">
      <xdr:nvCxnSpPr>
        <xdr:cNvPr id="313" name="直線コネクタ 312"/>
        <xdr:cNvCxnSpPr/>
      </xdr:nvCxnSpPr>
      <xdr:spPr>
        <a:xfrm>
          <a:off x="10388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46499</xdr:rowOff>
    </xdr:from>
    <xdr:ext cx="469744" cy="259045"/>
    <xdr:sp macro="" textlink="">
      <xdr:nvSpPr>
        <xdr:cNvPr id="314" name="【福祉施設】&#10;一人当たり面積最大値テキスト"/>
        <xdr:cNvSpPr txBox="1"/>
      </xdr:nvSpPr>
      <xdr:spPr>
        <a:xfrm>
          <a:off x="10515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99822</xdr:rowOff>
    </xdr:from>
    <xdr:to>
      <xdr:col>55</xdr:col>
      <xdr:colOff>88900</xdr:colOff>
      <xdr:row>77</xdr:row>
      <xdr:rowOff>99822</xdr:rowOff>
    </xdr:to>
    <xdr:cxnSp macro="">
      <xdr:nvCxnSpPr>
        <xdr:cNvPr id="315" name="直線コネクタ 314"/>
        <xdr:cNvCxnSpPr/>
      </xdr:nvCxnSpPr>
      <xdr:spPr>
        <a:xfrm>
          <a:off x="10388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64025</xdr:rowOff>
    </xdr:from>
    <xdr:ext cx="469744" cy="259045"/>
    <xdr:sp macro="" textlink="">
      <xdr:nvSpPr>
        <xdr:cNvPr id="316" name="【福祉施設】&#10;一人当たり面積平均値テキスト"/>
        <xdr:cNvSpPr txBox="1"/>
      </xdr:nvSpPr>
      <xdr:spPr>
        <a:xfrm>
          <a:off x="10515600" y="13951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85598</xdr:rowOff>
    </xdr:from>
    <xdr:to>
      <xdr:col>55</xdr:col>
      <xdr:colOff>50800</xdr:colOff>
      <xdr:row>82</xdr:row>
      <xdr:rowOff>15748</xdr:rowOff>
    </xdr:to>
    <xdr:sp macro="" textlink="">
      <xdr:nvSpPr>
        <xdr:cNvPr id="317" name="フローチャート: 判断 316"/>
        <xdr:cNvSpPr/>
      </xdr:nvSpPr>
      <xdr:spPr>
        <a:xfrm>
          <a:off x="104267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8" name="テキスト ボックス 31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9" name="テキスト ボックス 31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0" name="テキスト ボックス 31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1" name="テキスト ボックス 32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2" name="テキスト ボックス 32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142748</xdr:rowOff>
    </xdr:from>
    <xdr:to>
      <xdr:col>55</xdr:col>
      <xdr:colOff>50800</xdr:colOff>
      <xdr:row>79</xdr:row>
      <xdr:rowOff>72898</xdr:rowOff>
    </xdr:to>
    <xdr:sp macro="" textlink="">
      <xdr:nvSpPr>
        <xdr:cNvPr id="323" name="楕円 322"/>
        <xdr:cNvSpPr/>
      </xdr:nvSpPr>
      <xdr:spPr>
        <a:xfrm>
          <a:off x="104267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165625</xdr:rowOff>
    </xdr:from>
    <xdr:ext cx="469744" cy="259045"/>
    <xdr:sp macro="" textlink="">
      <xdr:nvSpPr>
        <xdr:cNvPr id="324" name="【福祉施設】&#10;一人当たり面積該当値テキスト"/>
        <xdr:cNvSpPr txBox="1"/>
      </xdr:nvSpPr>
      <xdr:spPr>
        <a:xfrm>
          <a:off x="10515600" y="13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151892</xdr:rowOff>
    </xdr:from>
    <xdr:to>
      <xdr:col>50</xdr:col>
      <xdr:colOff>165100</xdr:colOff>
      <xdr:row>79</xdr:row>
      <xdr:rowOff>82042</xdr:rowOff>
    </xdr:to>
    <xdr:sp macro="" textlink="">
      <xdr:nvSpPr>
        <xdr:cNvPr id="325" name="楕円 324"/>
        <xdr:cNvSpPr/>
      </xdr:nvSpPr>
      <xdr:spPr>
        <a:xfrm>
          <a:off x="9588500" y="135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22098</xdr:rowOff>
    </xdr:from>
    <xdr:to>
      <xdr:col>55</xdr:col>
      <xdr:colOff>0</xdr:colOff>
      <xdr:row>79</xdr:row>
      <xdr:rowOff>31242</xdr:rowOff>
    </xdr:to>
    <xdr:cxnSp macro="">
      <xdr:nvCxnSpPr>
        <xdr:cNvPr id="326" name="直線コネクタ 325"/>
        <xdr:cNvCxnSpPr/>
      </xdr:nvCxnSpPr>
      <xdr:spPr>
        <a:xfrm flipV="1">
          <a:off x="9639300" y="135666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161037</xdr:rowOff>
    </xdr:from>
    <xdr:to>
      <xdr:col>46</xdr:col>
      <xdr:colOff>38100</xdr:colOff>
      <xdr:row>79</xdr:row>
      <xdr:rowOff>91187</xdr:rowOff>
    </xdr:to>
    <xdr:sp macro="" textlink="">
      <xdr:nvSpPr>
        <xdr:cNvPr id="327" name="楕円 326"/>
        <xdr:cNvSpPr/>
      </xdr:nvSpPr>
      <xdr:spPr>
        <a:xfrm>
          <a:off x="86995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31242</xdr:rowOff>
    </xdr:from>
    <xdr:to>
      <xdr:col>50</xdr:col>
      <xdr:colOff>114300</xdr:colOff>
      <xdr:row>79</xdr:row>
      <xdr:rowOff>40387</xdr:rowOff>
    </xdr:to>
    <xdr:cxnSp macro="">
      <xdr:nvCxnSpPr>
        <xdr:cNvPr id="328" name="直線コネクタ 327"/>
        <xdr:cNvCxnSpPr/>
      </xdr:nvCxnSpPr>
      <xdr:spPr>
        <a:xfrm flipV="1">
          <a:off x="8750300" y="135757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7874</xdr:rowOff>
    </xdr:from>
    <xdr:to>
      <xdr:col>41</xdr:col>
      <xdr:colOff>101600</xdr:colOff>
      <xdr:row>79</xdr:row>
      <xdr:rowOff>109474</xdr:rowOff>
    </xdr:to>
    <xdr:sp macro="" textlink="">
      <xdr:nvSpPr>
        <xdr:cNvPr id="329" name="楕円 328"/>
        <xdr:cNvSpPr/>
      </xdr:nvSpPr>
      <xdr:spPr>
        <a:xfrm>
          <a:off x="78105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40387</xdr:rowOff>
    </xdr:from>
    <xdr:to>
      <xdr:col>45</xdr:col>
      <xdr:colOff>177800</xdr:colOff>
      <xdr:row>79</xdr:row>
      <xdr:rowOff>58674</xdr:rowOff>
    </xdr:to>
    <xdr:cxnSp macro="">
      <xdr:nvCxnSpPr>
        <xdr:cNvPr id="330" name="直線コネクタ 329"/>
        <xdr:cNvCxnSpPr/>
      </xdr:nvCxnSpPr>
      <xdr:spPr>
        <a:xfrm flipV="1">
          <a:off x="7861300" y="135849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17018</xdr:rowOff>
    </xdr:from>
    <xdr:to>
      <xdr:col>36</xdr:col>
      <xdr:colOff>165100</xdr:colOff>
      <xdr:row>79</xdr:row>
      <xdr:rowOff>118618</xdr:rowOff>
    </xdr:to>
    <xdr:sp macro="" textlink="">
      <xdr:nvSpPr>
        <xdr:cNvPr id="331" name="楕円 330"/>
        <xdr:cNvSpPr/>
      </xdr:nvSpPr>
      <xdr:spPr>
        <a:xfrm>
          <a:off x="69215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58674</xdr:rowOff>
    </xdr:from>
    <xdr:to>
      <xdr:col>41</xdr:col>
      <xdr:colOff>50800</xdr:colOff>
      <xdr:row>79</xdr:row>
      <xdr:rowOff>67818</xdr:rowOff>
    </xdr:to>
    <xdr:cxnSp macro="">
      <xdr:nvCxnSpPr>
        <xdr:cNvPr id="332" name="直線コネクタ 331"/>
        <xdr:cNvCxnSpPr/>
      </xdr:nvCxnSpPr>
      <xdr:spPr>
        <a:xfrm flipV="1">
          <a:off x="6972300" y="13603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98569</xdr:rowOff>
    </xdr:from>
    <xdr:ext cx="469744" cy="259045"/>
    <xdr:sp macro="" textlink="">
      <xdr:nvSpPr>
        <xdr:cNvPr id="333" name="n_1mainValue【福祉施設】&#10;一人当たり面積"/>
        <xdr:cNvSpPr txBox="1"/>
      </xdr:nvSpPr>
      <xdr:spPr>
        <a:xfrm>
          <a:off x="9391727" y="1330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107714</xdr:rowOff>
    </xdr:from>
    <xdr:ext cx="469744" cy="259045"/>
    <xdr:sp macro="" textlink="">
      <xdr:nvSpPr>
        <xdr:cNvPr id="334" name="n_2mainValue【福祉施設】&#10;一人当たり面積"/>
        <xdr:cNvSpPr txBox="1"/>
      </xdr:nvSpPr>
      <xdr:spPr>
        <a:xfrm>
          <a:off x="8515427" y="1330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126001</xdr:rowOff>
    </xdr:from>
    <xdr:ext cx="469744" cy="259045"/>
    <xdr:sp macro="" textlink="">
      <xdr:nvSpPr>
        <xdr:cNvPr id="335" name="n_3mainValue【福祉施設】&#10;一人当たり面積"/>
        <xdr:cNvSpPr txBox="1"/>
      </xdr:nvSpPr>
      <xdr:spPr>
        <a:xfrm>
          <a:off x="7626427" y="1332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135145</xdr:rowOff>
    </xdr:from>
    <xdr:ext cx="469744" cy="259045"/>
    <xdr:sp macro="" textlink="">
      <xdr:nvSpPr>
        <xdr:cNvPr id="336" name="n_4mainValue【福祉施設】&#10;一人当たり面積"/>
        <xdr:cNvSpPr txBox="1"/>
      </xdr:nvSpPr>
      <xdr:spPr>
        <a:xfrm>
          <a:off x="6737427" y="133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3" name="正方形/長方形 3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4" name="正方形/長方形 3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5" name="正方形/長方形 3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6" name="正方形/長方形 3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7" name="正方形/長方形 3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8" name="正方形/長方形 3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9" name="正方形/長方形 3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0" name="正方形/長方形 3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1" name="テキスト ボックス 3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2" name="直線コネクタ 3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3" name="テキスト ボックス 36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4" name="直線コネクタ 3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5" name="テキスト ボックス 36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6" name="直線コネクタ 3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7" name="テキスト ボックス 3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8" name="直線コネクタ 3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9" name="テキスト ボックス 3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0" name="直線コネクタ 3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1" name="テキスト ボックス 3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2" name="直線コネクタ 3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3" name="テキスト ボックス 37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5" name="テキスト ボックス 37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36195</xdr:rowOff>
    </xdr:to>
    <xdr:cxnSp macro="">
      <xdr:nvCxnSpPr>
        <xdr:cNvPr id="377" name="直線コネクタ 376"/>
        <xdr:cNvCxnSpPr/>
      </xdr:nvCxnSpPr>
      <xdr:spPr>
        <a:xfrm flipV="1">
          <a:off x="16318864" y="5709285"/>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40022</xdr:rowOff>
    </xdr:from>
    <xdr:ext cx="405111" cy="259045"/>
    <xdr:sp macro="" textlink="">
      <xdr:nvSpPr>
        <xdr:cNvPr id="378" name="【一般廃棄物処理施設】&#10;有形固定資産減価償却率最小値テキスト"/>
        <xdr:cNvSpPr txBox="1"/>
      </xdr:nvSpPr>
      <xdr:spPr>
        <a:xfrm>
          <a:off x="16357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36195</xdr:rowOff>
    </xdr:from>
    <xdr:to>
      <xdr:col>86</xdr:col>
      <xdr:colOff>25400</xdr:colOff>
      <xdr:row>42</xdr:row>
      <xdr:rowOff>36195</xdr:rowOff>
    </xdr:to>
    <xdr:cxnSp macro="">
      <xdr:nvCxnSpPr>
        <xdr:cNvPr id="379" name="直線コネクタ 378"/>
        <xdr:cNvCxnSpPr/>
      </xdr:nvCxnSpPr>
      <xdr:spPr>
        <a:xfrm>
          <a:off x="16230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380" name="【一般廃棄物処理施設】&#10;有形固定資産減価償却率最大値テキスト"/>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381" name="直線コネクタ 380"/>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13987</xdr:rowOff>
    </xdr:from>
    <xdr:ext cx="405111" cy="259045"/>
    <xdr:sp macro="" textlink="">
      <xdr:nvSpPr>
        <xdr:cNvPr id="382" name="【一般廃棄物処理施設】&#10;有形固定資産減価償却率平均値テキスト"/>
        <xdr:cNvSpPr txBox="1"/>
      </xdr:nvSpPr>
      <xdr:spPr>
        <a:xfrm>
          <a:off x="16357600" y="6014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383" name="フローチャート: 判断 382"/>
        <xdr:cNvSpPr/>
      </xdr:nvSpPr>
      <xdr:spPr>
        <a:xfrm>
          <a:off x="162687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4" name="テキスト ボックス 3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156845</xdr:rowOff>
    </xdr:from>
    <xdr:to>
      <xdr:col>85</xdr:col>
      <xdr:colOff>177800</xdr:colOff>
      <xdr:row>42</xdr:row>
      <xdr:rowOff>86995</xdr:rowOff>
    </xdr:to>
    <xdr:sp macro="" textlink="">
      <xdr:nvSpPr>
        <xdr:cNvPr id="389" name="楕円 388"/>
        <xdr:cNvSpPr/>
      </xdr:nvSpPr>
      <xdr:spPr>
        <a:xfrm>
          <a:off x="16268700" y="71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71772</xdr:rowOff>
    </xdr:from>
    <xdr:ext cx="405111" cy="259045"/>
    <xdr:sp macro="" textlink="">
      <xdr:nvSpPr>
        <xdr:cNvPr id="390" name="【一般廃棄物処理施設】&#10;有形固定資産減価償却率該当値テキスト"/>
        <xdr:cNvSpPr txBox="1"/>
      </xdr:nvSpPr>
      <xdr:spPr>
        <a:xfrm>
          <a:off x="16357600" y="710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156845</xdr:rowOff>
    </xdr:from>
    <xdr:to>
      <xdr:col>81</xdr:col>
      <xdr:colOff>101600</xdr:colOff>
      <xdr:row>42</xdr:row>
      <xdr:rowOff>86995</xdr:rowOff>
    </xdr:to>
    <xdr:sp macro="" textlink="">
      <xdr:nvSpPr>
        <xdr:cNvPr id="391" name="楕円 390"/>
        <xdr:cNvSpPr/>
      </xdr:nvSpPr>
      <xdr:spPr>
        <a:xfrm>
          <a:off x="15430500" y="71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36195</xdr:rowOff>
    </xdr:from>
    <xdr:to>
      <xdr:col>85</xdr:col>
      <xdr:colOff>127000</xdr:colOff>
      <xdr:row>42</xdr:row>
      <xdr:rowOff>36195</xdr:rowOff>
    </xdr:to>
    <xdr:cxnSp macro="">
      <xdr:nvCxnSpPr>
        <xdr:cNvPr id="392" name="直線コネクタ 391"/>
        <xdr:cNvCxnSpPr/>
      </xdr:nvCxnSpPr>
      <xdr:spPr>
        <a:xfrm>
          <a:off x="15481300" y="72370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156845</xdr:rowOff>
    </xdr:from>
    <xdr:to>
      <xdr:col>76</xdr:col>
      <xdr:colOff>165100</xdr:colOff>
      <xdr:row>42</xdr:row>
      <xdr:rowOff>86995</xdr:rowOff>
    </xdr:to>
    <xdr:sp macro="" textlink="">
      <xdr:nvSpPr>
        <xdr:cNvPr id="393" name="楕円 392"/>
        <xdr:cNvSpPr/>
      </xdr:nvSpPr>
      <xdr:spPr>
        <a:xfrm>
          <a:off x="14541500" y="71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36195</xdr:rowOff>
    </xdr:from>
    <xdr:to>
      <xdr:col>81</xdr:col>
      <xdr:colOff>50800</xdr:colOff>
      <xdr:row>42</xdr:row>
      <xdr:rowOff>36195</xdr:rowOff>
    </xdr:to>
    <xdr:cxnSp macro="">
      <xdr:nvCxnSpPr>
        <xdr:cNvPr id="394" name="直線コネクタ 393"/>
        <xdr:cNvCxnSpPr/>
      </xdr:nvCxnSpPr>
      <xdr:spPr>
        <a:xfrm>
          <a:off x="14592300" y="7237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156845</xdr:rowOff>
    </xdr:from>
    <xdr:to>
      <xdr:col>72</xdr:col>
      <xdr:colOff>38100</xdr:colOff>
      <xdr:row>42</xdr:row>
      <xdr:rowOff>86995</xdr:rowOff>
    </xdr:to>
    <xdr:sp macro="" textlink="">
      <xdr:nvSpPr>
        <xdr:cNvPr id="395" name="楕円 394"/>
        <xdr:cNvSpPr/>
      </xdr:nvSpPr>
      <xdr:spPr>
        <a:xfrm>
          <a:off x="13652500" y="71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36195</xdr:rowOff>
    </xdr:from>
    <xdr:to>
      <xdr:col>76</xdr:col>
      <xdr:colOff>114300</xdr:colOff>
      <xdr:row>42</xdr:row>
      <xdr:rowOff>36195</xdr:rowOff>
    </xdr:to>
    <xdr:cxnSp macro="">
      <xdr:nvCxnSpPr>
        <xdr:cNvPr id="396" name="直線コネクタ 395"/>
        <xdr:cNvCxnSpPr/>
      </xdr:nvCxnSpPr>
      <xdr:spPr>
        <a:xfrm>
          <a:off x="13703300" y="7237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78740</xdr:rowOff>
    </xdr:from>
    <xdr:to>
      <xdr:col>67</xdr:col>
      <xdr:colOff>101600</xdr:colOff>
      <xdr:row>40</xdr:row>
      <xdr:rowOff>8890</xdr:rowOff>
    </xdr:to>
    <xdr:sp macro="" textlink="">
      <xdr:nvSpPr>
        <xdr:cNvPr id="397" name="楕円 396"/>
        <xdr:cNvSpPr/>
      </xdr:nvSpPr>
      <xdr:spPr>
        <a:xfrm>
          <a:off x="12763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129540</xdr:rowOff>
    </xdr:from>
    <xdr:to>
      <xdr:col>71</xdr:col>
      <xdr:colOff>177800</xdr:colOff>
      <xdr:row>42</xdr:row>
      <xdr:rowOff>36195</xdr:rowOff>
    </xdr:to>
    <xdr:cxnSp macro="">
      <xdr:nvCxnSpPr>
        <xdr:cNvPr id="398" name="直線コネクタ 397"/>
        <xdr:cNvCxnSpPr/>
      </xdr:nvCxnSpPr>
      <xdr:spPr>
        <a:xfrm>
          <a:off x="12814300" y="6816090"/>
          <a:ext cx="889000" cy="4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103522</xdr:rowOff>
    </xdr:from>
    <xdr:ext cx="405111" cy="259045"/>
    <xdr:sp macro="" textlink="">
      <xdr:nvSpPr>
        <xdr:cNvPr id="399" name="n_1mainValue【一般廃棄物処理施設】&#10;有形固定資産減価償却率"/>
        <xdr:cNvSpPr txBox="1"/>
      </xdr:nvSpPr>
      <xdr:spPr>
        <a:xfrm>
          <a:off x="15266044" y="6961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103522</xdr:rowOff>
    </xdr:from>
    <xdr:ext cx="405111" cy="259045"/>
    <xdr:sp macro="" textlink="">
      <xdr:nvSpPr>
        <xdr:cNvPr id="400" name="n_2mainValue【一般廃棄物処理施設】&#10;有形固定資産減価償却率"/>
        <xdr:cNvSpPr txBox="1"/>
      </xdr:nvSpPr>
      <xdr:spPr>
        <a:xfrm>
          <a:off x="14389744" y="6961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103522</xdr:rowOff>
    </xdr:from>
    <xdr:ext cx="405111" cy="259045"/>
    <xdr:sp macro="" textlink="">
      <xdr:nvSpPr>
        <xdr:cNvPr id="401" name="n_3mainValue【一般廃棄物処理施設】&#10;有形固定資産減価償却率"/>
        <xdr:cNvSpPr txBox="1"/>
      </xdr:nvSpPr>
      <xdr:spPr>
        <a:xfrm>
          <a:off x="13500744" y="6961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25417</xdr:rowOff>
    </xdr:from>
    <xdr:ext cx="405111" cy="259045"/>
    <xdr:sp macro="" textlink="">
      <xdr:nvSpPr>
        <xdr:cNvPr id="402" name="n_4mainValue【一般廃棄物処理施設】&#10;有形固定資産減価償却率"/>
        <xdr:cNvSpPr txBox="1"/>
      </xdr:nvSpPr>
      <xdr:spPr>
        <a:xfrm>
          <a:off x="12611744" y="654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1" name="テキスト ボックス 4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2" name="直線コネクタ 4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3" name="直線コネクタ 41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4" name="テキスト ボックス 41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5" name="直線コネクタ 41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6" name="テキスト ボックス 41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7" name="直線コネクタ 41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18" name="テキスト ボックス 41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9" name="直線コネクタ 41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0" name="テキスト ボックス 41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2" name="テキスト ボックス 42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102375</xdr:rowOff>
    </xdr:from>
    <xdr:to>
      <xdr:col>116</xdr:col>
      <xdr:colOff>62864</xdr:colOff>
      <xdr:row>41</xdr:row>
      <xdr:rowOff>67477</xdr:rowOff>
    </xdr:to>
    <xdr:cxnSp macro="">
      <xdr:nvCxnSpPr>
        <xdr:cNvPr id="424" name="直線コネクタ 423"/>
        <xdr:cNvCxnSpPr/>
      </xdr:nvCxnSpPr>
      <xdr:spPr>
        <a:xfrm flipV="1">
          <a:off x="22160864" y="6103125"/>
          <a:ext cx="0" cy="99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71304</xdr:rowOff>
    </xdr:from>
    <xdr:ext cx="534377" cy="259045"/>
    <xdr:sp macro="" textlink="">
      <xdr:nvSpPr>
        <xdr:cNvPr id="425" name="【一般廃棄物処理施設】&#10;一人当たり有形固定資産（償却資産）額最小値テキスト"/>
        <xdr:cNvSpPr txBox="1"/>
      </xdr:nvSpPr>
      <xdr:spPr>
        <a:xfrm>
          <a:off x="22199600" y="710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67477</xdr:rowOff>
    </xdr:from>
    <xdr:to>
      <xdr:col>116</xdr:col>
      <xdr:colOff>152400</xdr:colOff>
      <xdr:row>41</xdr:row>
      <xdr:rowOff>67477</xdr:rowOff>
    </xdr:to>
    <xdr:cxnSp macro="">
      <xdr:nvCxnSpPr>
        <xdr:cNvPr id="426" name="直線コネクタ 425"/>
        <xdr:cNvCxnSpPr/>
      </xdr:nvCxnSpPr>
      <xdr:spPr>
        <a:xfrm>
          <a:off x="22072600" y="7096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49052</xdr:rowOff>
    </xdr:from>
    <xdr:ext cx="599010" cy="259045"/>
    <xdr:sp macro="" textlink="">
      <xdr:nvSpPr>
        <xdr:cNvPr id="427" name="【一般廃棄物処理施設】&#10;一人当たり有形固定資産（償却資産）額最大値テキスト"/>
        <xdr:cNvSpPr txBox="1"/>
      </xdr:nvSpPr>
      <xdr:spPr>
        <a:xfrm>
          <a:off x="22199600" y="587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102375</xdr:rowOff>
    </xdr:from>
    <xdr:to>
      <xdr:col>116</xdr:col>
      <xdr:colOff>152400</xdr:colOff>
      <xdr:row>35</xdr:row>
      <xdr:rowOff>102375</xdr:rowOff>
    </xdr:to>
    <xdr:cxnSp macro="">
      <xdr:nvCxnSpPr>
        <xdr:cNvPr id="428" name="直線コネクタ 427"/>
        <xdr:cNvCxnSpPr/>
      </xdr:nvCxnSpPr>
      <xdr:spPr>
        <a:xfrm>
          <a:off x="22072600" y="61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42827</xdr:rowOff>
    </xdr:from>
    <xdr:ext cx="534377" cy="259045"/>
    <xdr:sp macro="" textlink="">
      <xdr:nvSpPr>
        <xdr:cNvPr id="429" name="【一般廃棄物処理施設】&#10;一人当たり有形固定資産（償却資産）額平均値テキスト"/>
        <xdr:cNvSpPr txBox="1"/>
      </xdr:nvSpPr>
      <xdr:spPr>
        <a:xfrm>
          <a:off x="22199600" y="655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19950</xdr:rowOff>
    </xdr:from>
    <xdr:to>
      <xdr:col>116</xdr:col>
      <xdr:colOff>114300</xdr:colOff>
      <xdr:row>39</xdr:row>
      <xdr:rowOff>121550</xdr:rowOff>
    </xdr:to>
    <xdr:sp macro="" textlink="">
      <xdr:nvSpPr>
        <xdr:cNvPr id="430" name="フローチャート: 判断 429"/>
        <xdr:cNvSpPr/>
      </xdr:nvSpPr>
      <xdr:spPr>
        <a:xfrm>
          <a:off x="22110700" y="670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97240</xdr:rowOff>
    </xdr:from>
    <xdr:to>
      <xdr:col>116</xdr:col>
      <xdr:colOff>114300</xdr:colOff>
      <xdr:row>41</xdr:row>
      <xdr:rowOff>27390</xdr:rowOff>
    </xdr:to>
    <xdr:sp macro="" textlink="">
      <xdr:nvSpPr>
        <xdr:cNvPr id="436" name="楕円 435"/>
        <xdr:cNvSpPr/>
      </xdr:nvSpPr>
      <xdr:spPr>
        <a:xfrm>
          <a:off x="22110700" y="695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12167</xdr:rowOff>
    </xdr:from>
    <xdr:ext cx="534377" cy="259045"/>
    <xdr:sp macro="" textlink="">
      <xdr:nvSpPr>
        <xdr:cNvPr id="437" name="【一般廃棄物処理施設】&#10;一人当たり有形固定資産（償却資産）額該当値テキスト"/>
        <xdr:cNvSpPr txBox="1"/>
      </xdr:nvSpPr>
      <xdr:spPr>
        <a:xfrm>
          <a:off x="22199600" y="687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98827</xdr:rowOff>
    </xdr:from>
    <xdr:to>
      <xdr:col>112</xdr:col>
      <xdr:colOff>38100</xdr:colOff>
      <xdr:row>41</xdr:row>
      <xdr:rowOff>28977</xdr:rowOff>
    </xdr:to>
    <xdr:sp macro="" textlink="">
      <xdr:nvSpPr>
        <xdr:cNvPr id="438" name="楕円 437"/>
        <xdr:cNvSpPr/>
      </xdr:nvSpPr>
      <xdr:spPr>
        <a:xfrm>
          <a:off x="21272500" y="695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148040</xdr:rowOff>
    </xdr:from>
    <xdr:to>
      <xdr:col>116</xdr:col>
      <xdr:colOff>63500</xdr:colOff>
      <xdr:row>40</xdr:row>
      <xdr:rowOff>149627</xdr:rowOff>
    </xdr:to>
    <xdr:cxnSp macro="">
      <xdr:nvCxnSpPr>
        <xdr:cNvPr id="439" name="直線コネクタ 438"/>
        <xdr:cNvCxnSpPr/>
      </xdr:nvCxnSpPr>
      <xdr:spPr>
        <a:xfrm flipV="1">
          <a:off x="21323300" y="7006040"/>
          <a:ext cx="8382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100043</xdr:rowOff>
    </xdr:from>
    <xdr:to>
      <xdr:col>107</xdr:col>
      <xdr:colOff>101600</xdr:colOff>
      <xdr:row>41</xdr:row>
      <xdr:rowOff>30193</xdr:rowOff>
    </xdr:to>
    <xdr:sp macro="" textlink="">
      <xdr:nvSpPr>
        <xdr:cNvPr id="440" name="楕円 439"/>
        <xdr:cNvSpPr/>
      </xdr:nvSpPr>
      <xdr:spPr>
        <a:xfrm>
          <a:off x="20383500" y="695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149627</xdr:rowOff>
    </xdr:from>
    <xdr:to>
      <xdr:col>111</xdr:col>
      <xdr:colOff>177800</xdr:colOff>
      <xdr:row>40</xdr:row>
      <xdr:rowOff>150843</xdr:rowOff>
    </xdr:to>
    <xdr:cxnSp macro="">
      <xdr:nvCxnSpPr>
        <xdr:cNvPr id="441" name="直線コネクタ 440"/>
        <xdr:cNvCxnSpPr/>
      </xdr:nvCxnSpPr>
      <xdr:spPr>
        <a:xfrm flipV="1">
          <a:off x="20434300" y="7007627"/>
          <a:ext cx="8890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101515</xdr:rowOff>
    </xdr:from>
    <xdr:to>
      <xdr:col>102</xdr:col>
      <xdr:colOff>165100</xdr:colOff>
      <xdr:row>41</xdr:row>
      <xdr:rowOff>31665</xdr:rowOff>
    </xdr:to>
    <xdr:sp macro="" textlink="">
      <xdr:nvSpPr>
        <xdr:cNvPr id="442" name="楕円 441"/>
        <xdr:cNvSpPr/>
      </xdr:nvSpPr>
      <xdr:spPr>
        <a:xfrm>
          <a:off x="19494500" y="69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150843</xdr:rowOff>
    </xdr:from>
    <xdr:to>
      <xdr:col>107</xdr:col>
      <xdr:colOff>50800</xdr:colOff>
      <xdr:row>40</xdr:row>
      <xdr:rowOff>152315</xdr:rowOff>
    </xdr:to>
    <xdr:cxnSp macro="">
      <xdr:nvCxnSpPr>
        <xdr:cNvPr id="443" name="直線コネクタ 442"/>
        <xdr:cNvCxnSpPr/>
      </xdr:nvCxnSpPr>
      <xdr:spPr>
        <a:xfrm flipV="1">
          <a:off x="19545300" y="7008843"/>
          <a:ext cx="889000" cy="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15954</xdr:rowOff>
    </xdr:from>
    <xdr:to>
      <xdr:col>98</xdr:col>
      <xdr:colOff>38100</xdr:colOff>
      <xdr:row>39</xdr:row>
      <xdr:rowOff>117554</xdr:rowOff>
    </xdr:to>
    <xdr:sp macro="" textlink="">
      <xdr:nvSpPr>
        <xdr:cNvPr id="444" name="楕円 443"/>
        <xdr:cNvSpPr/>
      </xdr:nvSpPr>
      <xdr:spPr>
        <a:xfrm>
          <a:off x="18605500" y="67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66754</xdr:rowOff>
    </xdr:from>
    <xdr:to>
      <xdr:col>102</xdr:col>
      <xdr:colOff>114300</xdr:colOff>
      <xdr:row>40</xdr:row>
      <xdr:rowOff>152315</xdr:rowOff>
    </xdr:to>
    <xdr:cxnSp macro="">
      <xdr:nvCxnSpPr>
        <xdr:cNvPr id="445" name="直線コネクタ 444"/>
        <xdr:cNvCxnSpPr/>
      </xdr:nvCxnSpPr>
      <xdr:spPr>
        <a:xfrm>
          <a:off x="18656300" y="6753304"/>
          <a:ext cx="889000" cy="25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45504</xdr:rowOff>
    </xdr:from>
    <xdr:ext cx="534377" cy="259045"/>
    <xdr:sp macro="" textlink="">
      <xdr:nvSpPr>
        <xdr:cNvPr id="446" name="n_1mainValue【一般廃棄物処理施設】&#10;一人当たり有形固定資産（償却資産）額"/>
        <xdr:cNvSpPr txBox="1"/>
      </xdr:nvSpPr>
      <xdr:spPr>
        <a:xfrm>
          <a:off x="21043411" y="673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46720</xdr:rowOff>
    </xdr:from>
    <xdr:ext cx="534377" cy="259045"/>
    <xdr:sp macro="" textlink="">
      <xdr:nvSpPr>
        <xdr:cNvPr id="447" name="n_2mainValue【一般廃棄物処理施設】&#10;一人当たり有形固定資産（償却資産）額"/>
        <xdr:cNvSpPr txBox="1"/>
      </xdr:nvSpPr>
      <xdr:spPr>
        <a:xfrm>
          <a:off x="20167111" y="67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48192</xdr:rowOff>
    </xdr:from>
    <xdr:ext cx="534377" cy="259045"/>
    <xdr:sp macro="" textlink="">
      <xdr:nvSpPr>
        <xdr:cNvPr id="448" name="n_3mainValue【一般廃棄物処理施設】&#10;一人当たり有形固定資産（償却資産）額"/>
        <xdr:cNvSpPr txBox="1"/>
      </xdr:nvSpPr>
      <xdr:spPr>
        <a:xfrm>
          <a:off x="19278111" y="673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134081</xdr:rowOff>
    </xdr:from>
    <xdr:ext cx="534377" cy="259045"/>
    <xdr:sp macro="" textlink="">
      <xdr:nvSpPr>
        <xdr:cNvPr id="449" name="n_4mainValue【一般廃棄物処理施設】&#10;一人当たり有形固定資産（償却資産）額"/>
        <xdr:cNvSpPr txBox="1"/>
      </xdr:nvSpPr>
      <xdr:spPr>
        <a:xfrm>
          <a:off x="18389111" y="647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0" name="テキスト ボックス 45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61" name="直線コネクタ 46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62" name="テキスト ボックス 46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3" name="直線コネクタ 46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4" name="テキスト ボックス 46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5" name="直線コネクタ 46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6" name="テキスト ボックス 46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7" name="直線コネクタ 46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8" name="テキスト ボックス 46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0" name="テキスト ボックス 46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62</xdr:row>
      <xdr:rowOff>22860</xdr:rowOff>
    </xdr:to>
    <xdr:cxnSp macro="">
      <xdr:nvCxnSpPr>
        <xdr:cNvPr id="472" name="直線コネクタ 471"/>
        <xdr:cNvCxnSpPr/>
      </xdr:nvCxnSpPr>
      <xdr:spPr>
        <a:xfrm flipV="1">
          <a:off x="16318864" y="95097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26687</xdr:rowOff>
    </xdr:from>
    <xdr:ext cx="405111" cy="259045"/>
    <xdr:sp macro="" textlink="">
      <xdr:nvSpPr>
        <xdr:cNvPr id="473" name="【保健センター・保健所】&#10;有形固定資産減価償却率最小値テキスト"/>
        <xdr:cNvSpPr txBox="1"/>
      </xdr:nvSpPr>
      <xdr:spPr>
        <a:xfrm>
          <a:off x="1635760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22860</xdr:rowOff>
    </xdr:from>
    <xdr:to>
      <xdr:col>86</xdr:col>
      <xdr:colOff>25400</xdr:colOff>
      <xdr:row>62</xdr:row>
      <xdr:rowOff>22860</xdr:rowOff>
    </xdr:to>
    <xdr:cxnSp macro="">
      <xdr:nvCxnSpPr>
        <xdr:cNvPr id="474" name="直線コネクタ 473"/>
        <xdr:cNvCxnSpPr/>
      </xdr:nvCxnSpPr>
      <xdr:spPr>
        <a:xfrm>
          <a:off x="16230600" y="106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475"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476" name="直線コネクタ 475"/>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76217</xdr:rowOff>
    </xdr:from>
    <xdr:ext cx="405111" cy="259045"/>
    <xdr:sp macro="" textlink="">
      <xdr:nvSpPr>
        <xdr:cNvPr id="477" name="【保健センター・保健所】&#10;有形固定資産減価償却率平均値テキスト"/>
        <xdr:cNvSpPr txBox="1"/>
      </xdr:nvSpPr>
      <xdr:spPr>
        <a:xfrm>
          <a:off x="16357600" y="9848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97790</xdr:rowOff>
    </xdr:from>
    <xdr:to>
      <xdr:col>85</xdr:col>
      <xdr:colOff>177800</xdr:colOff>
      <xdr:row>58</xdr:row>
      <xdr:rowOff>27940</xdr:rowOff>
    </xdr:to>
    <xdr:sp macro="" textlink="">
      <xdr:nvSpPr>
        <xdr:cNvPr id="478" name="フローチャート: 判断 477"/>
        <xdr:cNvSpPr/>
      </xdr:nvSpPr>
      <xdr:spPr>
        <a:xfrm>
          <a:off x="16268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154940</xdr:rowOff>
    </xdr:from>
    <xdr:to>
      <xdr:col>85</xdr:col>
      <xdr:colOff>177800</xdr:colOff>
      <xdr:row>57</xdr:row>
      <xdr:rowOff>85090</xdr:rowOff>
    </xdr:to>
    <xdr:sp macro="" textlink="">
      <xdr:nvSpPr>
        <xdr:cNvPr id="484" name="楕円 483"/>
        <xdr:cNvSpPr/>
      </xdr:nvSpPr>
      <xdr:spPr>
        <a:xfrm>
          <a:off x="16268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6367</xdr:rowOff>
    </xdr:from>
    <xdr:ext cx="405111" cy="259045"/>
    <xdr:sp macro="" textlink="">
      <xdr:nvSpPr>
        <xdr:cNvPr id="485" name="【保健センター・保健所】&#10;有形固定資産減価償却率該当値テキスト"/>
        <xdr:cNvSpPr txBox="1"/>
      </xdr:nvSpPr>
      <xdr:spPr>
        <a:xfrm>
          <a:off x="16357600"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154940</xdr:rowOff>
    </xdr:from>
    <xdr:to>
      <xdr:col>81</xdr:col>
      <xdr:colOff>101600</xdr:colOff>
      <xdr:row>57</xdr:row>
      <xdr:rowOff>85090</xdr:rowOff>
    </xdr:to>
    <xdr:sp macro="" textlink="">
      <xdr:nvSpPr>
        <xdr:cNvPr id="486" name="楕円 485"/>
        <xdr:cNvSpPr/>
      </xdr:nvSpPr>
      <xdr:spPr>
        <a:xfrm>
          <a:off x="15430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34290</xdr:rowOff>
    </xdr:from>
    <xdr:to>
      <xdr:col>85</xdr:col>
      <xdr:colOff>127000</xdr:colOff>
      <xdr:row>57</xdr:row>
      <xdr:rowOff>34290</xdr:rowOff>
    </xdr:to>
    <xdr:cxnSp macro="">
      <xdr:nvCxnSpPr>
        <xdr:cNvPr id="487" name="直線コネクタ 486"/>
        <xdr:cNvCxnSpPr/>
      </xdr:nvCxnSpPr>
      <xdr:spPr>
        <a:xfrm>
          <a:off x="15481300" y="9806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106934</xdr:rowOff>
    </xdr:from>
    <xdr:to>
      <xdr:col>76</xdr:col>
      <xdr:colOff>165100</xdr:colOff>
      <xdr:row>57</xdr:row>
      <xdr:rowOff>37084</xdr:rowOff>
    </xdr:to>
    <xdr:sp macro="" textlink="">
      <xdr:nvSpPr>
        <xdr:cNvPr id="488" name="楕円 487"/>
        <xdr:cNvSpPr/>
      </xdr:nvSpPr>
      <xdr:spPr>
        <a:xfrm>
          <a:off x="14541500" y="97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157734</xdr:rowOff>
    </xdr:from>
    <xdr:to>
      <xdr:col>81</xdr:col>
      <xdr:colOff>50800</xdr:colOff>
      <xdr:row>57</xdr:row>
      <xdr:rowOff>34290</xdr:rowOff>
    </xdr:to>
    <xdr:cxnSp macro="">
      <xdr:nvCxnSpPr>
        <xdr:cNvPr id="489" name="直線コネクタ 488"/>
        <xdr:cNvCxnSpPr/>
      </xdr:nvCxnSpPr>
      <xdr:spPr>
        <a:xfrm>
          <a:off x="14592300" y="975893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74930</xdr:rowOff>
    </xdr:from>
    <xdr:to>
      <xdr:col>72</xdr:col>
      <xdr:colOff>38100</xdr:colOff>
      <xdr:row>57</xdr:row>
      <xdr:rowOff>5080</xdr:rowOff>
    </xdr:to>
    <xdr:sp macro="" textlink="">
      <xdr:nvSpPr>
        <xdr:cNvPr id="490" name="楕円 489"/>
        <xdr:cNvSpPr/>
      </xdr:nvSpPr>
      <xdr:spPr>
        <a:xfrm>
          <a:off x="13652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125730</xdr:rowOff>
    </xdr:from>
    <xdr:to>
      <xdr:col>76</xdr:col>
      <xdr:colOff>114300</xdr:colOff>
      <xdr:row>56</xdr:row>
      <xdr:rowOff>157734</xdr:rowOff>
    </xdr:to>
    <xdr:cxnSp macro="">
      <xdr:nvCxnSpPr>
        <xdr:cNvPr id="491" name="直線コネクタ 490"/>
        <xdr:cNvCxnSpPr/>
      </xdr:nvCxnSpPr>
      <xdr:spPr>
        <a:xfrm>
          <a:off x="13703300" y="972693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29210</xdr:rowOff>
    </xdr:from>
    <xdr:to>
      <xdr:col>67</xdr:col>
      <xdr:colOff>101600</xdr:colOff>
      <xdr:row>56</xdr:row>
      <xdr:rowOff>130810</xdr:rowOff>
    </xdr:to>
    <xdr:sp macro="" textlink="">
      <xdr:nvSpPr>
        <xdr:cNvPr id="492" name="楕円 491"/>
        <xdr:cNvSpPr/>
      </xdr:nvSpPr>
      <xdr:spPr>
        <a:xfrm>
          <a:off x="12763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80010</xdr:rowOff>
    </xdr:from>
    <xdr:to>
      <xdr:col>71</xdr:col>
      <xdr:colOff>177800</xdr:colOff>
      <xdr:row>56</xdr:row>
      <xdr:rowOff>125730</xdr:rowOff>
    </xdr:to>
    <xdr:cxnSp macro="">
      <xdr:nvCxnSpPr>
        <xdr:cNvPr id="493" name="直線コネクタ 492"/>
        <xdr:cNvCxnSpPr/>
      </xdr:nvCxnSpPr>
      <xdr:spPr>
        <a:xfrm>
          <a:off x="12814300" y="96812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101617</xdr:rowOff>
    </xdr:from>
    <xdr:ext cx="405111" cy="259045"/>
    <xdr:sp macro="" textlink="">
      <xdr:nvSpPr>
        <xdr:cNvPr id="494" name="n_1mainValue【保健センター・保健所】&#10;有形固定資産減価償却率"/>
        <xdr:cNvSpPr txBox="1"/>
      </xdr:nvSpPr>
      <xdr:spPr>
        <a:xfrm>
          <a:off x="152660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53611</xdr:rowOff>
    </xdr:from>
    <xdr:ext cx="405111" cy="259045"/>
    <xdr:sp macro="" textlink="">
      <xdr:nvSpPr>
        <xdr:cNvPr id="495" name="n_2mainValue【保健センター・保健所】&#10;有形固定資産減価償却率"/>
        <xdr:cNvSpPr txBox="1"/>
      </xdr:nvSpPr>
      <xdr:spPr>
        <a:xfrm>
          <a:off x="14389744" y="948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21607</xdr:rowOff>
    </xdr:from>
    <xdr:ext cx="405111" cy="259045"/>
    <xdr:sp macro="" textlink="">
      <xdr:nvSpPr>
        <xdr:cNvPr id="496" name="n_3mainValue【保健センター・保健所】&#10;有形固定資産減価償却率"/>
        <xdr:cNvSpPr txBox="1"/>
      </xdr:nvSpPr>
      <xdr:spPr>
        <a:xfrm>
          <a:off x="135007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147337</xdr:rowOff>
    </xdr:from>
    <xdr:ext cx="405111" cy="259045"/>
    <xdr:sp macro="" textlink="">
      <xdr:nvSpPr>
        <xdr:cNvPr id="497" name="n_4mainValue【保健センター・保健所】&#10;有形固定資産減価償却率"/>
        <xdr:cNvSpPr txBox="1"/>
      </xdr:nvSpPr>
      <xdr:spPr>
        <a:xfrm>
          <a:off x="12611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8" name="テキスト ボックス 5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9" name="直線コネクタ 5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0" name="テキスト ボックス 5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1" name="直線コネクタ 5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2" name="テキスト ボックス 5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3" name="直線コネクタ 5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4" name="テキスト ボックス 5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5" name="直線コネクタ 5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6" name="テキスト ボックス 5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7" name="直線コネクタ 5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8" name="テキスト ボックス 5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95250</xdr:rowOff>
    </xdr:to>
    <xdr:cxnSp macro="">
      <xdr:nvCxnSpPr>
        <xdr:cNvPr id="522" name="直線コネクタ 521"/>
        <xdr:cNvCxnSpPr/>
      </xdr:nvCxnSpPr>
      <xdr:spPr>
        <a:xfrm flipV="1">
          <a:off x="22160864" y="96583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99077</xdr:rowOff>
    </xdr:from>
    <xdr:ext cx="469744" cy="259045"/>
    <xdr:sp macro="" textlink="">
      <xdr:nvSpPr>
        <xdr:cNvPr id="523" name="【保健センター・保健所】&#10;一人当たり面積最小値テキスト"/>
        <xdr:cNvSpPr txBox="1"/>
      </xdr:nvSpPr>
      <xdr:spPr>
        <a:xfrm>
          <a:off x="22199600" y="110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95250</xdr:rowOff>
    </xdr:from>
    <xdr:to>
      <xdr:col>116</xdr:col>
      <xdr:colOff>152400</xdr:colOff>
      <xdr:row>64</xdr:row>
      <xdr:rowOff>95250</xdr:rowOff>
    </xdr:to>
    <xdr:cxnSp macro="">
      <xdr:nvCxnSpPr>
        <xdr:cNvPr id="524" name="直線コネクタ 523"/>
        <xdr:cNvCxnSpPr/>
      </xdr:nvCxnSpPr>
      <xdr:spPr>
        <a:xfrm>
          <a:off x="22072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25"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26" name="直線コネクタ 525"/>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27"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28" name="フローチャート: 判断 527"/>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158750</xdr:rowOff>
    </xdr:from>
    <xdr:to>
      <xdr:col>116</xdr:col>
      <xdr:colOff>114300</xdr:colOff>
      <xdr:row>63</xdr:row>
      <xdr:rowOff>88900</xdr:rowOff>
    </xdr:to>
    <xdr:sp macro="" textlink="">
      <xdr:nvSpPr>
        <xdr:cNvPr id="534" name="楕円 533"/>
        <xdr:cNvSpPr/>
      </xdr:nvSpPr>
      <xdr:spPr>
        <a:xfrm>
          <a:off x="22110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137177</xdr:rowOff>
    </xdr:from>
    <xdr:ext cx="469744" cy="259045"/>
    <xdr:sp macro="" textlink="">
      <xdr:nvSpPr>
        <xdr:cNvPr id="535" name="【保健センター・保健所】&#10;一人当たり面積該当値テキスト"/>
        <xdr:cNvSpPr txBox="1"/>
      </xdr:nvSpPr>
      <xdr:spPr>
        <a:xfrm>
          <a:off x="221996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536" name="楕円 535"/>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38100</xdr:rowOff>
    </xdr:from>
    <xdr:to>
      <xdr:col>116</xdr:col>
      <xdr:colOff>63500</xdr:colOff>
      <xdr:row>63</xdr:row>
      <xdr:rowOff>38100</xdr:rowOff>
    </xdr:to>
    <xdr:cxnSp macro="">
      <xdr:nvCxnSpPr>
        <xdr:cNvPr id="537" name="直線コネクタ 536"/>
        <xdr:cNvCxnSpPr/>
      </xdr:nvCxnSpPr>
      <xdr:spPr>
        <a:xfrm>
          <a:off x="21323300" y="1083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538" name="楕円 537"/>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38100</xdr:rowOff>
    </xdr:to>
    <xdr:cxnSp macro="">
      <xdr:nvCxnSpPr>
        <xdr:cNvPr id="539" name="直線コネクタ 538"/>
        <xdr:cNvCxnSpPr/>
      </xdr:nvCxnSpPr>
      <xdr:spPr>
        <a:xfrm>
          <a:off x="20434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158750</xdr:rowOff>
    </xdr:from>
    <xdr:to>
      <xdr:col>102</xdr:col>
      <xdr:colOff>165100</xdr:colOff>
      <xdr:row>63</xdr:row>
      <xdr:rowOff>88900</xdr:rowOff>
    </xdr:to>
    <xdr:sp macro="" textlink="">
      <xdr:nvSpPr>
        <xdr:cNvPr id="540" name="楕円 539"/>
        <xdr:cNvSpPr/>
      </xdr:nvSpPr>
      <xdr:spPr>
        <a:xfrm>
          <a:off x="19494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38100</xdr:rowOff>
    </xdr:from>
    <xdr:to>
      <xdr:col>107</xdr:col>
      <xdr:colOff>50800</xdr:colOff>
      <xdr:row>63</xdr:row>
      <xdr:rowOff>38100</xdr:rowOff>
    </xdr:to>
    <xdr:cxnSp macro="">
      <xdr:nvCxnSpPr>
        <xdr:cNvPr id="541" name="直線コネクタ 540"/>
        <xdr:cNvCxnSpPr/>
      </xdr:nvCxnSpPr>
      <xdr:spPr>
        <a:xfrm>
          <a:off x="19545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542" name="楕円 541"/>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38100</xdr:rowOff>
    </xdr:from>
    <xdr:to>
      <xdr:col>102</xdr:col>
      <xdr:colOff>114300</xdr:colOff>
      <xdr:row>63</xdr:row>
      <xdr:rowOff>57150</xdr:rowOff>
    </xdr:to>
    <xdr:cxnSp macro="">
      <xdr:nvCxnSpPr>
        <xdr:cNvPr id="543" name="直線コネクタ 542"/>
        <xdr:cNvCxnSpPr/>
      </xdr:nvCxnSpPr>
      <xdr:spPr>
        <a:xfrm flipV="1">
          <a:off x="18656300" y="10839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105427</xdr:rowOff>
    </xdr:from>
    <xdr:ext cx="469744" cy="259045"/>
    <xdr:sp macro="" textlink="">
      <xdr:nvSpPr>
        <xdr:cNvPr id="544" name="n_1mainValue【保健センター・保健所】&#10;一人当たり面積"/>
        <xdr:cNvSpPr txBox="1"/>
      </xdr:nvSpPr>
      <xdr:spPr>
        <a:xfrm>
          <a:off x="210757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105427</xdr:rowOff>
    </xdr:from>
    <xdr:ext cx="469744" cy="259045"/>
    <xdr:sp macro="" textlink="">
      <xdr:nvSpPr>
        <xdr:cNvPr id="545" name="n_2mainValue【保健センター・保健所】&#10;一人当たり面積"/>
        <xdr:cNvSpPr txBox="1"/>
      </xdr:nvSpPr>
      <xdr:spPr>
        <a:xfrm>
          <a:off x="201994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105427</xdr:rowOff>
    </xdr:from>
    <xdr:ext cx="469744" cy="259045"/>
    <xdr:sp macro="" textlink="">
      <xdr:nvSpPr>
        <xdr:cNvPr id="546" name="n_3mainValue【保健センター・保健所】&#10;一人当たり面積"/>
        <xdr:cNvSpPr txBox="1"/>
      </xdr:nvSpPr>
      <xdr:spPr>
        <a:xfrm>
          <a:off x="193104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547" name="n_4main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8" name="正方形/長方形 5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9" name="正方形/長方形 5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0" name="正方形/長方形 5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1" name="正方形/長方形 5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2" name="正方形/長方形 5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3" name="正方形/長方形 5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4" name="正方形/長方形 5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正方形/長方形 5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6" name="テキスト ボックス 5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7" name="直線コネクタ 5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58" name="テキスト ボックス 55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9" name="直線コネクタ 55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60" name="テキスト ボックス 55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1" name="直線コネクタ 56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2" name="テキスト ボックス 56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3" name="直線コネクタ 56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4" name="テキスト ボックス 56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5" name="直線コネクタ 56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6" name="テキスト ボックス 56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7" name="直線コネクタ 56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68" name="テキスト ボックス 56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9" name="直線コネクタ 5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70" name="テキスト ボックス 56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139064</xdr:rowOff>
    </xdr:from>
    <xdr:to>
      <xdr:col>85</xdr:col>
      <xdr:colOff>126364</xdr:colOff>
      <xdr:row>85</xdr:row>
      <xdr:rowOff>133350</xdr:rowOff>
    </xdr:to>
    <xdr:cxnSp macro="">
      <xdr:nvCxnSpPr>
        <xdr:cNvPr id="572" name="直線コネクタ 571"/>
        <xdr:cNvCxnSpPr/>
      </xdr:nvCxnSpPr>
      <xdr:spPr>
        <a:xfrm flipV="1">
          <a:off x="16318864" y="13512164"/>
          <a:ext cx="0" cy="1194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137177</xdr:rowOff>
    </xdr:from>
    <xdr:ext cx="405111" cy="259045"/>
    <xdr:sp macro="" textlink="">
      <xdr:nvSpPr>
        <xdr:cNvPr id="573" name="【消防施設】&#10;有形固定資産減価償却率最小値テキスト"/>
        <xdr:cNvSpPr txBox="1"/>
      </xdr:nvSpPr>
      <xdr:spPr>
        <a:xfrm>
          <a:off x="16357600"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133350</xdr:rowOff>
    </xdr:from>
    <xdr:to>
      <xdr:col>86</xdr:col>
      <xdr:colOff>25400</xdr:colOff>
      <xdr:row>85</xdr:row>
      <xdr:rowOff>133350</xdr:rowOff>
    </xdr:to>
    <xdr:cxnSp macro="">
      <xdr:nvCxnSpPr>
        <xdr:cNvPr id="574" name="直線コネクタ 573"/>
        <xdr:cNvCxnSpPr/>
      </xdr:nvCxnSpPr>
      <xdr:spPr>
        <a:xfrm>
          <a:off x="16230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85741</xdr:rowOff>
    </xdr:from>
    <xdr:ext cx="405111" cy="259045"/>
    <xdr:sp macro="" textlink="">
      <xdr:nvSpPr>
        <xdr:cNvPr id="575" name="【消防施設】&#10;有形固定資産減価償却率最大値テキスト"/>
        <xdr:cNvSpPr txBox="1"/>
      </xdr:nvSpPr>
      <xdr:spPr>
        <a:xfrm>
          <a:off x="16357600" y="1328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139064</xdr:rowOff>
    </xdr:from>
    <xdr:to>
      <xdr:col>86</xdr:col>
      <xdr:colOff>25400</xdr:colOff>
      <xdr:row>78</xdr:row>
      <xdr:rowOff>139064</xdr:rowOff>
    </xdr:to>
    <xdr:cxnSp macro="">
      <xdr:nvCxnSpPr>
        <xdr:cNvPr id="576" name="直線コネクタ 575"/>
        <xdr:cNvCxnSpPr/>
      </xdr:nvCxnSpPr>
      <xdr:spPr>
        <a:xfrm>
          <a:off x="16230600" y="1351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577" name="【消防施設】&#10;有形固定資産減価償却率平均値テキスト"/>
        <xdr:cNvSpPr txBox="1"/>
      </xdr:nvSpPr>
      <xdr:spPr>
        <a:xfrm>
          <a:off x="163576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578" name="フローチャート: 判断 577"/>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9" name="テキスト ボックス 5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0" name="テキスト ボックス 5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1" name="テキスト ボックス 5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2" name="テキスト ボックス 5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3" name="テキスト ボックス 5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82550</xdr:rowOff>
    </xdr:from>
    <xdr:to>
      <xdr:col>85</xdr:col>
      <xdr:colOff>177800</xdr:colOff>
      <xdr:row>86</xdr:row>
      <xdr:rowOff>12700</xdr:rowOff>
    </xdr:to>
    <xdr:sp macro="" textlink="">
      <xdr:nvSpPr>
        <xdr:cNvPr id="584" name="楕円 583"/>
        <xdr:cNvSpPr/>
      </xdr:nvSpPr>
      <xdr:spPr>
        <a:xfrm>
          <a:off x="16268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168927</xdr:rowOff>
    </xdr:from>
    <xdr:ext cx="405111" cy="259045"/>
    <xdr:sp macro="" textlink="">
      <xdr:nvSpPr>
        <xdr:cNvPr id="585" name="【消防施設】&#10;有形固定資産減価償却率該当値テキスト"/>
        <xdr:cNvSpPr txBox="1"/>
      </xdr:nvSpPr>
      <xdr:spPr>
        <a:xfrm>
          <a:off x="16357600" y="1457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92075</xdr:rowOff>
    </xdr:from>
    <xdr:to>
      <xdr:col>81</xdr:col>
      <xdr:colOff>101600</xdr:colOff>
      <xdr:row>86</xdr:row>
      <xdr:rowOff>22225</xdr:rowOff>
    </xdr:to>
    <xdr:sp macro="" textlink="">
      <xdr:nvSpPr>
        <xdr:cNvPr id="586" name="楕円 585"/>
        <xdr:cNvSpPr/>
      </xdr:nvSpPr>
      <xdr:spPr>
        <a:xfrm>
          <a:off x="15430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133350</xdr:rowOff>
    </xdr:from>
    <xdr:to>
      <xdr:col>85</xdr:col>
      <xdr:colOff>127000</xdr:colOff>
      <xdr:row>85</xdr:row>
      <xdr:rowOff>142875</xdr:rowOff>
    </xdr:to>
    <xdr:cxnSp macro="">
      <xdr:nvCxnSpPr>
        <xdr:cNvPr id="587" name="直線コネクタ 586"/>
        <xdr:cNvCxnSpPr/>
      </xdr:nvCxnSpPr>
      <xdr:spPr>
        <a:xfrm flipV="1">
          <a:off x="15481300" y="147066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76836</xdr:rowOff>
    </xdr:from>
    <xdr:to>
      <xdr:col>76</xdr:col>
      <xdr:colOff>165100</xdr:colOff>
      <xdr:row>86</xdr:row>
      <xdr:rowOff>6986</xdr:rowOff>
    </xdr:to>
    <xdr:sp macro="" textlink="">
      <xdr:nvSpPr>
        <xdr:cNvPr id="588" name="楕円 587"/>
        <xdr:cNvSpPr/>
      </xdr:nvSpPr>
      <xdr:spPr>
        <a:xfrm>
          <a:off x="14541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127636</xdr:rowOff>
    </xdr:from>
    <xdr:to>
      <xdr:col>81</xdr:col>
      <xdr:colOff>50800</xdr:colOff>
      <xdr:row>85</xdr:row>
      <xdr:rowOff>142875</xdr:rowOff>
    </xdr:to>
    <xdr:cxnSp macro="">
      <xdr:nvCxnSpPr>
        <xdr:cNvPr id="589" name="直線コネクタ 588"/>
        <xdr:cNvCxnSpPr/>
      </xdr:nvCxnSpPr>
      <xdr:spPr>
        <a:xfrm>
          <a:off x="14592300" y="1470088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67311</xdr:rowOff>
    </xdr:from>
    <xdr:to>
      <xdr:col>72</xdr:col>
      <xdr:colOff>38100</xdr:colOff>
      <xdr:row>85</xdr:row>
      <xdr:rowOff>168911</xdr:rowOff>
    </xdr:to>
    <xdr:sp macro="" textlink="">
      <xdr:nvSpPr>
        <xdr:cNvPr id="590" name="楕円 589"/>
        <xdr:cNvSpPr/>
      </xdr:nvSpPr>
      <xdr:spPr>
        <a:xfrm>
          <a:off x="1365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118111</xdr:rowOff>
    </xdr:from>
    <xdr:to>
      <xdr:col>76</xdr:col>
      <xdr:colOff>114300</xdr:colOff>
      <xdr:row>85</xdr:row>
      <xdr:rowOff>127636</xdr:rowOff>
    </xdr:to>
    <xdr:cxnSp macro="">
      <xdr:nvCxnSpPr>
        <xdr:cNvPr id="591" name="直線コネクタ 590"/>
        <xdr:cNvCxnSpPr/>
      </xdr:nvCxnSpPr>
      <xdr:spPr>
        <a:xfrm>
          <a:off x="13703300" y="146913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57786</xdr:rowOff>
    </xdr:from>
    <xdr:to>
      <xdr:col>67</xdr:col>
      <xdr:colOff>101600</xdr:colOff>
      <xdr:row>85</xdr:row>
      <xdr:rowOff>159386</xdr:rowOff>
    </xdr:to>
    <xdr:sp macro="" textlink="">
      <xdr:nvSpPr>
        <xdr:cNvPr id="592" name="楕円 591"/>
        <xdr:cNvSpPr/>
      </xdr:nvSpPr>
      <xdr:spPr>
        <a:xfrm>
          <a:off x="127635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108586</xdr:rowOff>
    </xdr:from>
    <xdr:to>
      <xdr:col>71</xdr:col>
      <xdr:colOff>177800</xdr:colOff>
      <xdr:row>85</xdr:row>
      <xdr:rowOff>118111</xdr:rowOff>
    </xdr:to>
    <xdr:cxnSp macro="">
      <xdr:nvCxnSpPr>
        <xdr:cNvPr id="593" name="直線コネクタ 592"/>
        <xdr:cNvCxnSpPr/>
      </xdr:nvCxnSpPr>
      <xdr:spPr>
        <a:xfrm>
          <a:off x="12814300" y="146818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38752</xdr:rowOff>
    </xdr:from>
    <xdr:ext cx="405111" cy="259045"/>
    <xdr:sp macro="" textlink="">
      <xdr:nvSpPr>
        <xdr:cNvPr id="594" name="n_1mainValue【消防施設】&#10;有形固定資産減価償却率"/>
        <xdr:cNvSpPr txBox="1"/>
      </xdr:nvSpPr>
      <xdr:spPr>
        <a:xfrm>
          <a:off x="15266044" y="14440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23513</xdr:rowOff>
    </xdr:from>
    <xdr:ext cx="405111" cy="259045"/>
    <xdr:sp macro="" textlink="">
      <xdr:nvSpPr>
        <xdr:cNvPr id="595" name="n_2mainValue【消防施設】&#10;有形固定資産減価償却率"/>
        <xdr:cNvSpPr txBox="1"/>
      </xdr:nvSpPr>
      <xdr:spPr>
        <a:xfrm>
          <a:off x="14389744" y="14425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13988</xdr:rowOff>
    </xdr:from>
    <xdr:ext cx="405111" cy="259045"/>
    <xdr:sp macro="" textlink="">
      <xdr:nvSpPr>
        <xdr:cNvPr id="596" name="n_3mainValue【消防施設】&#10;有形固定資産減価償却率"/>
        <xdr:cNvSpPr txBox="1"/>
      </xdr:nvSpPr>
      <xdr:spPr>
        <a:xfrm>
          <a:off x="13500744" y="14415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4463</xdr:rowOff>
    </xdr:from>
    <xdr:ext cx="405111" cy="259045"/>
    <xdr:sp macro="" textlink="">
      <xdr:nvSpPr>
        <xdr:cNvPr id="597" name="n_4mainValue【消防施設】&#10;有形固定資産減価償却率"/>
        <xdr:cNvSpPr txBox="1"/>
      </xdr:nvSpPr>
      <xdr:spPr>
        <a:xfrm>
          <a:off x="12611744" y="14406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08" name="テキスト ボックス 60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38100</xdr:rowOff>
    </xdr:from>
    <xdr:to>
      <xdr:col>120</xdr:col>
      <xdr:colOff>114300</xdr:colOff>
      <xdr:row>86</xdr:row>
      <xdr:rowOff>38100</xdr:rowOff>
    </xdr:to>
    <xdr:cxnSp macro="">
      <xdr:nvCxnSpPr>
        <xdr:cNvPr id="609" name="直線コネクタ 60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0" name="テキスト ボックス 60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1" name="直線コネクタ 61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2" name="テキスト ボックス 61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3" name="直線コネクタ 61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4" name="テキスト ボックス 61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5" name="直線コネクタ 61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6" name="テキスト ボックス 61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7" name="直線コネクタ 6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8" name="テキスト ボックス 6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79248</xdr:rowOff>
    </xdr:from>
    <xdr:to>
      <xdr:col>116</xdr:col>
      <xdr:colOff>62864</xdr:colOff>
      <xdr:row>86</xdr:row>
      <xdr:rowOff>138685</xdr:rowOff>
    </xdr:to>
    <xdr:cxnSp macro="">
      <xdr:nvCxnSpPr>
        <xdr:cNvPr id="620" name="直線コネクタ 619"/>
        <xdr:cNvCxnSpPr/>
      </xdr:nvCxnSpPr>
      <xdr:spPr>
        <a:xfrm flipV="1">
          <a:off x="22160864" y="13452348"/>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142512</xdr:rowOff>
    </xdr:from>
    <xdr:ext cx="469744" cy="259045"/>
    <xdr:sp macro="" textlink="">
      <xdr:nvSpPr>
        <xdr:cNvPr id="621" name="【消防施設】&#10;一人当たり面積最小値テキスト"/>
        <xdr:cNvSpPr txBox="1"/>
      </xdr:nvSpPr>
      <xdr:spPr>
        <a:xfrm>
          <a:off x="22199600" y="1488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138685</xdr:rowOff>
    </xdr:from>
    <xdr:to>
      <xdr:col>116</xdr:col>
      <xdr:colOff>152400</xdr:colOff>
      <xdr:row>86</xdr:row>
      <xdr:rowOff>138685</xdr:rowOff>
    </xdr:to>
    <xdr:cxnSp macro="">
      <xdr:nvCxnSpPr>
        <xdr:cNvPr id="622" name="直線コネクタ 621"/>
        <xdr:cNvCxnSpPr/>
      </xdr:nvCxnSpPr>
      <xdr:spPr>
        <a:xfrm>
          <a:off x="22072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25925</xdr:rowOff>
    </xdr:from>
    <xdr:ext cx="469744" cy="259045"/>
    <xdr:sp macro="" textlink="">
      <xdr:nvSpPr>
        <xdr:cNvPr id="623" name="【消防施設】&#10;一人当たり面積最大値テキスト"/>
        <xdr:cNvSpPr txBox="1"/>
      </xdr:nvSpPr>
      <xdr:spPr>
        <a:xfrm>
          <a:off x="22199600" y="132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79248</xdr:rowOff>
    </xdr:from>
    <xdr:to>
      <xdr:col>116</xdr:col>
      <xdr:colOff>152400</xdr:colOff>
      <xdr:row>78</xdr:row>
      <xdr:rowOff>79248</xdr:rowOff>
    </xdr:to>
    <xdr:cxnSp macro="">
      <xdr:nvCxnSpPr>
        <xdr:cNvPr id="624" name="直線コネクタ 623"/>
        <xdr:cNvCxnSpPr/>
      </xdr:nvCxnSpPr>
      <xdr:spPr>
        <a:xfrm>
          <a:off x="22072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625" name="【消防施設】&#10;一人当たり面積平均値テキスト"/>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26" name="フローチャート: 判断 625"/>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7" name="テキスト ボックス 6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8" name="テキスト ボックス 6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9" name="テキスト ボックス 6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0" name="テキスト ボックス 6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1" name="テキスト ボックス 6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28448</xdr:rowOff>
    </xdr:from>
    <xdr:to>
      <xdr:col>116</xdr:col>
      <xdr:colOff>114300</xdr:colOff>
      <xdr:row>78</xdr:row>
      <xdr:rowOff>130048</xdr:rowOff>
    </xdr:to>
    <xdr:sp macro="" textlink="">
      <xdr:nvSpPr>
        <xdr:cNvPr id="632" name="楕円 631"/>
        <xdr:cNvSpPr/>
      </xdr:nvSpPr>
      <xdr:spPr>
        <a:xfrm>
          <a:off x="22110700" y="134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152925</xdr:rowOff>
    </xdr:from>
    <xdr:ext cx="469744" cy="259045"/>
    <xdr:sp macro="" textlink="">
      <xdr:nvSpPr>
        <xdr:cNvPr id="633" name="【消防施設】&#10;一人当たり面積該当値テキスト"/>
        <xdr:cNvSpPr txBox="1"/>
      </xdr:nvSpPr>
      <xdr:spPr>
        <a:xfrm>
          <a:off x="22199600" y="133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46737</xdr:rowOff>
    </xdr:from>
    <xdr:to>
      <xdr:col>112</xdr:col>
      <xdr:colOff>38100</xdr:colOff>
      <xdr:row>78</xdr:row>
      <xdr:rowOff>148337</xdr:rowOff>
    </xdr:to>
    <xdr:sp macro="" textlink="">
      <xdr:nvSpPr>
        <xdr:cNvPr id="634" name="楕円 633"/>
        <xdr:cNvSpPr/>
      </xdr:nvSpPr>
      <xdr:spPr>
        <a:xfrm>
          <a:off x="21272500" y="1341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79248</xdr:rowOff>
    </xdr:from>
    <xdr:to>
      <xdr:col>116</xdr:col>
      <xdr:colOff>63500</xdr:colOff>
      <xdr:row>78</xdr:row>
      <xdr:rowOff>97537</xdr:rowOff>
    </xdr:to>
    <xdr:cxnSp macro="">
      <xdr:nvCxnSpPr>
        <xdr:cNvPr id="635" name="直線コネクタ 634"/>
        <xdr:cNvCxnSpPr/>
      </xdr:nvCxnSpPr>
      <xdr:spPr>
        <a:xfrm flipV="1">
          <a:off x="21323300" y="13452348"/>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60452</xdr:rowOff>
    </xdr:from>
    <xdr:to>
      <xdr:col>107</xdr:col>
      <xdr:colOff>101600</xdr:colOff>
      <xdr:row>78</xdr:row>
      <xdr:rowOff>162052</xdr:rowOff>
    </xdr:to>
    <xdr:sp macro="" textlink="">
      <xdr:nvSpPr>
        <xdr:cNvPr id="636" name="楕円 635"/>
        <xdr:cNvSpPr/>
      </xdr:nvSpPr>
      <xdr:spPr>
        <a:xfrm>
          <a:off x="20383500" y="134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97537</xdr:rowOff>
    </xdr:from>
    <xdr:to>
      <xdr:col>111</xdr:col>
      <xdr:colOff>177800</xdr:colOff>
      <xdr:row>78</xdr:row>
      <xdr:rowOff>111252</xdr:rowOff>
    </xdr:to>
    <xdr:cxnSp macro="">
      <xdr:nvCxnSpPr>
        <xdr:cNvPr id="637" name="直線コネクタ 636"/>
        <xdr:cNvCxnSpPr/>
      </xdr:nvCxnSpPr>
      <xdr:spPr>
        <a:xfrm flipV="1">
          <a:off x="20434300" y="134706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78739</xdr:rowOff>
    </xdr:from>
    <xdr:to>
      <xdr:col>102</xdr:col>
      <xdr:colOff>165100</xdr:colOff>
      <xdr:row>79</xdr:row>
      <xdr:rowOff>8889</xdr:rowOff>
    </xdr:to>
    <xdr:sp macro="" textlink="">
      <xdr:nvSpPr>
        <xdr:cNvPr id="638" name="楕円 637"/>
        <xdr:cNvSpPr/>
      </xdr:nvSpPr>
      <xdr:spPr>
        <a:xfrm>
          <a:off x="19494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111252</xdr:rowOff>
    </xdr:from>
    <xdr:to>
      <xdr:col>107</xdr:col>
      <xdr:colOff>50800</xdr:colOff>
      <xdr:row>78</xdr:row>
      <xdr:rowOff>129539</xdr:rowOff>
    </xdr:to>
    <xdr:cxnSp macro="">
      <xdr:nvCxnSpPr>
        <xdr:cNvPr id="639" name="直線コネクタ 638"/>
        <xdr:cNvCxnSpPr/>
      </xdr:nvCxnSpPr>
      <xdr:spPr>
        <a:xfrm flipV="1">
          <a:off x="19545300" y="134843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97028</xdr:rowOff>
    </xdr:from>
    <xdr:to>
      <xdr:col>98</xdr:col>
      <xdr:colOff>38100</xdr:colOff>
      <xdr:row>79</xdr:row>
      <xdr:rowOff>27178</xdr:rowOff>
    </xdr:to>
    <xdr:sp macro="" textlink="">
      <xdr:nvSpPr>
        <xdr:cNvPr id="640" name="楕円 639"/>
        <xdr:cNvSpPr/>
      </xdr:nvSpPr>
      <xdr:spPr>
        <a:xfrm>
          <a:off x="18605500" y="134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129539</xdr:rowOff>
    </xdr:from>
    <xdr:to>
      <xdr:col>102</xdr:col>
      <xdr:colOff>114300</xdr:colOff>
      <xdr:row>78</xdr:row>
      <xdr:rowOff>147828</xdr:rowOff>
    </xdr:to>
    <xdr:cxnSp macro="">
      <xdr:nvCxnSpPr>
        <xdr:cNvPr id="641" name="直線コネクタ 640"/>
        <xdr:cNvCxnSpPr/>
      </xdr:nvCxnSpPr>
      <xdr:spPr>
        <a:xfrm flipV="1">
          <a:off x="18656300" y="135026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164864</xdr:rowOff>
    </xdr:from>
    <xdr:ext cx="469744" cy="259045"/>
    <xdr:sp macro="" textlink="">
      <xdr:nvSpPr>
        <xdr:cNvPr id="642" name="n_1mainValue【消防施設】&#10;一人当たり面積"/>
        <xdr:cNvSpPr txBox="1"/>
      </xdr:nvSpPr>
      <xdr:spPr>
        <a:xfrm>
          <a:off x="21075727" y="1319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7129</xdr:rowOff>
    </xdr:from>
    <xdr:ext cx="469744" cy="259045"/>
    <xdr:sp macro="" textlink="">
      <xdr:nvSpPr>
        <xdr:cNvPr id="643" name="n_2mainValue【消防施設】&#10;一人当たり面積"/>
        <xdr:cNvSpPr txBox="1"/>
      </xdr:nvSpPr>
      <xdr:spPr>
        <a:xfrm>
          <a:off x="20199427" y="1320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25416</xdr:rowOff>
    </xdr:from>
    <xdr:ext cx="469744" cy="259045"/>
    <xdr:sp macro="" textlink="">
      <xdr:nvSpPr>
        <xdr:cNvPr id="644" name="n_3mainValue【消防施設】&#10;一人当たり面積"/>
        <xdr:cNvSpPr txBox="1"/>
      </xdr:nvSpPr>
      <xdr:spPr>
        <a:xfrm>
          <a:off x="19310427" y="1322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43705</xdr:rowOff>
    </xdr:from>
    <xdr:ext cx="469744" cy="259045"/>
    <xdr:sp macro="" textlink="">
      <xdr:nvSpPr>
        <xdr:cNvPr id="645" name="n_4mainValue【消防施設】&#10;一人当たり面積"/>
        <xdr:cNvSpPr txBox="1"/>
      </xdr:nvSpPr>
      <xdr:spPr>
        <a:xfrm>
          <a:off x="18421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7" name="直線コネクタ 65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8" name="テキスト ボックス 65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9" name="直線コネクタ 65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0" name="テキスト ボックス 65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1" name="直線コネクタ 66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2" name="テキスト ボックス 66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3" name="直線コネクタ 66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4" name="テキスト ボックス 66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5" name="直線コネクタ 66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6" name="テキスト ボックス 66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13336</xdr:rowOff>
    </xdr:from>
    <xdr:to>
      <xdr:col>85</xdr:col>
      <xdr:colOff>126364</xdr:colOff>
      <xdr:row>108</xdr:row>
      <xdr:rowOff>36195</xdr:rowOff>
    </xdr:to>
    <xdr:cxnSp macro="">
      <xdr:nvCxnSpPr>
        <xdr:cNvPr id="669" name="直線コネクタ 668"/>
        <xdr:cNvCxnSpPr/>
      </xdr:nvCxnSpPr>
      <xdr:spPr>
        <a:xfrm flipV="1">
          <a:off x="16318864" y="17329786"/>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40022</xdr:rowOff>
    </xdr:from>
    <xdr:ext cx="405111" cy="259045"/>
    <xdr:sp macro="" textlink="">
      <xdr:nvSpPr>
        <xdr:cNvPr id="670" name="【庁舎】&#10;有形固定資産減価償却率最小値テキスト"/>
        <xdr:cNvSpPr txBox="1"/>
      </xdr:nvSpPr>
      <xdr:spPr>
        <a:xfrm>
          <a:off x="16357600" y="185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36195</xdr:rowOff>
    </xdr:from>
    <xdr:to>
      <xdr:col>86</xdr:col>
      <xdr:colOff>25400</xdr:colOff>
      <xdr:row>108</xdr:row>
      <xdr:rowOff>36195</xdr:rowOff>
    </xdr:to>
    <xdr:cxnSp macro="">
      <xdr:nvCxnSpPr>
        <xdr:cNvPr id="671" name="直線コネクタ 670"/>
        <xdr:cNvCxnSpPr/>
      </xdr:nvCxnSpPr>
      <xdr:spPr>
        <a:xfrm>
          <a:off x="16230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131463</xdr:rowOff>
    </xdr:from>
    <xdr:ext cx="340478" cy="259045"/>
    <xdr:sp macro="" textlink="">
      <xdr:nvSpPr>
        <xdr:cNvPr id="672" name="【庁舎】&#10;有形固定資産減価償却率最大値テキスト"/>
        <xdr:cNvSpPr txBox="1"/>
      </xdr:nvSpPr>
      <xdr:spPr>
        <a:xfrm>
          <a:off x="16357600" y="171050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13336</xdr:rowOff>
    </xdr:from>
    <xdr:to>
      <xdr:col>86</xdr:col>
      <xdr:colOff>25400</xdr:colOff>
      <xdr:row>101</xdr:row>
      <xdr:rowOff>13336</xdr:rowOff>
    </xdr:to>
    <xdr:cxnSp macro="">
      <xdr:nvCxnSpPr>
        <xdr:cNvPr id="673" name="直線コネクタ 672"/>
        <xdr:cNvCxnSpPr/>
      </xdr:nvCxnSpPr>
      <xdr:spPr>
        <a:xfrm>
          <a:off x="16230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74947</xdr:rowOff>
    </xdr:from>
    <xdr:ext cx="405111" cy="259045"/>
    <xdr:sp macro="" textlink="">
      <xdr:nvSpPr>
        <xdr:cNvPr id="674" name="【庁舎】&#10;有形固定資産減価償却率平均値テキスト"/>
        <xdr:cNvSpPr txBox="1"/>
      </xdr:nvSpPr>
      <xdr:spPr>
        <a:xfrm>
          <a:off x="16357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675" name="フローチャート: 判断 674"/>
        <xdr:cNvSpPr/>
      </xdr:nvSpPr>
      <xdr:spPr>
        <a:xfrm>
          <a:off x="16268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19686</xdr:rowOff>
    </xdr:from>
    <xdr:to>
      <xdr:col>85</xdr:col>
      <xdr:colOff>177800</xdr:colOff>
      <xdr:row>105</xdr:row>
      <xdr:rowOff>121286</xdr:rowOff>
    </xdr:to>
    <xdr:sp macro="" textlink="">
      <xdr:nvSpPr>
        <xdr:cNvPr id="681" name="楕円 680"/>
        <xdr:cNvSpPr/>
      </xdr:nvSpPr>
      <xdr:spPr>
        <a:xfrm>
          <a:off x="162687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169563</xdr:rowOff>
    </xdr:from>
    <xdr:ext cx="405111" cy="259045"/>
    <xdr:sp macro="" textlink="">
      <xdr:nvSpPr>
        <xdr:cNvPr id="682" name="【庁舎】&#10;有形固定資産減価償却率該当値テキスト"/>
        <xdr:cNvSpPr txBox="1"/>
      </xdr:nvSpPr>
      <xdr:spPr>
        <a:xfrm>
          <a:off x="16357600" y="180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61595</xdr:rowOff>
    </xdr:from>
    <xdr:to>
      <xdr:col>81</xdr:col>
      <xdr:colOff>101600</xdr:colOff>
      <xdr:row>105</xdr:row>
      <xdr:rowOff>163195</xdr:rowOff>
    </xdr:to>
    <xdr:sp macro="" textlink="">
      <xdr:nvSpPr>
        <xdr:cNvPr id="683" name="楕円 682"/>
        <xdr:cNvSpPr/>
      </xdr:nvSpPr>
      <xdr:spPr>
        <a:xfrm>
          <a:off x="15430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70486</xdr:rowOff>
    </xdr:from>
    <xdr:to>
      <xdr:col>85</xdr:col>
      <xdr:colOff>127000</xdr:colOff>
      <xdr:row>105</xdr:row>
      <xdr:rowOff>112395</xdr:rowOff>
    </xdr:to>
    <xdr:cxnSp macro="">
      <xdr:nvCxnSpPr>
        <xdr:cNvPr id="684" name="直線コネクタ 683"/>
        <xdr:cNvCxnSpPr/>
      </xdr:nvCxnSpPr>
      <xdr:spPr>
        <a:xfrm flipV="1">
          <a:off x="15481300" y="180727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685" name="楕円 684"/>
        <xdr:cNvSpPr/>
      </xdr:nvSpPr>
      <xdr:spPr>
        <a:xfrm>
          <a:off x="14541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38100</xdr:rowOff>
    </xdr:from>
    <xdr:to>
      <xdr:col>81</xdr:col>
      <xdr:colOff>50800</xdr:colOff>
      <xdr:row>105</xdr:row>
      <xdr:rowOff>112395</xdr:rowOff>
    </xdr:to>
    <xdr:cxnSp macro="">
      <xdr:nvCxnSpPr>
        <xdr:cNvPr id="686" name="直線コネクタ 685"/>
        <xdr:cNvCxnSpPr/>
      </xdr:nvCxnSpPr>
      <xdr:spPr>
        <a:xfrm>
          <a:off x="14592300" y="1804035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687" name="楕円 686"/>
        <xdr:cNvSpPr/>
      </xdr:nvSpPr>
      <xdr:spPr>
        <a:xfrm>
          <a:off x="13652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11430</xdr:rowOff>
    </xdr:from>
    <xdr:to>
      <xdr:col>76</xdr:col>
      <xdr:colOff>114300</xdr:colOff>
      <xdr:row>105</xdr:row>
      <xdr:rowOff>38100</xdr:rowOff>
    </xdr:to>
    <xdr:cxnSp macro="">
      <xdr:nvCxnSpPr>
        <xdr:cNvPr id="688" name="直線コネクタ 687"/>
        <xdr:cNvCxnSpPr/>
      </xdr:nvCxnSpPr>
      <xdr:spPr>
        <a:xfrm>
          <a:off x="13703300" y="18013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151130</xdr:rowOff>
    </xdr:from>
    <xdr:to>
      <xdr:col>67</xdr:col>
      <xdr:colOff>101600</xdr:colOff>
      <xdr:row>105</xdr:row>
      <xdr:rowOff>81280</xdr:rowOff>
    </xdr:to>
    <xdr:sp macro="" textlink="">
      <xdr:nvSpPr>
        <xdr:cNvPr id="689" name="楕円 688"/>
        <xdr:cNvSpPr/>
      </xdr:nvSpPr>
      <xdr:spPr>
        <a:xfrm>
          <a:off x="12763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11430</xdr:rowOff>
    </xdr:from>
    <xdr:to>
      <xdr:col>71</xdr:col>
      <xdr:colOff>177800</xdr:colOff>
      <xdr:row>105</xdr:row>
      <xdr:rowOff>30480</xdr:rowOff>
    </xdr:to>
    <xdr:cxnSp macro="">
      <xdr:nvCxnSpPr>
        <xdr:cNvPr id="690" name="直線コネクタ 689"/>
        <xdr:cNvCxnSpPr/>
      </xdr:nvCxnSpPr>
      <xdr:spPr>
        <a:xfrm flipV="1">
          <a:off x="12814300" y="180136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8272</xdr:rowOff>
    </xdr:from>
    <xdr:ext cx="405111" cy="259045"/>
    <xdr:sp macro="" textlink="">
      <xdr:nvSpPr>
        <xdr:cNvPr id="691" name="n_1mainValue【庁舎】&#10;有形固定資産減価償却率"/>
        <xdr:cNvSpPr txBox="1"/>
      </xdr:nvSpPr>
      <xdr:spPr>
        <a:xfrm>
          <a:off x="15266044" y="1783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105427</xdr:rowOff>
    </xdr:from>
    <xdr:ext cx="405111" cy="259045"/>
    <xdr:sp macro="" textlink="">
      <xdr:nvSpPr>
        <xdr:cNvPr id="692" name="n_2mainValue【庁舎】&#10;有形固定資産減価償却率"/>
        <xdr:cNvSpPr txBox="1"/>
      </xdr:nvSpPr>
      <xdr:spPr>
        <a:xfrm>
          <a:off x="14389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78757</xdr:rowOff>
    </xdr:from>
    <xdr:ext cx="405111" cy="259045"/>
    <xdr:sp macro="" textlink="">
      <xdr:nvSpPr>
        <xdr:cNvPr id="693" name="n_3mainValue【庁舎】&#10;有形固定資産減価償却率"/>
        <xdr:cNvSpPr txBox="1"/>
      </xdr:nvSpPr>
      <xdr:spPr>
        <a:xfrm>
          <a:off x="13500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694" name="n_4mainValue【庁舎】&#10;有形固定資産減価償却率"/>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5" name="テキスト ボックス 7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706" name="直線コネクタ 7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7" name="テキスト ボックス 7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8" name="直線コネクタ 7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9" name="テキスト ボックス 7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0" name="直線コネクタ 7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1" name="テキスト ボックス 7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2" name="直線コネクタ 7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3" name="テキスト ボックス 7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151637</xdr:rowOff>
    </xdr:from>
    <xdr:to>
      <xdr:col>116</xdr:col>
      <xdr:colOff>62864</xdr:colOff>
      <xdr:row>107</xdr:row>
      <xdr:rowOff>156211</xdr:rowOff>
    </xdr:to>
    <xdr:cxnSp macro="">
      <xdr:nvCxnSpPr>
        <xdr:cNvPr id="717" name="直線コネクタ 716"/>
        <xdr:cNvCxnSpPr/>
      </xdr:nvCxnSpPr>
      <xdr:spPr>
        <a:xfrm flipV="1">
          <a:off x="22160864" y="17468087"/>
          <a:ext cx="0" cy="103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718" name="【庁舎】&#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719" name="直線コネクタ 718"/>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98314</xdr:rowOff>
    </xdr:from>
    <xdr:ext cx="469744" cy="259045"/>
    <xdr:sp macro="" textlink="">
      <xdr:nvSpPr>
        <xdr:cNvPr id="720" name="【庁舎】&#10;一人当たり面積最大値テキスト"/>
        <xdr:cNvSpPr txBox="1"/>
      </xdr:nvSpPr>
      <xdr:spPr>
        <a:xfrm>
          <a:off x="22199600" y="1724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151637</xdr:rowOff>
    </xdr:from>
    <xdr:to>
      <xdr:col>116</xdr:col>
      <xdr:colOff>152400</xdr:colOff>
      <xdr:row>101</xdr:row>
      <xdr:rowOff>151637</xdr:rowOff>
    </xdr:to>
    <xdr:cxnSp macro="">
      <xdr:nvCxnSpPr>
        <xdr:cNvPr id="721" name="直線コネクタ 720"/>
        <xdr:cNvCxnSpPr/>
      </xdr:nvCxnSpPr>
      <xdr:spPr>
        <a:xfrm>
          <a:off x="22072600" y="1746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40403</xdr:rowOff>
    </xdr:from>
    <xdr:ext cx="469744" cy="259045"/>
    <xdr:sp macro="" textlink="">
      <xdr:nvSpPr>
        <xdr:cNvPr id="722" name="【庁舎】&#10;一人当たり面積平均値テキスト"/>
        <xdr:cNvSpPr txBox="1"/>
      </xdr:nvSpPr>
      <xdr:spPr>
        <a:xfrm>
          <a:off x="22199600" y="1787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61976</xdr:rowOff>
    </xdr:from>
    <xdr:to>
      <xdr:col>116</xdr:col>
      <xdr:colOff>114300</xdr:colOff>
      <xdr:row>104</xdr:row>
      <xdr:rowOff>163576</xdr:rowOff>
    </xdr:to>
    <xdr:sp macro="" textlink="">
      <xdr:nvSpPr>
        <xdr:cNvPr id="723" name="フローチャート: 判断 722"/>
        <xdr:cNvSpPr/>
      </xdr:nvSpPr>
      <xdr:spPr>
        <a:xfrm>
          <a:off x="22110700" y="1789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23113</xdr:rowOff>
    </xdr:from>
    <xdr:to>
      <xdr:col>116</xdr:col>
      <xdr:colOff>114300</xdr:colOff>
      <xdr:row>103</xdr:row>
      <xdr:rowOff>124713</xdr:rowOff>
    </xdr:to>
    <xdr:sp macro="" textlink="">
      <xdr:nvSpPr>
        <xdr:cNvPr id="729" name="楕円 728"/>
        <xdr:cNvSpPr/>
      </xdr:nvSpPr>
      <xdr:spPr>
        <a:xfrm>
          <a:off x="221107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45990</xdr:rowOff>
    </xdr:from>
    <xdr:ext cx="469744" cy="259045"/>
    <xdr:sp macro="" textlink="">
      <xdr:nvSpPr>
        <xdr:cNvPr id="730" name="【庁舎】&#10;一人当たり面積該当値テキスト"/>
        <xdr:cNvSpPr txBox="1"/>
      </xdr:nvSpPr>
      <xdr:spPr>
        <a:xfrm>
          <a:off x="22199600" y="1753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153415</xdr:rowOff>
    </xdr:from>
    <xdr:to>
      <xdr:col>112</xdr:col>
      <xdr:colOff>38100</xdr:colOff>
      <xdr:row>105</xdr:row>
      <xdr:rowOff>83565</xdr:rowOff>
    </xdr:to>
    <xdr:sp macro="" textlink="">
      <xdr:nvSpPr>
        <xdr:cNvPr id="731" name="楕円 730"/>
        <xdr:cNvSpPr/>
      </xdr:nvSpPr>
      <xdr:spPr>
        <a:xfrm>
          <a:off x="212725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73913</xdr:rowOff>
    </xdr:from>
    <xdr:to>
      <xdr:col>116</xdr:col>
      <xdr:colOff>63500</xdr:colOff>
      <xdr:row>105</xdr:row>
      <xdr:rowOff>32765</xdr:rowOff>
    </xdr:to>
    <xdr:cxnSp macro="">
      <xdr:nvCxnSpPr>
        <xdr:cNvPr id="732" name="直線コネクタ 731"/>
        <xdr:cNvCxnSpPr/>
      </xdr:nvCxnSpPr>
      <xdr:spPr>
        <a:xfrm flipV="1">
          <a:off x="21323300" y="17733263"/>
          <a:ext cx="8382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45974</xdr:rowOff>
    </xdr:from>
    <xdr:to>
      <xdr:col>107</xdr:col>
      <xdr:colOff>101600</xdr:colOff>
      <xdr:row>103</xdr:row>
      <xdr:rowOff>147574</xdr:rowOff>
    </xdr:to>
    <xdr:sp macro="" textlink="">
      <xdr:nvSpPr>
        <xdr:cNvPr id="733" name="楕円 732"/>
        <xdr:cNvSpPr/>
      </xdr:nvSpPr>
      <xdr:spPr>
        <a:xfrm>
          <a:off x="203835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96774</xdr:rowOff>
    </xdr:from>
    <xdr:to>
      <xdr:col>111</xdr:col>
      <xdr:colOff>177800</xdr:colOff>
      <xdr:row>105</xdr:row>
      <xdr:rowOff>32765</xdr:rowOff>
    </xdr:to>
    <xdr:cxnSp macro="">
      <xdr:nvCxnSpPr>
        <xdr:cNvPr id="734" name="直線コネクタ 733"/>
        <xdr:cNvCxnSpPr/>
      </xdr:nvCxnSpPr>
      <xdr:spPr>
        <a:xfrm>
          <a:off x="20434300" y="17756124"/>
          <a:ext cx="8890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55118</xdr:rowOff>
    </xdr:from>
    <xdr:to>
      <xdr:col>102</xdr:col>
      <xdr:colOff>165100</xdr:colOff>
      <xdr:row>103</xdr:row>
      <xdr:rowOff>156718</xdr:rowOff>
    </xdr:to>
    <xdr:sp macro="" textlink="">
      <xdr:nvSpPr>
        <xdr:cNvPr id="735" name="楕円 734"/>
        <xdr:cNvSpPr/>
      </xdr:nvSpPr>
      <xdr:spPr>
        <a:xfrm>
          <a:off x="194945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96774</xdr:rowOff>
    </xdr:from>
    <xdr:to>
      <xdr:col>107</xdr:col>
      <xdr:colOff>50800</xdr:colOff>
      <xdr:row>103</xdr:row>
      <xdr:rowOff>105918</xdr:rowOff>
    </xdr:to>
    <xdr:cxnSp macro="">
      <xdr:nvCxnSpPr>
        <xdr:cNvPr id="736" name="直線コネクタ 735"/>
        <xdr:cNvCxnSpPr/>
      </xdr:nvCxnSpPr>
      <xdr:spPr>
        <a:xfrm flipV="1">
          <a:off x="19545300" y="177561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93980</xdr:rowOff>
    </xdr:from>
    <xdr:to>
      <xdr:col>98</xdr:col>
      <xdr:colOff>38100</xdr:colOff>
      <xdr:row>103</xdr:row>
      <xdr:rowOff>24130</xdr:rowOff>
    </xdr:to>
    <xdr:sp macro="" textlink="">
      <xdr:nvSpPr>
        <xdr:cNvPr id="737" name="楕円 736"/>
        <xdr:cNvSpPr/>
      </xdr:nvSpPr>
      <xdr:spPr>
        <a:xfrm>
          <a:off x="18605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144780</xdr:rowOff>
    </xdr:from>
    <xdr:to>
      <xdr:col>102</xdr:col>
      <xdr:colOff>114300</xdr:colOff>
      <xdr:row>103</xdr:row>
      <xdr:rowOff>105918</xdr:rowOff>
    </xdr:to>
    <xdr:cxnSp macro="">
      <xdr:nvCxnSpPr>
        <xdr:cNvPr id="738" name="直線コネクタ 737"/>
        <xdr:cNvCxnSpPr/>
      </xdr:nvCxnSpPr>
      <xdr:spPr>
        <a:xfrm>
          <a:off x="18656300" y="1763268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100092</xdr:rowOff>
    </xdr:from>
    <xdr:ext cx="469744" cy="259045"/>
    <xdr:sp macro="" textlink="">
      <xdr:nvSpPr>
        <xdr:cNvPr id="739" name="n_1main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164101</xdr:rowOff>
    </xdr:from>
    <xdr:ext cx="469744" cy="259045"/>
    <xdr:sp macro="" textlink="">
      <xdr:nvSpPr>
        <xdr:cNvPr id="740" name="n_2mainValue【庁舎】&#10;一人当たり面積"/>
        <xdr:cNvSpPr txBox="1"/>
      </xdr:nvSpPr>
      <xdr:spPr>
        <a:xfrm>
          <a:off x="20199427" y="1748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1795</xdr:rowOff>
    </xdr:from>
    <xdr:ext cx="469744" cy="259045"/>
    <xdr:sp macro="" textlink="">
      <xdr:nvSpPr>
        <xdr:cNvPr id="741" name="n_3mainValue【庁舎】&#10;一人当たり面積"/>
        <xdr:cNvSpPr txBox="1"/>
      </xdr:nvSpPr>
      <xdr:spPr>
        <a:xfrm>
          <a:off x="19310427" y="1748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40657</xdr:rowOff>
    </xdr:from>
    <xdr:ext cx="469744" cy="259045"/>
    <xdr:sp macro="" textlink="">
      <xdr:nvSpPr>
        <xdr:cNvPr id="742" name="n_4mainValue【庁舎】&#10;一人当たり面積"/>
        <xdr:cNvSpPr txBox="1"/>
      </xdr:nvSpPr>
      <xdr:spPr>
        <a:xfrm>
          <a:off x="18421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コミュニティプラントとして位置付けしている団地内排水処理施設の一般廃棄物処理施設が老朽化の進行により、非常に高い減価償却率となっている。その３施設の処理区域について順次、市単独公共下水道へ接続し、汚水処理の効率化を図り、施設の用途廃止を進める必要がある。</a:t>
          </a:r>
        </a:p>
        <a:p>
          <a:r>
            <a:rPr kumimoji="1" lang="ja-JP" altLang="en-US" sz="1300">
              <a:latin typeface="ＭＳ Ｐゴシック" panose="020B0600070205080204" pitchFamily="50" charset="-128"/>
              <a:ea typeface="ＭＳ Ｐゴシック" panose="020B0600070205080204" pitchFamily="50" charset="-128"/>
            </a:rPr>
            <a:t>　消防施設も減価償却率が高いが、これは市内消防団の消防車庫の老朽化が進行していることによるものである。現行の整備計画により、新設や長寿命化を着実に進める必要がある。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体育館・プールの減価償却率「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」は誤りであり、正しくは「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102,235
99,298
205.30
50,864,880
47,560,747
2,669,276
26,468,274
46,551,086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普通交付税再算定における臨時経済対策費等の基準財政需要額算入や、市町村民税の法人税割及び所得割の減等に伴う基準財政収入額の減により、令和３年度単年度財政力指数は、令和２年度から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ポイントの減なった。</a:t>
          </a:r>
        </a:p>
        <a:p>
          <a:r>
            <a:rPr kumimoji="1" lang="ja-JP" altLang="en-US" sz="1300">
              <a:latin typeface="ＭＳ Ｐゴシック" panose="020B0600070205080204" pitchFamily="50" charset="-128"/>
              <a:ea typeface="ＭＳ Ｐゴシック" panose="020B0600070205080204" pitchFamily="50" charset="-128"/>
            </a:rPr>
            <a:t>　茨城県平均との差は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ポイントであり、自主財源の確保、財政運営の効率化が継続的な課題となっている。市税の徴収強化に加え、公共施設の統廃合など行政の効率化及び歳出の見直しを実施し、財政基盤の強化を目指す。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156936</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57686"/>
          <a:ext cx="0" cy="14477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71863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156936</xdr:rowOff>
    </xdr:from>
    <xdr:to>
      <xdr:col>24</xdr:col>
      <xdr:colOff>12700</xdr:colOff>
      <xdr:row>35</xdr:row>
      <xdr:rowOff>156936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158750</xdr:rowOff>
    </xdr:from>
    <xdr:to>
      <xdr:col>23</xdr:col>
      <xdr:colOff>133350</xdr:colOff>
      <xdr:row>38</xdr:row>
      <xdr:rowOff>56243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5024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117220</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7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158750</xdr:rowOff>
    </xdr:from>
    <xdr:to>
      <xdr:col>19</xdr:col>
      <xdr:colOff>133350</xdr:colOff>
      <xdr:row>37</xdr:row>
      <xdr:rowOff>158750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31750</xdr:colOff>
      <xdr:row>37</xdr:row>
      <xdr:rowOff>124278</xdr:rowOff>
    </xdr:from>
    <xdr:to>
      <xdr:col>15</xdr:col>
      <xdr:colOff>82550</xdr:colOff>
      <xdr:row>37</xdr:row>
      <xdr:rowOff>158750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4679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37</xdr:row>
      <xdr:rowOff>124278</xdr:rowOff>
    </xdr:from>
    <xdr:to>
      <xdr:col>11</xdr:col>
      <xdr:colOff>31750</xdr:colOff>
      <xdr:row>38</xdr:row>
      <xdr:rowOff>21772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4679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5443</xdr:rowOff>
    </xdr:from>
    <xdr:to>
      <xdr:col>23</xdr:col>
      <xdr:colOff>184150</xdr:colOff>
      <xdr:row>38</xdr:row>
      <xdr:rowOff>107043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21970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107950</xdr:rowOff>
    </xdr:from>
    <xdr:to>
      <xdr:col>19</xdr:col>
      <xdr:colOff>184150</xdr:colOff>
      <xdr:row>38</xdr:row>
      <xdr:rowOff>38100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48277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107950</xdr:rowOff>
    </xdr:from>
    <xdr:to>
      <xdr:col>15</xdr:col>
      <xdr:colOff>133350</xdr:colOff>
      <xdr:row>38</xdr:row>
      <xdr:rowOff>38100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48277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73478</xdr:rowOff>
    </xdr:from>
    <xdr:to>
      <xdr:col>11</xdr:col>
      <xdr:colOff>82550</xdr:colOff>
      <xdr:row>38</xdr:row>
      <xdr:rowOff>3628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13805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142422</xdr:rowOff>
    </xdr:from>
    <xdr:to>
      <xdr:col>7</xdr:col>
      <xdr:colOff>31750</xdr:colOff>
      <xdr:row>38</xdr:row>
      <xdr:rowOff>72572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82749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経常収支比率は地方交付税、臨時財政対策債、繰越金の増に伴い、昨年度から</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ポイントの減となっている。一方で分子である経常経費充当一般財源については大きな変化はない。</a:t>
          </a:r>
        </a:p>
        <a:p>
          <a:r>
            <a:rPr kumimoji="1" lang="ja-JP" altLang="en-US" sz="1300">
              <a:latin typeface="ＭＳ Ｐゴシック" panose="020B0600070205080204" pitchFamily="50" charset="-128"/>
              <a:ea typeface="ＭＳ Ｐゴシック" panose="020B0600070205080204" pitchFamily="50" charset="-128"/>
            </a:rPr>
            <a:t>　茨城県平均、全国平均は下回っているが、新型コロナウイルス感染症等の影響による一時的な繰越金増の影響が大きいため、今後の市税の徴収強化、公共施設マネジメントにおける維持管理経費の削減等に努め、財政構造の弾力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161472</xdr:rowOff>
    </xdr:from>
    <xdr:to>
      <xdr:col>23</xdr:col>
      <xdr:colOff>133350</xdr:colOff>
      <xdr:row>67</xdr:row>
      <xdr:rowOff>20259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10105572"/>
          <a:ext cx="0" cy="14018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163786</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47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20259</xdr:rowOff>
    </xdr:from>
    <xdr:to>
      <xdr:col>24</xdr:col>
      <xdr:colOff>12700</xdr:colOff>
      <xdr:row>67</xdr:row>
      <xdr:rowOff>20259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50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76399</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161472</xdr:rowOff>
    </xdr:from>
    <xdr:to>
      <xdr:col>24</xdr:col>
      <xdr:colOff>12700</xdr:colOff>
      <xdr:row>58</xdr:row>
      <xdr:rowOff>161472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93435</xdr:rowOff>
    </xdr:from>
    <xdr:to>
      <xdr:col>23</xdr:col>
      <xdr:colOff>133350</xdr:colOff>
      <xdr:row>65</xdr:row>
      <xdr:rowOff>29935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4114800" y="10208985"/>
          <a:ext cx="8382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132339</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76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160262</xdr:rowOff>
    </xdr:from>
    <xdr:to>
      <xdr:col>23</xdr:col>
      <xdr:colOff>184150</xdr:colOff>
      <xdr:row>63</xdr:row>
      <xdr:rowOff>90412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902200" y="1079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29935</xdr:rowOff>
    </xdr:from>
    <xdr:to>
      <xdr:col>19</xdr:col>
      <xdr:colOff>133350</xdr:colOff>
      <xdr:row>66</xdr:row>
      <xdr:rowOff>30843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3225800" y="11174185"/>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31750</xdr:colOff>
      <xdr:row>66</xdr:row>
      <xdr:rowOff>30843</xdr:rowOff>
    </xdr:from>
    <xdr:to>
      <xdr:col>15</xdr:col>
      <xdr:colOff>82550</xdr:colOff>
      <xdr:row>67</xdr:row>
      <xdr:rowOff>54731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2336800" y="11346543"/>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66</xdr:row>
      <xdr:rowOff>7862</xdr:rowOff>
    </xdr:from>
    <xdr:to>
      <xdr:col>11</xdr:col>
      <xdr:colOff>31750</xdr:colOff>
      <xdr:row>67</xdr:row>
      <xdr:rowOff>54731</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a:off x="1447800" y="11323562"/>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42635</xdr:rowOff>
    </xdr:from>
    <xdr:to>
      <xdr:col>23</xdr:col>
      <xdr:colOff>184150</xdr:colOff>
      <xdr:row>59</xdr:row>
      <xdr:rowOff>144235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9022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135362</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007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150585</xdr:rowOff>
    </xdr:from>
    <xdr:to>
      <xdr:col>19</xdr:col>
      <xdr:colOff>184150</xdr:colOff>
      <xdr:row>65</xdr:row>
      <xdr:rowOff>80735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4064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94087</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089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151493</xdr:rowOff>
    </xdr:from>
    <xdr:to>
      <xdr:col>15</xdr:col>
      <xdr:colOff>133350</xdr:colOff>
      <xdr:row>66</xdr:row>
      <xdr:rowOff>81643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3175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94995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106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3931</xdr:rowOff>
    </xdr:from>
    <xdr:to>
      <xdr:col>11</xdr:col>
      <xdr:colOff>82550</xdr:colOff>
      <xdr:row>67</xdr:row>
      <xdr:rowOff>105531</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2286000" y="1149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118883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1263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128512</xdr:rowOff>
    </xdr:from>
    <xdr:to>
      <xdr:col>7</xdr:col>
      <xdr:colOff>31750</xdr:colOff>
      <xdr:row>66</xdr:row>
      <xdr:rowOff>58662</xdr:rowOff>
    </xdr:to>
    <xdr:sp macro="" textlink="">
      <xdr:nvSpPr>
        <xdr:cNvPr id="163" name="楕円 162">
          <a:extLst>
            <a:ext uri="{FF2B5EF4-FFF2-40B4-BE49-F238E27FC236}">
              <a16:creationId xmlns:a16="http://schemas.microsoft.com/office/drawing/2014/main" id="{00000000-0008-0000-0300-0000A3000000}"/>
            </a:ext>
          </a:extLst>
        </xdr:cNvPr>
        <xdr:cNvSpPr/>
      </xdr:nvSpPr>
      <xdr:spPr>
        <a:xfrm>
          <a:off x="1397000" y="112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72014</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1044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[111,411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昨年度と同様、新型コロナウイルス感染症対応地方創生事業として、プレミアム商品券の発行等を行っており、令和元年度以前からと比較すると人件費・物件費は依然として高い数値となっている。</a:t>
          </a:r>
        </a:p>
        <a:p>
          <a:r>
            <a:rPr kumimoji="1" lang="ja-JP" altLang="en-US" sz="1300">
              <a:latin typeface="ＭＳ Ｐゴシック" panose="020B0600070205080204" pitchFamily="50" charset="-128"/>
              <a:ea typeface="ＭＳ Ｐゴシック" panose="020B0600070205080204" pitchFamily="50" charset="-128"/>
            </a:rPr>
            <a:t>　他団体との比較としては、全国平均、茨城県平均ともに下回る状況となっている。今後も行政改革大綱に基づく行政改革アクションプラン及び公共施設適正配置によりコストの低減を図っていく。</a:t>
          </a: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28794</xdr:rowOff>
    </xdr:from>
    <xdr:to>
      <xdr:col>23</xdr:col>
      <xdr:colOff>133350</xdr:colOff>
      <xdr:row>88</xdr:row>
      <xdr:rowOff>114136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4087694"/>
          <a:ext cx="0" cy="11140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86213</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17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114136</xdr:rowOff>
    </xdr:from>
    <xdr:to>
      <xdr:col>24</xdr:col>
      <xdr:colOff>12700</xdr:colOff>
      <xdr:row>88</xdr:row>
      <xdr:rowOff>114136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01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115171</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83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28794</xdr:rowOff>
    </xdr:from>
    <xdr:to>
      <xdr:col>24</xdr:col>
      <xdr:colOff>12700</xdr:colOff>
      <xdr:row>82</xdr:row>
      <xdr:rowOff>28794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408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28794</xdr:rowOff>
    </xdr:from>
    <xdr:to>
      <xdr:col>23</xdr:col>
      <xdr:colOff>133350</xdr:colOff>
      <xdr:row>82</xdr:row>
      <xdr:rowOff>32051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4114800" y="14087694"/>
          <a:ext cx="8382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59735</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6329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87658</xdr:rowOff>
    </xdr:from>
    <xdr:to>
      <xdr:col>23</xdr:col>
      <xdr:colOff>184150</xdr:colOff>
      <xdr:row>86</xdr:row>
      <xdr:rowOff>17808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66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42379</xdr:rowOff>
    </xdr:from>
    <xdr:to>
      <xdr:col>19</xdr:col>
      <xdr:colOff>133350</xdr:colOff>
      <xdr:row>82</xdr:row>
      <xdr:rowOff>32051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929829"/>
          <a:ext cx="889000" cy="16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31750</xdr:colOff>
      <xdr:row>80</xdr:row>
      <xdr:rowOff>161092</xdr:rowOff>
    </xdr:from>
    <xdr:to>
      <xdr:col>15</xdr:col>
      <xdr:colOff>82550</xdr:colOff>
      <xdr:row>81</xdr:row>
      <xdr:rowOff>42379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877092"/>
          <a:ext cx="889000" cy="5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80</xdr:row>
      <xdr:rowOff>132993</xdr:rowOff>
    </xdr:from>
    <xdr:to>
      <xdr:col>11</xdr:col>
      <xdr:colOff>31750</xdr:colOff>
      <xdr:row>80</xdr:row>
      <xdr:rowOff>161092</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848993"/>
          <a:ext cx="8890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149444</xdr:rowOff>
    </xdr:from>
    <xdr:to>
      <xdr:col>23</xdr:col>
      <xdr:colOff>184150</xdr:colOff>
      <xdr:row>82</xdr:row>
      <xdr:rowOff>79594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0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70721</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95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152701</xdr:rowOff>
    </xdr:from>
    <xdr:to>
      <xdr:col>19</xdr:col>
      <xdr:colOff>184150</xdr:colOff>
      <xdr:row>82</xdr:row>
      <xdr:rowOff>82851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04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96203</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81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163029</xdr:rowOff>
    </xdr:from>
    <xdr:to>
      <xdr:col>15</xdr:col>
      <xdr:colOff>133350</xdr:colOff>
      <xdr:row>81</xdr:row>
      <xdr:rowOff>93179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87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106531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5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110292</xdr:rowOff>
    </xdr:from>
    <xdr:to>
      <xdr:col>11</xdr:col>
      <xdr:colOff>82550</xdr:colOff>
      <xdr:row>81</xdr:row>
      <xdr:rowOff>40442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82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53794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59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82193</xdr:rowOff>
    </xdr:from>
    <xdr:to>
      <xdr:col>7</xdr:col>
      <xdr:colOff>31750</xdr:colOff>
      <xdr:row>81</xdr:row>
      <xdr:rowOff>12343</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79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25695</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57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ラスパイレス指数は、各年度ともほぼ同程度の値で推移しており、全国平均と同水準である。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引き続き、人事院勧告を踏まえた給与制度の見直しを図り、給与水準の適正化に努める。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680016"/>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84</xdr:row>
      <xdr:rowOff>162984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162984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40391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84</xdr:row>
      <xdr:rowOff>2116</xdr:rowOff>
    </xdr:from>
    <xdr:to>
      <xdr:col>72</xdr:col>
      <xdr:colOff>203200</xdr:colOff>
      <xdr:row>84</xdr:row>
      <xdr:rowOff>122766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4039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84</xdr:row>
      <xdr:rowOff>2116</xdr:rowOff>
    </xdr:from>
    <xdr:to>
      <xdr:col>68</xdr:col>
      <xdr:colOff>152400</xdr:colOff>
      <xdr:row>84</xdr:row>
      <xdr:rowOff>122766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4039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84261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55686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86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66268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2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15468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4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66268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12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定員適正化計画に基づき、計画的な職員の採用及び組織体制の見直し等を実施し、各年度ともほぼ同程度の値で推移している。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今後も、複雑化・多様化する住民ニーズに対応するため、職員数を現状維持としている。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15875</xdr:rowOff>
    </xdr:from>
    <xdr:to>
      <xdr:col>81</xdr:col>
      <xdr:colOff>44450</xdr:colOff>
      <xdr:row>67</xdr:row>
      <xdr:rowOff>108162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31425"/>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80239</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108162</xdr:rowOff>
    </xdr:from>
    <xdr:to>
      <xdr:col>81</xdr:col>
      <xdr:colOff>133350</xdr:colOff>
      <xdr:row>67</xdr:row>
      <xdr:rowOff>108162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102252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15875</xdr:rowOff>
    </xdr:from>
    <xdr:to>
      <xdr:col>81</xdr:col>
      <xdr:colOff>133350</xdr:colOff>
      <xdr:row>59</xdr:row>
      <xdr:rowOff>15875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128481</xdr:rowOff>
    </xdr:from>
    <xdr:to>
      <xdr:col>81</xdr:col>
      <xdr:colOff>44450</xdr:colOff>
      <xdr:row>59</xdr:row>
      <xdr:rowOff>156633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244031"/>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13987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41910</xdr:rowOff>
    </xdr:from>
    <xdr:to>
      <xdr:col>81</xdr:col>
      <xdr:colOff>95250</xdr:colOff>
      <xdr:row>62</xdr:row>
      <xdr:rowOff>143510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128481</xdr:rowOff>
    </xdr:from>
    <xdr:to>
      <xdr:col>77</xdr:col>
      <xdr:colOff>44450</xdr:colOff>
      <xdr:row>59</xdr:row>
      <xdr:rowOff>164677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244031"/>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59</xdr:row>
      <xdr:rowOff>128481</xdr:rowOff>
    </xdr:from>
    <xdr:to>
      <xdr:col>72</xdr:col>
      <xdr:colOff>203200</xdr:colOff>
      <xdr:row>59</xdr:row>
      <xdr:rowOff>164677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244031"/>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59</xdr:row>
      <xdr:rowOff>128481</xdr:rowOff>
    </xdr:from>
    <xdr:to>
      <xdr:col>68</xdr:col>
      <xdr:colOff>152400</xdr:colOff>
      <xdr:row>59</xdr:row>
      <xdr:rowOff>136525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24403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105833</xdr:rowOff>
    </xdr:from>
    <xdr:to>
      <xdr:col>81</xdr:col>
      <xdr:colOff>95250</xdr:colOff>
      <xdr:row>60</xdr:row>
      <xdr:rowOff>35983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122360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0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77681</xdr:rowOff>
    </xdr:from>
    <xdr:to>
      <xdr:col>77</xdr:col>
      <xdr:colOff>95250</xdr:colOff>
      <xdr:row>60</xdr:row>
      <xdr:rowOff>7831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21183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965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113877</xdr:rowOff>
    </xdr:from>
    <xdr:to>
      <xdr:col>73</xdr:col>
      <xdr:colOff>44450</xdr:colOff>
      <xdr:row>60</xdr:row>
      <xdr:rowOff>44027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57379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0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77681</xdr:rowOff>
    </xdr:from>
    <xdr:to>
      <xdr:col>68</xdr:col>
      <xdr:colOff>203200</xdr:colOff>
      <xdr:row>60</xdr:row>
      <xdr:rowOff>7831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21183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96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85725</xdr:rowOff>
    </xdr:from>
    <xdr:to>
      <xdr:col>64</xdr:col>
      <xdr:colOff>152400</xdr:colOff>
      <xdr:row>60</xdr:row>
      <xdr:rowOff>15875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29227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年度減税補てん債、平成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年度合併特例債、平成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年度合併特例債等の償還終了により、昨年度の</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全国平均、茨城県平均を上回った状況となっているが、今後も義務教育学校整備事業等に係る地方債の発行を予定しており、緊急性及び住民ニーズを的確に把握した事業の選択により、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46097"/>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57573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20217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81704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2584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42</xdr:row>
      <xdr:rowOff>81704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2665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49530</xdr:rowOff>
    </xdr:from>
    <xdr:to>
      <xdr:col>68</xdr:col>
      <xdr:colOff>152400</xdr:colOff>
      <xdr:row>42</xdr:row>
      <xdr:rowOff>65617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2504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138447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118550</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976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30904</xdr:rowOff>
    </xdr:from>
    <xdr:to>
      <xdr:col>73</xdr:col>
      <xdr:colOff>44450</xdr:colOff>
      <xdr:row>42</xdr:row>
      <xdr:rowOff>132504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142681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14817</xdr:rowOff>
    </xdr:from>
    <xdr:to>
      <xdr:col>68</xdr:col>
      <xdr:colOff>203200</xdr:colOff>
      <xdr:row>42</xdr:row>
      <xdr:rowOff>116417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110507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下水道事業会計等の地方債現在高の減少に伴う繰入見込額の減により、昨年度の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64.5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52.5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全国平均、茨城県平均を大きく上回る状況となっているが、今後も、老朽化した施設の更新及び学校を含む公共施設の統廃合等の多額の投資的経費が必要となることが予想され、地方債の借入については償還金の財政措置がある合併特例債等を優先し、財政措置のない起債の借入を抑制することで、財政健全化により一層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64710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94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36787</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8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64710</xdr:rowOff>
    </xdr:from>
    <xdr:to>
      <xdr:col>81</xdr:col>
      <xdr:colOff>133350</xdr:colOff>
      <xdr:row>23</xdr:row>
      <xdr:rowOff>64710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400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1814</xdr:rowOff>
    </xdr:from>
    <xdr:to>
      <xdr:col>81</xdr:col>
      <xdr:colOff>44450</xdr:colOff>
      <xdr:row>17</xdr:row>
      <xdr:rowOff>139700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916464"/>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56260</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6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39733</xdr:rowOff>
    </xdr:from>
    <xdr:to>
      <xdr:col>81</xdr:col>
      <xdr:colOff>95250</xdr:colOff>
      <xdr:row>16</xdr:row>
      <xdr:rowOff>141333</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7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139700</xdr:rowOff>
    </xdr:from>
    <xdr:to>
      <xdr:col>77</xdr:col>
      <xdr:colOff>44450</xdr:colOff>
      <xdr:row>18</xdr:row>
      <xdr:rowOff>2721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30543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99483</xdr:rowOff>
    </xdr:from>
    <xdr:to>
      <xdr:col>72</xdr:col>
      <xdr:colOff>203200</xdr:colOff>
      <xdr:row>18</xdr:row>
      <xdr:rowOff>2721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3014133"/>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49167</xdr:rowOff>
    </xdr:from>
    <xdr:to>
      <xdr:col>68</xdr:col>
      <xdr:colOff>152400</xdr:colOff>
      <xdr:row>17</xdr:row>
      <xdr:rowOff>99483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792367"/>
          <a:ext cx="889000" cy="2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122464</xdr:rowOff>
    </xdr:from>
    <xdr:to>
      <xdr:col>81</xdr:col>
      <xdr:colOff>95250</xdr:colOff>
      <xdr:row>17</xdr:row>
      <xdr:rowOff>52614</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967200" y="28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94541</xdr:rowOff>
    </xdr:from>
    <xdr:ext cx="762000" cy="259045"/>
    <xdr:sp macro="" textlink="">
      <xdr:nvSpPr>
        <xdr:cNvPr id="453" name="将来負担の状況該当値テキスト">
          <a:extLst>
            <a:ext uri="{FF2B5EF4-FFF2-40B4-BE49-F238E27FC236}">
              <a16:creationId xmlns:a16="http://schemas.microsoft.com/office/drawing/2014/main" id="{00000000-0008-0000-0300-0000C5010000}"/>
            </a:ext>
          </a:extLst>
        </xdr:cNvPr>
        <xdr:cNvSpPr txBox="1"/>
      </xdr:nvSpPr>
      <xdr:spPr>
        <a:xfrm>
          <a:off x="17106900" y="283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88900</xdr:rowOff>
    </xdr:from>
    <xdr:to>
      <xdr:col>77</xdr:col>
      <xdr:colOff>95250</xdr:colOff>
      <xdr:row>18</xdr:row>
      <xdr:rowOff>19050</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129000" y="30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29227</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77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123371</xdr:rowOff>
    </xdr:from>
    <xdr:to>
      <xdr:col>73</xdr:col>
      <xdr:colOff>44450</xdr:colOff>
      <xdr:row>18</xdr:row>
      <xdr:rowOff>53521</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303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63698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80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48683</xdr:rowOff>
    </xdr:from>
    <xdr:to>
      <xdr:col>68</xdr:col>
      <xdr:colOff>203200</xdr:colOff>
      <xdr:row>17</xdr:row>
      <xdr:rowOff>150283</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160460</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73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169817</xdr:rowOff>
    </xdr:from>
    <xdr:to>
      <xdr:col>64</xdr:col>
      <xdr:colOff>152400</xdr:colOff>
      <xdr:row>16</xdr:row>
      <xdr:rowOff>99967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7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110144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51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145676</xdr:colOff>
      <xdr:row>26</xdr:row>
      <xdr:rowOff>78441</xdr:rowOff>
    </xdr:from>
    <xdr:ext cx="9099176" cy="425758"/>
    <xdr:sp macro="" textlink="">
      <xdr:nvSpPr>
        <xdr:cNvPr id="462" name="テキスト ボックス 461">
          <a:extLst>
            <a:ext uri="{FF2B5EF4-FFF2-40B4-BE49-F238E27FC236}">
              <a16:creationId xmlns:a16="http://schemas.microsoft.com/office/drawing/2014/main" id="{B7833EC5-7802-49C9-93AF-5F55205E114C}"/>
            </a:ext>
          </a:extLst>
        </xdr:cNvPr>
        <xdr:cNvSpPr txBox="1"/>
      </xdr:nvSpPr>
      <xdr:spPr>
        <a:xfrm>
          <a:off x="784411" y="444873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102,235
99,298
205.30
50,864,880
47,560,747
2,669,276
26,468,274
46,551,086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職員の退職等により職員給与費が減となり、前年度より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全国平均、茨城県平均を下回っているものの、今後も行政改革大綱に基づく行政改革アクションプラン及び定員適正化計画等の推進により、一層の職員定数・給与の適正化に努める。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151493</xdr:rowOff>
    </xdr:from>
    <xdr:to>
      <xdr:col>24</xdr:col>
      <xdr:colOff>25400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09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66420</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151493</xdr:rowOff>
    </xdr:from>
    <xdr:to>
      <xdr:col>24</xdr:col>
      <xdr:colOff>114300</xdr:colOff>
      <xdr:row>33</xdr:row>
      <xdr:rowOff>151493</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20864</xdr:rowOff>
    </xdr:from>
    <xdr:to>
      <xdr:col>24</xdr:col>
      <xdr:colOff>25400</xdr:colOff>
      <xdr:row>37</xdr:row>
      <xdr:rowOff>37193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021614"/>
          <a:ext cx="8382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170742</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514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27215</xdr:rowOff>
    </xdr:from>
    <xdr:to>
      <xdr:col>24</xdr:col>
      <xdr:colOff>76200</xdr:colOff>
      <xdr:row>38</xdr:row>
      <xdr:rowOff>128815</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37193</xdr:rowOff>
    </xdr:from>
    <xdr:to>
      <xdr:col>19</xdr:col>
      <xdr:colOff>187325</xdr:colOff>
      <xdr:row>37</xdr:row>
      <xdr:rowOff>86178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3808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37</xdr:row>
      <xdr:rowOff>86178</xdr:rowOff>
    </xdr:from>
    <xdr:to>
      <xdr:col>15</xdr:col>
      <xdr:colOff>98425</xdr:colOff>
      <xdr:row>38</xdr:row>
      <xdr:rowOff>12700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4298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120650</xdr:colOff>
      <xdr:row>37</xdr:row>
      <xdr:rowOff>167822</xdr:rowOff>
    </xdr:from>
    <xdr:to>
      <xdr:col>11</xdr:col>
      <xdr:colOff>9525</xdr:colOff>
      <xdr:row>38</xdr:row>
      <xdr:rowOff>12700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5114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141514</xdr:rowOff>
    </xdr:from>
    <xdr:to>
      <xdr:col>24</xdr:col>
      <xdr:colOff>76200</xdr:colOff>
      <xdr:row>35</xdr:row>
      <xdr:rowOff>71664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158041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157843</xdr:rowOff>
    </xdr:from>
    <xdr:to>
      <xdr:col>20</xdr:col>
      <xdr:colOff>38100</xdr:colOff>
      <xdr:row>37</xdr:row>
      <xdr:rowOff>87993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101345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102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35378</xdr:rowOff>
    </xdr:from>
    <xdr:to>
      <xdr:col>15</xdr:col>
      <xdr:colOff>149225</xdr:colOff>
      <xdr:row>37</xdr:row>
      <xdr:rowOff>136978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150330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15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76852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60524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23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給食提供事業の賄材料費等の増により、物件費自体は増額となっているが、臨時財政対策債増額等により、経常一般財源等も大幅に増となっていることから、前年度より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ポイント減少となった。</a:t>
          </a:r>
        </a:p>
        <a:p>
          <a:r>
            <a:rPr kumimoji="1" lang="ja-JP" altLang="en-US" sz="1300">
              <a:latin typeface="ＭＳ Ｐゴシック" panose="020B0600070205080204" pitchFamily="50" charset="-128"/>
              <a:ea typeface="ＭＳ Ｐゴシック" panose="020B0600070205080204" pitchFamily="50" charset="-128"/>
            </a:rPr>
            <a:t>　全国平均、茨城県平均ともに下回っており、引き続き、事務事業の整理、合理化等を進め経費の抑制に努める。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31750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15</xdr:row>
      <xdr:rowOff>50800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4892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67327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1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95250</xdr:rowOff>
    </xdr:from>
    <xdr:to>
      <xdr:col>82</xdr:col>
      <xdr:colOff>158750</xdr:colOff>
      <xdr:row>17</xdr:row>
      <xdr:rowOff>25400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50800</xdr:rowOff>
    </xdr:from>
    <xdr:to>
      <xdr:col>78</xdr:col>
      <xdr:colOff>69850</xdr:colOff>
      <xdr:row>15</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22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92075</xdr:colOff>
      <xdr:row>15</xdr:row>
      <xdr:rowOff>69850</xdr:rowOff>
    </xdr:from>
    <xdr:to>
      <xdr:col>73</xdr:col>
      <xdr:colOff>180975</xdr:colOff>
      <xdr:row>16</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41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3175</xdr:colOff>
      <xdr:row>15</xdr:row>
      <xdr:rowOff>107950</xdr:rowOff>
    </xdr:from>
    <xdr:to>
      <xdr:col>69</xdr:col>
      <xdr:colOff>92075</xdr:colOff>
      <xdr:row>16</xdr:row>
      <xdr:rowOff>50800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7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38100</xdr:rowOff>
    </xdr:from>
    <xdr:to>
      <xdr:col>82</xdr:col>
      <xdr:colOff>158750</xdr:colOff>
      <xdr:row>14</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118127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0</xdr:rowOff>
    </xdr:from>
    <xdr:to>
      <xdr:col>78</xdr:col>
      <xdr:colOff>120650</xdr:colOff>
      <xdr:row>15</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114952</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4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134002</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114952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1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652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0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障害福祉サービス給付費の増により、扶助費自体は増額となっているが、臨時財政対策債増額等により、経常一般財源等も大幅に増となっていることから、前年度より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令和元年度から比率は下がりつつあるが、今後も資格等審査の適正化、特に生活保護については、就労促進支援事業の充実等により、歳出抑制に努める。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424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13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56</xdr:row>
      <xdr:rowOff>12700</xdr:rowOff>
    </xdr:from>
    <xdr:to>
      <xdr:col>15</xdr:col>
      <xdr:colOff>98425</xdr:colOff>
      <xdr:row>56</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13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120650</xdr:colOff>
      <xdr:row>55</xdr:row>
      <xdr:rowOff>88900</xdr:rowOff>
    </xdr:from>
    <xdr:to>
      <xdr:col>11</xdr:col>
      <xdr:colOff>9525</xdr:colOff>
      <xdr:row>56</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76852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3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3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76852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3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153052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3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後期高齢者医療経費の増により、操出金自体は増額となっているが、臨時財政対策債増額等により、経常一般財源等も大幅に増となっていることから、前年度より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ポイント減少となった。</a:t>
          </a:r>
        </a:p>
        <a:p>
          <a:r>
            <a:rPr kumimoji="1" lang="ja-JP" altLang="en-US" sz="1300">
              <a:latin typeface="ＭＳ Ｐゴシック" panose="020B0600070205080204" pitchFamily="50" charset="-128"/>
              <a:ea typeface="ＭＳ Ｐゴシック" panose="020B0600070205080204" pitchFamily="50" charset="-128"/>
            </a:rPr>
            <a:t>　今後も事業計画等の抜本的な見直しにより、一層の抑制に努める。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60</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3200"/>
          <a:ext cx="0" cy="119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0</xdr:rowOff>
    </xdr:from>
    <xdr:to>
      <xdr:col>82</xdr:col>
      <xdr:colOff>196850</xdr:colOff>
      <xdr:row>60</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28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76200</xdr:rowOff>
    </xdr:from>
    <xdr:to>
      <xdr:col>82</xdr:col>
      <xdr:colOff>107950</xdr:colOff>
      <xdr:row>57</xdr:row>
      <xdr:rowOff>44450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774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44450</xdr:rowOff>
    </xdr:from>
    <xdr:to>
      <xdr:col>78</xdr:col>
      <xdr:colOff>69850</xdr:colOff>
      <xdr:row>60</xdr:row>
      <xdr:rowOff>139700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171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92075</xdr:colOff>
      <xdr:row>60</xdr:row>
      <xdr:rowOff>76200</xdr:rowOff>
    </xdr:from>
    <xdr:to>
      <xdr:col>73</xdr:col>
      <xdr:colOff>180975</xdr:colOff>
      <xdr:row>60</xdr:row>
      <xdr:rowOff>139700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363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3175</xdr:colOff>
      <xdr:row>60</xdr:row>
      <xdr:rowOff>63500</xdr:rowOff>
    </xdr:from>
    <xdr:to>
      <xdr:col>69</xdr:col>
      <xdr:colOff>92075</xdr:colOff>
      <xdr:row>60</xdr:row>
      <xdr:rowOff>76200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35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41927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165100</xdr:rowOff>
    </xdr:from>
    <xdr:to>
      <xdr:col>78</xdr:col>
      <xdr:colOff>120650</xdr:colOff>
      <xdr:row>57</xdr:row>
      <xdr:rowOff>95250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99077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28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88900</xdr:rowOff>
    </xdr:from>
    <xdr:to>
      <xdr:col>74</xdr:col>
      <xdr:colOff>31750</xdr:colOff>
      <xdr:row>61</xdr:row>
      <xdr:rowOff>19050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22877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3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25400</xdr:rowOff>
    </xdr:from>
    <xdr:to>
      <xdr:col>69</xdr:col>
      <xdr:colOff>142875</xdr:colOff>
      <xdr:row>60</xdr:row>
      <xdr:rowOff>127000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7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12700</xdr:rowOff>
    </xdr:from>
    <xdr:to>
      <xdr:col>65</xdr:col>
      <xdr:colOff>53975</xdr:colOff>
      <xdr:row>60</xdr:row>
      <xdr:rowOff>114300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118127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6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筑西広域市町村圏事務組合で実施する廃棄物処理施設の基幹的整備改良事業に伴う分担金の減により、前年度から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全国平均、茨城県平均を上回っている状況のため、大きな割合を占める公営企業会計への補助金について今後も行政改革アクションプラン等に基づき、健全化に努める。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78994</xdr:rowOff>
    </xdr:from>
    <xdr:to>
      <xdr:col>82</xdr:col>
      <xdr:colOff>107950</xdr:colOff>
      <xdr:row>41</xdr:row>
      <xdr:rowOff>78994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3684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51071</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78994</xdr:rowOff>
    </xdr:from>
    <xdr:to>
      <xdr:col>82</xdr:col>
      <xdr:colOff>196850</xdr:colOff>
      <xdr:row>41</xdr:row>
      <xdr:rowOff>78994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0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165371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8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78994</xdr:rowOff>
    </xdr:from>
    <xdr:to>
      <xdr:col>82</xdr:col>
      <xdr:colOff>196850</xdr:colOff>
      <xdr:row>33</xdr:row>
      <xdr:rowOff>78994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58420</xdr:rowOff>
    </xdr:from>
    <xdr:to>
      <xdr:col>82</xdr:col>
      <xdr:colOff>107950</xdr:colOff>
      <xdr:row>41</xdr:row>
      <xdr:rowOff>51562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916420"/>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81297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154432</xdr:rowOff>
    </xdr:from>
    <xdr:to>
      <xdr:col>78</xdr:col>
      <xdr:colOff>69850</xdr:colOff>
      <xdr:row>41</xdr:row>
      <xdr:rowOff>51562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669532"/>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92075</xdr:colOff>
      <xdr:row>38</xdr:row>
      <xdr:rowOff>154432</xdr:rowOff>
    </xdr:from>
    <xdr:to>
      <xdr:col>73</xdr:col>
      <xdr:colOff>180975</xdr:colOff>
      <xdr:row>39</xdr:row>
      <xdr:rowOff>65278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6695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3175</xdr:colOff>
      <xdr:row>38</xdr:row>
      <xdr:rowOff>127000</xdr:rowOff>
    </xdr:from>
    <xdr:to>
      <xdr:col>69</xdr:col>
      <xdr:colOff>92075</xdr:colOff>
      <xdr:row>39</xdr:row>
      <xdr:rowOff>65278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6421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7620</xdr:rowOff>
    </xdr:from>
    <xdr:to>
      <xdr:col>82</xdr:col>
      <xdr:colOff>158750</xdr:colOff>
      <xdr:row>40</xdr:row>
      <xdr:rowOff>109220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151147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762</xdr:rowOff>
    </xdr:from>
    <xdr:to>
      <xdr:col>78</xdr:col>
      <xdr:colOff>120650</xdr:colOff>
      <xdr:row>41</xdr:row>
      <xdr:rowOff>102362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115714</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802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103632</xdr:rowOff>
    </xdr:from>
    <xdr:to>
      <xdr:col>74</xdr:col>
      <xdr:colOff>31750</xdr:colOff>
      <xdr:row>39</xdr:row>
      <xdr:rowOff>33782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47134</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39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14478</xdr:rowOff>
    </xdr:from>
    <xdr:to>
      <xdr:col>69</xdr:col>
      <xdr:colOff>142875</xdr:colOff>
      <xdr:row>39</xdr:row>
      <xdr:rowOff>116078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129430</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7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19702</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36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減税補てん債、旧合併特例債の償還終了により歳出額が減となったことから、前年度より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年度から比率は下がりつつあるが、引き続き、優先する建設事業の選定を行い、地方債借入の抑制に努める。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81</xdr:row>
      <xdr:rowOff>15421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487728"/>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158948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15421</xdr:rowOff>
    </xdr:from>
    <xdr:to>
      <xdr:col>24</xdr:col>
      <xdr:colOff>114300</xdr:colOff>
      <xdr:row>81</xdr:row>
      <xdr:rowOff>15421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56243</xdr:rowOff>
    </xdr:from>
    <xdr:to>
      <xdr:col>24</xdr:col>
      <xdr:colOff>25400</xdr:colOff>
      <xdr:row>77</xdr:row>
      <xdr:rowOff>69850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086443"/>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132641</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334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160564</xdr:rowOff>
    </xdr:from>
    <xdr:to>
      <xdr:col>24</xdr:col>
      <xdr:colOff>76200</xdr:colOff>
      <xdr:row>78</xdr:row>
      <xdr:rowOff>90714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102507</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271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77</xdr:row>
      <xdr:rowOff>102507</xdr:rowOff>
    </xdr:from>
    <xdr:to>
      <xdr:col>15</xdr:col>
      <xdr:colOff>98425</xdr:colOff>
      <xdr:row>77</xdr:row>
      <xdr:rowOff>146050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30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120650</xdr:colOff>
      <xdr:row>77</xdr:row>
      <xdr:rowOff>146050</xdr:rowOff>
    </xdr:from>
    <xdr:to>
      <xdr:col>11</xdr:col>
      <xdr:colOff>9525</xdr:colOff>
      <xdr:row>78</xdr:row>
      <xdr:rowOff>39914</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347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5443</xdr:rowOff>
    </xdr:from>
    <xdr:to>
      <xdr:col>24</xdr:col>
      <xdr:colOff>76200</xdr:colOff>
      <xdr:row>76</xdr:row>
      <xdr:rowOff>107043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21970</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124477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98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51707</xdr:rowOff>
    </xdr:from>
    <xdr:to>
      <xdr:col>15</xdr:col>
      <xdr:colOff>149225</xdr:colOff>
      <xdr:row>77</xdr:row>
      <xdr:rowOff>153307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157134</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01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95250</xdr:rowOff>
    </xdr:from>
    <xdr:to>
      <xdr:col>11</xdr:col>
      <xdr:colOff>60325</xdr:colOff>
      <xdr:row>78</xdr:row>
      <xdr:rowOff>25400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29227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05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160564</xdr:rowOff>
    </xdr:from>
    <xdr:to>
      <xdr:col>6</xdr:col>
      <xdr:colOff>171450</xdr:colOff>
      <xdr:row>78</xdr:row>
      <xdr:rowOff>90714</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94541</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12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昨年度の</a:t>
          </a:r>
          <a:r>
            <a:rPr kumimoji="1" lang="en-US" altLang="ja-JP" sz="1300">
              <a:latin typeface="ＭＳ Ｐゴシック" panose="020B0600070205080204" pitchFamily="50" charset="-128"/>
              <a:ea typeface="ＭＳ Ｐゴシック" panose="020B0600070205080204" pitchFamily="50" charset="-128"/>
            </a:rPr>
            <a:t>75.3</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68.6</a:t>
          </a:r>
          <a:r>
            <a:rPr kumimoji="1" lang="ja-JP" altLang="en-US" sz="1300">
              <a:latin typeface="ＭＳ Ｐゴシック" panose="020B0600070205080204" pitchFamily="50" charset="-128"/>
              <a:ea typeface="ＭＳ Ｐゴシック" panose="020B0600070205080204" pitchFamily="50" charset="-128"/>
            </a:rPr>
            <a:t>％となり、全国平均、茨城県平均を下回る状況となった。これは地方税や地方交付税の伸びに加えて、臨時財政対策債発行額の増が大きな要因となっている。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今後も地方税の徴収強化に加え、公営企業等の経営改革による補助金の抑制、事務事業のスクラップ・アンド・ビルドなど、行財政改革の取組により、一層の改善に努める。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26307</xdr:rowOff>
    </xdr:from>
    <xdr:to>
      <xdr:col>82</xdr:col>
      <xdr:colOff>107950</xdr:colOff>
      <xdr:row>80</xdr:row>
      <xdr:rowOff>121557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542157"/>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93634</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80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121557</xdr:rowOff>
    </xdr:from>
    <xdr:to>
      <xdr:col>82</xdr:col>
      <xdr:colOff>196850</xdr:colOff>
      <xdr:row>80</xdr:row>
      <xdr:rowOff>121557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83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112684</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26307</xdr:rowOff>
    </xdr:from>
    <xdr:to>
      <xdr:col>82</xdr:col>
      <xdr:colOff>196850</xdr:colOff>
      <xdr:row>73</xdr:row>
      <xdr:rowOff>26307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34471</xdr:rowOff>
    </xdr:from>
    <xdr:to>
      <xdr:col>82</xdr:col>
      <xdr:colOff>107950</xdr:colOff>
      <xdr:row>80</xdr:row>
      <xdr:rowOff>78014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3064671"/>
          <a:ext cx="838200" cy="72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56441</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84364</xdr:rowOff>
    </xdr:from>
    <xdr:to>
      <xdr:col>82</xdr:col>
      <xdr:colOff>158750</xdr:colOff>
      <xdr:row>78</xdr:row>
      <xdr:rowOff>14514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78014</xdr:rowOff>
    </xdr:from>
    <xdr:to>
      <xdr:col>78</xdr:col>
      <xdr:colOff>69850</xdr:colOff>
      <xdr:row>81</xdr:row>
      <xdr:rowOff>37193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37940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92075</xdr:colOff>
      <xdr:row>81</xdr:row>
      <xdr:rowOff>37193</xdr:rowOff>
    </xdr:from>
    <xdr:to>
      <xdr:col>73</xdr:col>
      <xdr:colOff>180975</xdr:colOff>
      <xdr:row>82</xdr:row>
      <xdr:rowOff>7257</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893800" y="139246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3175</xdr:colOff>
      <xdr:row>80</xdr:row>
      <xdr:rowOff>78014</xdr:rowOff>
    </xdr:from>
    <xdr:to>
      <xdr:col>69</xdr:col>
      <xdr:colOff>92075</xdr:colOff>
      <xdr:row>82</xdr:row>
      <xdr:rowOff>7257</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3794014"/>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155121</xdr:rowOff>
    </xdr:from>
    <xdr:to>
      <xdr:col>82</xdr:col>
      <xdr:colOff>158750</xdr:colOff>
      <xdr:row>76</xdr:row>
      <xdr:rowOff>85271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199</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27214</xdr:rowOff>
    </xdr:from>
    <xdr:to>
      <xdr:col>78</xdr:col>
      <xdr:colOff>120650</xdr:colOff>
      <xdr:row>80</xdr:row>
      <xdr:rowOff>128814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142166</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515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157843</xdr:rowOff>
    </xdr:from>
    <xdr:to>
      <xdr:col>74</xdr:col>
      <xdr:colOff>31750</xdr:colOff>
      <xdr:row>81</xdr:row>
      <xdr:rowOff>87993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101345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64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127907</xdr:rowOff>
    </xdr:from>
    <xdr:to>
      <xdr:col>69</xdr:col>
      <xdr:colOff>142875</xdr:colOff>
      <xdr:row>82</xdr:row>
      <xdr:rowOff>58057</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401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71409</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78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27214</xdr:rowOff>
    </xdr:from>
    <xdr:to>
      <xdr:col>65</xdr:col>
      <xdr:colOff>53975</xdr:colOff>
      <xdr:row>80</xdr:row>
      <xdr:rowOff>128814</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142166</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51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158318</xdr:rowOff>
    </xdr:from>
    <xdr:to>
      <xdr:col>29</xdr:col>
      <xdr:colOff>127000</xdr:colOff>
      <xdr:row>19</xdr:row>
      <xdr:rowOff>137135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1893"/>
          <a:ext cx="0" cy="13504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109212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137135</xdr:rowOff>
    </xdr:from>
    <xdr:to>
      <xdr:col>30</xdr:col>
      <xdr:colOff>25400</xdr:colOff>
      <xdr:row>19</xdr:row>
      <xdr:rowOff>137135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423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73245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3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158318</xdr:rowOff>
    </xdr:from>
    <xdr:to>
      <xdr:col>30</xdr:col>
      <xdr:colOff>25400</xdr:colOff>
      <xdr:row>11</xdr:row>
      <xdr:rowOff>158318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1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18796</xdr:rowOff>
    </xdr:from>
    <xdr:to>
      <xdr:col>29</xdr:col>
      <xdr:colOff>127000</xdr:colOff>
      <xdr:row>19</xdr:row>
      <xdr:rowOff>70879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23971"/>
          <a:ext cx="647700" cy="52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78897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26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62370</xdr:rowOff>
    </xdr:from>
    <xdr:to>
      <xdr:col>29</xdr:col>
      <xdr:colOff>177800</xdr:colOff>
      <xdr:row>15</xdr:row>
      <xdr:rowOff>163970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81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67755</xdr:rowOff>
    </xdr:from>
    <xdr:to>
      <xdr:col>26</xdr:col>
      <xdr:colOff>50800</xdr:colOff>
      <xdr:row>19</xdr:row>
      <xdr:rowOff>70879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01480"/>
          <a:ext cx="698500" cy="174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28</xdr:col>
      <xdr:colOff>139700</xdr:colOff>
      <xdr:row>22</xdr:row>
      <xdr:rowOff>140352</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67755</xdr:rowOff>
    </xdr:from>
    <xdr:to>
      <xdr:col>22</xdr:col>
      <xdr:colOff>114300</xdr:colOff>
      <xdr:row>18</xdr:row>
      <xdr:rowOff>118389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01480"/>
          <a:ext cx="698500" cy="50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21</xdr:col>
      <xdr:colOff>127000</xdr:colOff>
      <xdr:row>22</xdr:row>
      <xdr:rowOff>140352</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104940</xdr:rowOff>
    </xdr:from>
    <xdr:to>
      <xdr:col>18</xdr:col>
      <xdr:colOff>177800</xdr:colOff>
      <xdr:row>18</xdr:row>
      <xdr:rowOff>118389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38665"/>
          <a:ext cx="698500" cy="13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14</xdr:col>
      <xdr:colOff>63500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139446</xdr:rowOff>
    </xdr:from>
    <xdr:to>
      <xdr:col>29</xdr:col>
      <xdr:colOff>177800</xdr:colOff>
      <xdr:row>19</xdr:row>
      <xdr:rowOff>69596</xdr:rowOff>
    </xdr:to>
    <xdr:sp macro="" textlink="">
      <xdr:nvSpPr>
        <xdr:cNvPr id="61" name="楕円 60">
          <a:extLst>
            <a:ext uri="{FF2B5EF4-FFF2-40B4-BE49-F238E27FC236}">
              <a16:creationId xmlns:a16="http://schemas.microsoft.com/office/drawing/2014/main" id="{00000000-0008-0000-0500-00003D000000}"/>
            </a:ext>
          </a:extLst>
        </xdr:cNvPr>
        <xdr:cNvSpPr/>
      </xdr:nvSpPr>
      <xdr:spPr bwMode="auto">
        <a:xfrm>
          <a:off x="5600700" y="3273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48023</xdr:rowOff>
    </xdr:from>
    <xdr:ext cx="762000" cy="259045"/>
    <xdr:sp macro="" textlink="">
      <xdr:nvSpPr>
        <xdr:cNvPr id="62" name="人口1人当たり決算額の推移該当値テキスト130">
          <a:extLst>
            <a:ext uri="{FF2B5EF4-FFF2-40B4-BE49-F238E27FC236}">
              <a16:creationId xmlns:a16="http://schemas.microsoft.com/office/drawing/2014/main" id="{00000000-0008-0000-0500-00003E000000}"/>
            </a:ext>
          </a:extLst>
        </xdr:cNvPr>
        <xdr:cNvSpPr txBox="1"/>
      </xdr:nvSpPr>
      <xdr:spPr>
        <a:xfrm>
          <a:off x="5740400" y="3181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20079</xdr:rowOff>
    </xdr:from>
    <xdr:to>
      <xdr:col>26</xdr:col>
      <xdr:colOff>101600</xdr:colOff>
      <xdr:row>19</xdr:row>
      <xdr:rowOff>121679</xdr:rowOff>
    </xdr:to>
    <xdr:sp macro="" textlink="">
      <xdr:nvSpPr>
        <xdr:cNvPr id="63" name="楕円 62">
          <a:extLst>
            <a:ext uri="{FF2B5EF4-FFF2-40B4-BE49-F238E27FC236}">
              <a16:creationId xmlns:a16="http://schemas.microsoft.com/office/drawing/2014/main" id="{00000000-0008-0000-0500-00003F000000}"/>
            </a:ext>
          </a:extLst>
        </xdr:cNvPr>
        <xdr:cNvSpPr/>
      </xdr:nvSpPr>
      <xdr:spPr bwMode="auto">
        <a:xfrm>
          <a:off x="4953000" y="3325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131856</xdr:rowOff>
    </xdr:from>
    <xdr:ext cx="7366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622800" y="3094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16955</xdr:rowOff>
    </xdr:from>
    <xdr:to>
      <xdr:col>22</xdr:col>
      <xdr:colOff>165100</xdr:colOff>
      <xdr:row>18</xdr:row>
      <xdr:rowOff>118555</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4254500" y="3150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128732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924300" y="29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67589</xdr:rowOff>
    </xdr:from>
    <xdr:to>
      <xdr:col>19</xdr:col>
      <xdr:colOff>38100</xdr:colOff>
      <xdr:row>18</xdr:row>
      <xdr:rowOff>169190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3556000" y="320131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7916</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225800" y="297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54140</xdr:rowOff>
    </xdr:from>
    <xdr:to>
      <xdr:col>15</xdr:col>
      <xdr:colOff>101600</xdr:colOff>
      <xdr:row>18</xdr:row>
      <xdr:rowOff>155740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2857500" y="3187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165917</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527300" y="29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1" name="正方形/長方形 70">
          <a:extLst>
            <a:ext uri="{FF2B5EF4-FFF2-40B4-BE49-F238E27FC236}">
              <a16:creationId xmlns:a16="http://schemas.microsoft.com/office/drawing/2014/main" id="{00000000-0008-0000-0500-000047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2" name="角丸四角形 71">
          <a:extLst>
            <a:ext uri="{FF2B5EF4-FFF2-40B4-BE49-F238E27FC236}">
              <a16:creationId xmlns:a16="http://schemas.microsoft.com/office/drawing/2014/main" id="{00000000-0008-0000-0500-000048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3" name="正方形/長方形 72">
          <a:extLst>
            <a:ext uri="{FF2B5EF4-FFF2-40B4-BE49-F238E27FC236}">
              <a16:creationId xmlns:a16="http://schemas.microsoft.com/office/drawing/2014/main" id="{00000000-0008-0000-0500-000049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4" name="正方形/長方形 73">
          <a:extLst>
            <a:ext uri="{FF2B5EF4-FFF2-40B4-BE49-F238E27FC236}">
              <a16:creationId xmlns:a16="http://schemas.microsoft.com/office/drawing/2014/main" id="{00000000-0008-0000-0500-00004A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76" name="直線コネクタ 75">
          <a:extLst>
            <a:ext uri="{FF2B5EF4-FFF2-40B4-BE49-F238E27FC236}">
              <a16:creationId xmlns:a16="http://schemas.microsoft.com/office/drawing/2014/main" id="{00000000-0008-0000-0500-00004C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77" name="直線コネクタ 76">
          <a:extLst>
            <a:ext uri="{FF2B5EF4-FFF2-40B4-BE49-F238E27FC236}">
              <a16:creationId xmlns:a16="http://schemas.microsoft.com/office/drawing/2014/main" id="{00000000-0008-0000-0500-00004D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78" name="直線コネクタ 77">
          <a:extLst>
            <a:ext uri="{FF2B5EF4-FFF2-40B4-BE49-F238E27FC236}">
              <a16:creationId xmlns:a16="http://schemas.microsoft.com/office/drawing/2014/main" id="{00000000-0008-0000-0500-00004E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79" name="直線コネクタ 78">
          <a:extLst>
            <a:ext uri="{FF2B5EF4-FFF2-40B4-BE49-F238E27FC236}">
              <a16:creationId xmlns:a16="http://schemas.microsoft.com/office/drawing/2014/main" id="{00000000-0008-0000-0500-00004F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2" name="フローチャート: 判断 81">
          <a:extLst>
            <a:ext uri="{FF2B5EF4-FFF2-40B4-BE49-F238E27FC236}">
              <a16:creationId xmlns:a16="http://schemas.microsoft.com/office/drawing/2014/main" id="{00000000-0008-0000-0500-000052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4" name="テキスト ボックス 83">
          <a:extLst>
            <a:ext uri="{FF2B5EF4-FFF2-40B4-BE49-F238E27FC236}">
              <a16:creationId xmlns:a16="http://schemas.microsoft.com/office/drawing/2014/main" id="{00000000-0008-0000-0500-000054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216317</xdr:rowOff>
    </xdr:from>
    <xdr:to>
      <xdr:col>29</xdr:col>
      <xdr:colOff>127000</xdr:colOff>
      <xdr:row>37</xdr:row>
      <xdr:rowOff>304884</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flipV="1">
          <a:off x="5651500" y="6140867"/>
          <a:ext cx="0" cy="128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276961</xdr:rowOff>
    </xdr:from>
    <xdr:ext cx="762000" cy="25904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740400" y="740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304884</xdr:rowOff>
    </xdr:from>
    <xdr:to>
      <xdr:col>30</xdr:col>
      <xdr:colOff>25400</xdr:colOff>
      <xdr:row>37</xdr:row>
      <xdr:rowOff>304884</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5562600" y="7429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131244</xdr:rowOff>
    </xdr:from>
    <xdr:ext cx="762000" cy="259045"/>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740400" y="588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216317</xdr:rowOff>
    </xdr:from>
    <xdr:to>
      <xdr:col>30</xdr:col>
      <xdr:colOff>25400</xdr:colOff>
      <xdr:row>33</xdr:row>
      <xdr:rowOff>216317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6140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175659</xdr:rowOff>
    </xdr:from>
    <xdr:to>
      <xdr:col>29</xdr:col>
      <xdr:colOff>127000</xdr:colOff>
      <xdr:row>35</xdr:row>
      <xdr:rowOff>185685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003800" y="6786009"/>
          <a:ext cx="647700" cy="10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209149</xdr:rowOff>
    </xdr:from>
    <xdr:ext cx="762000" cy="259045"/>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740400" y="647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21172</xdr:rowOff>
    </xdr:from>
    <xdr:to>
      <xdr:col>29</xdr:col>
      <xdr:colOff>177800</xdr:colOff>
      <xdr:row>35</xdr:row>
      <xdr:rowOff>122772</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bwMode="auto">
        <a:xfrm>
          <a:off x="5600700" y="6631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92742</xdr:rowOff>
    </xdr:from>
    <xdr:to>
      <xdr:col>26</xdr:col>
      <xdr:colOff>50800</xdr:colOff>
      <xdr:row>35</xdr:row>
      <xdr:rowOff>175659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4305300" y="6703092"/>
          <a:ext cx="698500" cy="82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28</xdr:col>
      <xdr:colOff>139700</xdr:colOff>
      <xdr:row>39</xdr:row>
      <xdr:rowOff>321327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92742</xdr:rowOff>
    </xdr:from>
    <xdr:to>
      <xdr:col>22</xdr:col>
      <xdr:colOff>114300</xdr:colOff>
      <xdr:row>35</xdr:row>
      <xdr:rowOff>99470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3606800" y="6703092"/>
          <a:ext cx="698500" cy="6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21</xdr:col>
      <xdr:colOff>127000</xdr:colOff>
      <xdr:row>39</xdr:row>
      <xdr:rowOff>321327</xdr:rowOff>
    </xdr:from>
    <xdr:ext cx="7620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99470</xdr:rowOff>
    </xdr:from>
    <xdr:to>
      <xdr:col>18</xdr:col>
      <xdr:colOff>177800</xdr:colOff>
      <xdr:row>35</xdr:row>
      <xdr:rowOff>138463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2908300" y="6709820"/>
          <a:ext cx="698500" cy="38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14</xdr:col>
      <xdr:colOff>63500</xdr:colOff>
      <xdr:row>39</xdr:row>
      <xdr:rowOff>321327</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134885</xdr:rowOff>
    </xdr:from>
    <xdr:to>
      <xdr:col>29</xdr:col>
      <xdr:colOff>177800</xdr:colOff>
      <xdr:row>35</xdr:row>
      <xdr:rowOff>236485</xdr:rowOff>
    </xdr:to>
    <xdr:sp macro="" textlink="">
      <xdr:nvSpPr>
        <xdr:cNvPr id="116" name="楕円 115">
          <a:extLst>
            <a:ext uri="{FF2B5EF4-FFF2-40B4-BE49-F238E27FC236}">
              <a16:creationId xmlns:a16="http://schemas.microsoft.com/office/drawing/2014/main" id="{00000000-0008-0000-0500-000074000000}"/>
            </a:ext>
          </a:extLst>
        </xdr:cNvPr>
        <xdr:cNvSpPr/>
      </xdr:nvSpPr>
      <xdr:spPr bwMode="auto">
        <a:xfrm>
          <a:off x="5600700" y="6745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106962</xdr:rowOff>
    </xdr:from>
    <xdr:ext cx="762000" cy="259045"/>
    <xdr:sp macro="" textlink="">
      <xdr:nvSpPr>
        <xdr:cNvPr id="117" name="人口1人当たり決算額の推移該当値テキスト445">
          <a:extLst>
            <a:ext uri="{FF2B5EF4-FFF2-40B4-BE49-F238E27FC236}">
              <a16:creationId xmlns:a16="http://schemas.microsoft.com/office/drawing/2014/main" id="{00000000-0008-0000-0500-000075000000}"/>
            </a:ext>
          </a:extLst>
        </xdr:cNvPr>
        <xdr:cNvSpPr txBox="1"/>
      </xdr:nvSpPr>
      <xdr:spPr>
        <a:xfrm>
          <a:off x="5740400" y="671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124859</xdr:rowOff>
    </xdr:from>
    <xdr:to>
      <xdr:col>26</xdr:col>
      <xdr:colOff>101600</xdr:colOff>
      <xdr:row>35</xdr:row>
      <xdr:rowOff>226459</xdr:rowOff>
    </xdr:to>
    <xdr:sp macro="" textlink="">
      <xdr:nvSpPr>
        <xdr:cNvPr id="118" name="楕円 117">
          <a:extLst>
            <a:ext uri="{FF2B5EF4-FFF2-40B4-BE49-F238E27FC236}">
              <a16:creationId xmlns:a16="http://schemas.microsoft.com/office/drawing/2014/main" id="{00000000-0008-0000-0500-000076000000}"/>
            </a:ext>
          </a:extLst>
        </xdr:cNvPr>
        <xdr:cNvSpPr/>
      </xdr:nvSpPr>
      <xdr:spPr bwMode="auto">
        <a:xfrm>
          <a:off x="4953000" y="6735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236636</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504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41942</xdr:rowOff>
    </xdr:from>
    <xdr:to>
      <xdr:col>22</xdr:col>
      <xdr:colOff>165100</xdr:colOff>
      <xdr:row>35</xdr:row>
      <xdr:rowOff>143542</xdr:rowOff>
    </xdr:to>
    <xdr:sp macro="" textlink="">
      <xdr:nvSpPr>
        <xdr:cNvPr id="120" name="楕円 119">
          <a:extLst>
            <a:ext uri="{FF2B5EF4-FFF2-40B4-BE49-F238E27FC236}">
              <a16:creationId xmlns:a16="http://schemas.microsoft.com/office/drawing/2014/main" id="{00000000-0008-0000-0500-000078000000}"/>
            </a:ext>
          </a:extLst>
        </xdr:cNvPr>
        <xdr:cNvSpPr/>
      </xdr:nvSpPr>
      <xdr:spPr bwMode="auto">
        <a:xfrm>
          <a:off x="4254500" y="6652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153720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21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48670</xdr:rowOff>
    </xdr:from>
    <xdr:to>
      <xdr:col>19</xdr:col>
      <xdr:colOff>38100</xdr:colOff>
      <xdr:row>35</xdr:row>
      <xdr:rowOff>150270</xdr:rowOff>
    </xdr:to>
    <xdr:sp macro="" textlink="">
      <xdr:nvSpPr>
        <xdr:cNvPr id="122" name="楕円 121">
          <a:extLst>
            <a:ext uri="{FF2B5EF4-FFF2-40B4-BE49-F238E27FC236}">
              <a16:creationId xmlns:a16="http://schemas.microsoft.com/office/drawing/2014/main" id="{00000000-0008-0000-0500-00007A000000}"/>
            </a:ext>
          </a:extLst>
        </xdr:cNvPr>
        <xdr:cNvSpPr/>
      </xdr:nvSpPr>
      <xdr:spPr bwMode="auto">
        <a:xfrm>
          <a:off x="3556000" y="6659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160447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42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87663</xdr:rowOff>
    </xdr:from>
    <xdr:to>
      <xdr:col>15</xdr:col>
      <xdr:colOff>101600</xdr:colOff>
      <xdr:row>35</xdr:row>
      <xdr:rowOff>189263</xdr:rowOff>
    </xdr:to>
    <xdr:sp macro="" textlink="">
      <xdr:nvSpPr>
        <xdr:cNvPr id="124" name="楕円 123">
          <a:extLst>
            <a:ext uri="{FF2B5EF4-FFF2-40B4-BE49-F238E27FC236}">
              <a16:creationId xmlns:a16="http://schemas.microsoft.com/office/drawing/2014/main" id="{00000000-0008-0000-0500-00007C000000}"/>
            </a:ext>
          </a:extLst>
        </xdr:cNvPr>
        <xdr:cNvSpPr/>
      </xdr:nvSpPr>
      <xdr:spPr bwMode="auto">
        <a:xfrm>
          <a:off x="2857500" y="6698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199440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46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102,235
99,298
205.30
50,864,880
47,560,747
2,669,276
26,468,274
46,551,086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22428</xdr:rowOff>
    </xdr:from>
    <xdr:to>
      <xdr:col>24</xdr:col>
      <xdr:colOff>62865</xdr:colOff>
      <xdr:row>38</xdr:row>
      <xdr:rowOff>94862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928"/>
          <a:ext cx="1270" cy="144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98689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1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94862</xdr:rowOff>
    </xdr:from>
    <xdr:to>
      <xdr:col>24</xdr:col>
      <xdr:colOff>152400</xdr:colOff>
      <xdr:row>38</xdr:row>
      <xdr:rowOff>94862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140555</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22428</xdr:rowOff>
    </xdr:from>
    <xdr:to>
      <xdr:col>24</xdr:col>
      <xdr:colOff>152400</xdr:colOff>
      <xdr:row>30</xdr:row>
      <xdr:rowOff>22428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91466</xdr:rowOff>
    </xdr:from>
    <xdr:to>
      <xdr:col>24</xdr:col>
      <xdr:colOff>63500</xdr:colOff>
      <xdr:row>38</xdr:row>
      <xdr:rowOff>94862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606566"/>
          <a:ext cx="8382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2898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151471</xdr:rowOff>
    </xdr:from>
    <xdr:to>
      <xdr:col>24</xdr:col>
      <xdr:colOff>114300</xdr:colOff>
      <xdr:row>35</xdr:row>
      <xdr:rowOff>81621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89800</xdr:rowOff>
    </xdr:from>
    <xdr:to>
      <xdr:col>19</xdr:col>
      <xdr:colOff>177800</xdr:colOff>
      <xdr:row>38</xdr:row>
      <xdr:rowOff>91466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604900"/>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63500</xdr:colOff>
      <xdr:row>41</xdr:row>
      <xdr:rowOff>80027</xdr:rowOff>
    </xdr:from>
    <xdr:ext cx="76200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78925</xdr:rowOff>
    </xdr:from>
    <xdr:to>
      <xdr:col>15</xdr:col>
      <xdr:colOff>50800</xdr:colOff>
      <xdr:row>38</xdr:row>
      <xdr:rowOff>89800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94025"/>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50800</xdr:colOff>
      <xdr:row>41</xdr:row>
      <xdr:rowOff>80027</xdr:rowOff>
    </xdr:from>
    <xdr:ext cx="76200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73765</xdr:rowOff>
    </xdr:from>
    <xdr:to>
      <xdr:col>10</xdr:col>
      <xdr:colOff>114300</xdr:colOff>
      <xdr:row>38</xdr:row>
      <xdr:rowOff>78925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88865"/>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44062</xdr:rowOff>
    </xdr:from>
    <xdr:to>
      <xdr:col>24</xdr:col>
      <xdr:colOff>114300</xdr:colOff>
      <xdr:row>38</xdr:row>
      <xdr:rowOff>145662</xdr:rowOff>
    </xdr:to>
    <xdr:sp macro="" textlink="">
      <xdr:nvSpPr>
        <xdr:cNvPr id="74" name="楕円 73">
          <a:extLst>
            <a:ext uri="{FF2B5EF4-FFF2-40B4-BE49-F238E27FC236}">
              <a16:creationId xmlns:a16="http://schemas.microsoft.com/office/drawing/2014/main" id="{00000000-0008-0000-0600-00004A000000}"/>
            </a:ext>
          </a:extLst>
        </xdr:cNvPr>
        <xdr:cNvSpPr/>
      </xdr:nvSpPr>
      <xdr:spPr>
        <a:xfrm>
          <a:off x="4584700" y="655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130439</xdr:rowOff>
    </xdr:from>
    <xdr:ext cx="534377" cy="259045"/>
    <xdr:sp macro="" textlink="">
      <xdr:nvSpPr>
        <xdr:cNvPr id="75" name="人件費該当値テキスト">
          <a:extLst>
            <a:ext uri="{FF2B5EF4-FFF2-40B4-BE49-F238E27FC236}">
              <a16:creationId xmlns:a16="http://schemas.microsoft.com/office/drawing/2014/main" id="{00000000-0008-0000-0600-00004B000000}"/>
            </a:ext>
          </a:extLst>
        </xdr:cNvPr>
        <xdr:cNvSpPr txBox="1"/>
      </xdr:nvSpPr>
      <xdr:spPr>
        <a:xfrm>
          <a:off x="4686300" y="647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40666</xdr:rowOff>
    </xdr:from>
    <xdr:to>
      <xdr:col>20</xdr:col>
      <xdr:colOff>38100</xdr:colOff>
      <xdr:row>38</xdr:row>
      <xdr:rowOff>142266</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3746500" y="65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158792</xdr:rowOff>
    </xdr:from>
    <xdr:ext cx="534377"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530111" y="633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39000</xdr:rowOff>
    </xdr:from>
    <xdr:to>
      <xdr:col>15</xdr:col>
      <xdr:colOff>101600</xdr:colOff>
      <xdr:row>38</xdr:row>
      <xdr:rowOff>140600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2857500" y="65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157127</xdr:rowOff>
    </xdr:from>
    <xdr:ext cx="534377"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641111" y="632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28125</xdr:rowOff>
    </xdr:from>
    <xdr:to>
      <xdr:col>10</xdr:col>
      <xdr:colOff>165100</xdr:colOff>
      <xdr:row>38</xdr:row>
      <xdr:rowOff>129725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1968500" y="65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146252</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752111" y="631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22965</xdr:rowOff>
    </xdr:from>
    <xdr:to>
      <xdr:col>6</xdr:col>
      <xdr:colOff>38100</xdr:colOff>
      <xdr:row>38</xdr:row>
      <xdr:rowOff>124565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079500" y="653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141092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863111" y="631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4" name="正方形/長方形 83">
          <a:extLst>
            <a:ext uri="{FF2B5EF4-FFF2-40B4-BE49-F238E27FC236}">
              <a16:creationId xmlns:a16="http://schemas.microsoft.com/office/drawing/2014/main" id="{00000000-0008-0000-0600-000054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5" name="正方形/長方形 84">
          <a:extLst>
            <a:ext uri="{FF2B5EF4-FFF2-40B4-BE49-F238E27FC236}">
              <a16:creationId xmlns:a16="http://schemas.microsoft.com/office/drawing/2014/main" id="{00000000-0008-0000-0600-000055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3" name="直線コネクタ 92">
          <a:extLst>
            <a:ext uri="{FF2B5EF4-FFF2-40B4-BE49-F238E27FC236}">
              <a16:creationId xmlns:a16="http://schemas.microsoft.com/office/drawing/2014/main" id="{00000000-0008-0000-0600-00005D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5" name="物件費グラフ枠">
          <a:extLst>
            <a:ext uri="{FF2B5EF4-FFF2-40B4-BE49-F238E27FC236}">
              <a16:creationId xmlns:a16="http://schemas.microsoft.com/office/drawing/2014/main" id="{00000000-0008-0000-0600-000069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52740</xdr:rowOff>
    </xdr:from>
    <xdr:to>
      <xdr:col>24</xdr:col>
      <xdr:colOff>62865</xdr:colOff>
      <xdr:row>56</xdr:row>
      <xdr:rowOff>105890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flipV="1">
          <a:off x="4633595" y="8625240"/>
          <a:ext cx="1270" cy="1081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109717</xdr:rowOff>
    </xdr:from>
    <xdr:ext cx="534377" cy="259045"/>
    <xdr:sp macro="" textlink="">
      <xdr:nvSpPr>
        <xdr:cNvPr id="107" name="物件費最小値テキスト">
          <a:extLst>
            <a:ext uri="{FF2B5EF4-FFF2-40B4-BE49-F238E27FC236}">
              <a16:creationId xmlns:a16="http://schemas.microsoft.com/office/drawing/2014/main" id="{00000000-0008-0000-0600-00006B000000}"/>
            </a:ext>
          </a:extLst>
        </xdr:cNvPr>
        <xdr:cNvSpPr txBox="1"/>
      </xdr:nvSpPr>
      <xdr:spPr>
        <a:xfrm>
          <a:off x="4686300" y="971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105890</xdr:rowOff>
    </xdr:from>
    <xdr:to>
      <xdr:col>24</xdr:col>
      <xdr:colOff>152400</xdr:colOff>
      <xdr:row>56</xdr:row>
      <xdr:rowOff>105890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4546600" y="97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170867</xdr:rowOff>
    </xdr:from>
    <xdr:ext cx="599010" cy="259045"/>
    <xdr:sp macro="" textlink="">
      <xdr:nvSpPr>
        <xdr:cNvPr id="109" name="物件費最大値テキスト">
          <a:extLst>
            <a:ext uri="{FF2B5EF4-FFF2-40B4-BE49-F238E27FC236}">
              <a16:creationId xmlns:a16="http://schemas.microsoft.com/office/drawing/2014/main" id="{00000000-0008-0000-0600-00006D000000}"/>
            </a:ext>
          </a:extLst>
        </xdr:cNvPr>
        <xdr:cNvSpPr txBox="1"/>
      </xdr:nvSpPr>
      <xdr:spPr>
        <a:xfrm>
          <a:off x="4686300" y="840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52740</xdr:rowOff>
    </xdr:from>
    <xdr:to>
      <xdr:col>24</xdr:col>
      <xdr:colOff>152400</xdr:colOff>
      <xdr:row>50</xdr:row>
      <xdr:rowOff>52740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862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105890</xdr:rowOff>
    </xdr:from>
    <xdr:to>
      <xdr:col>24</xdr:col>
      <xdr:colOff>63500</xdr:colOff>
      <xdr:row>56</xdr:row>
      <xdr:rowOff>109959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3797300" y="9707090"/>
          <a:ext cx="8382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93946</xdr:rowOff>
    </xdr:from>
    <xdr:ext cx="534377" cy="259045"/>
    <xdr:sp macro="" textlink="">
      <xdr:nvSpPr>
        <xdr:cNvPr id="112" name="物件費平均値テキスト">
          <a:extLst>
            <a:ext uri="{FF2B5EF4-FFF2-40B4-BE49-F238E27FC236}">
              <a16:creationId xmlns:a16="http://schemas.microsoft.com/office/drawing/2014/main" id="{00000000-0008-0000-0600-000070000000}"/>
            </a:ext>
          </a:extLst>
        </xdr:cNvPr>
        <xdr:cNvSpPr txBox="1"/>
      </xdr:nvSpPr>
      <xdr:spPr>
        <a:xfrm>
          <a:off x="4686300" y="900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71069</xdr:rowOff>
    </xdr:from>
    <xdr:to>
      <xdr:col>24</xdr:col>
      <xdr:colOff>114300</xdr:colOff>
      <xdr:row>54</xdr:row>
      <xdr:rowOff>1219</xdr:rowOff>
    </xdr:to>
    <xdr:sp macro="" textlink="">
      <xdr:nvSpPr>
        <xdr:cNvPr id="113" name="フローチャート: 判断 112">
          <a:extLst>
            <a:ext uri="{FF2B5EF4-FFF2-40B4-BE49-F238E27FC236}">
              <a16:creationId xmlns:a16="http://schemas.microsoft.com/office/drawing/2014/main" id="{00000000-0008-0000-0600-000071000000}"/>
            </a:ext>
          </a:extLst>
        </xdr:cNvPr>
        <xdr:cNvSpPr/>
      </xdr:nvSpPr>
      <xdr:spPr>
        <a:xfrm>
          <a:off x="4584700" y="915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109959</xdr:rowOff>
    </xdr:from>
    <xdr:to>
      <xdr:col>19</xdr:col>
      <xdr:colOff>177800</xdr:colOff>
      <xdr:row>58</xdr:row>
      <xdr:rowOff>35253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2908300" y="9711159"/>
          <a:ext cx="889000" cy="26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63500</xdr:colOff>
      <xdr:row>61</xdr:row>
      <xdr:rowOff>80027</xdr:rowOff>
    </xdr:from>
    <xdr:ext cx="762000"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35253</xdr:rowOff>
    </xdr:from>
    <xdr:to>
      <xdr:col>15</xdr:col>
      <xdr:colOff>50800</xdr:colOff>
      <xdr:row>58</xdr:row>
      <xdr:rowOff>108633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019300" y="9979353"/>
          <a:ext cx="8890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50800</xdr:colOff>
      <xdr:row>61</xdr:row>
      <xdr:rowOff>80027</xdr:rowOff>
    </xdr:from>
    <xdr:ext cx="762000"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108633</xdr:rowOff>
    </xdr:from>
    <xdr:to>
      <xdr:col>10</xdr:col>
      <xdr:colOff>114300</xdr:colOff>
      <xdr:row>58</xdr:row>
      <xdr:rowOff>151130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1130300" y="10052733"/>
          <a:ext cx="889000" cy="4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177800</xdr:colOff>
      <xdr:row>61</xdr:row>
      <xdr:rowOff>80027</xdr:rowOff>
    </xdr:from>
    <xdr:ext cx="76200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55090</xdr:rowOff>
    </xdr:from>
    <xdr:to>
      <xdr:col>24</xdr:col>
      <xdr:colOff>114300</xdr:colOff>
      <xdr:row>56</xdr:row>
      <xdr:rowOff>156690</xdr:rowOff>
    </xdr:to>
    <xdr:sp macro="" textlink="">
      <xdr:nvSpPr>
        <xdr:cNvPr id="122" name="楕円 121">
          <a:extLst>
            <a:ext uri="{FF2B5EF4-FFF2-40B4-BE49-F238E27FC236}">
              <a16:creationId xmlns:a16="http://schemas.microsoft.com/office/drawing/2014/main" id="{00000000-0008-0000-0600-00007A000000}"/>
            </a:ext>
          </a:extLst>
        </xdr:cNvPr>
        <xdr:cNvSpPr/>
      </xdr:nvSpPr>
      <xdr:spPr>
        <a:xfrm>
          <a:off x="4584700" y="96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141467</xdr:rowOff>
    </xdr:from>
    <xdr:ext cx="534377" cy="259045"/>
    <xdr:sp macro="" textlink="">
      <xdr:nvSpPr>
        <xdr:cNvPr id="123" name="物件費該当値テキスト">
          <a:extLst>
            <a:ext uri="{FF2B5EF4-FFF2-40B4-BE49-F238E27FC236}">
              <a16:creationId xmlns:a16="http://schemas.microsoft.com/office/drawing/2014/main" id="{00000000-0008-0000-0600-00007B000000}"/>
            </a:ext>
          </a:extLst>
        </xdr:cNvPr>
        <xdr:cNvSpPr txBox="1"/>
      </xdr:nvSpPr>
      <xdr:spPr>
        <a:xfrm>
          <a:off x="4686300" y="957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59159</xdr:rowOff>
    </xdr:from>
    <xdr:to>
      <xdr:col>20</xdr:col>
      <xdr:colOff>38100</xdr:colOff>
      <xdr:row>56</xdr:row>
      <xdr:rowOff>160759</xdr:rowOff>
    </xdr:to>
    <xdr:sp macro="" textlink="">
      <xdr:nvSpPr>
        <xdr:cNvPr id="124" name="楕円 123">
          <a:extLst>
            <a:ext uri="{FF2B5EF4-FFF2-40B4-BE49-F238E27FC236}">
              <a16:creationId xmlns:a16="http://schemas.microsoft.com/office/drawing/2014/main" id="{00000000-0008-0000-0600-00007C000000}"/>
            </a:ext>
          </a:extLst>
        </xdr:cNvPr>
        <xdr:cNvSpPr/>
      </xdr:nvSpPr>
      <xdr:spPr>
        <a:xfrm>
          <a:off x="3746500" y="966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943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155903</xdr:rowOff>
    </xdr:from>
    <xdr:to>
      <xdr:col>15</xdr:col>
      <xdr:colOff>101600</xdr:colOff>
      <xdr:row>58</xdr:row>
      <xdr:rowOff>86053</xdr:rowOff>
    </xdr:to>
    <xdr:sp macro="" textlink="">
      <xdr:nvSpPr>
        <xdr:cNvPr id="126" name="楕円 125">
          <a:extLst>
            <a:ext uri="{FF2B5EF4-FFF2-40B4-BE49-F238E27FC236}">
              <a16:creationId xmlns:a16="http://schemas.microsoft.com/office/drawing/2014/main" id="{00000000-0008-0000-0600-00007E000000}"/>
            </a:ext>
          </a:extLst>
        </xdr:cNvPr>
        <xdr:cNvSpPr/>
      </xdr:nvSpPr>
      <xdr:spPr>
        <a:xfrm>
          <a:off x="2857500" y="992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102580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0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57833</xdr:rowOff>
    </xdr:from>
    <xdr:to>
      <xdr:col>10</xdr:col>
      <xdr:colOff>165100</xdr:colOff>
      <xdr:row>58</xdr:row>
      <xdr:rowOff>159433</xdr:rowOff>
    </xdr:to>
    <xdr:sp macro="" textlink="">
      <xdr:nvSpPr>
        <xdr:cNvPr id="128" name="楕円 127">
          <a:extLst>
            <a:ext uri="{FF2B5EF4-FFF2-40B4-BE49-F238E27FC236}">
              <a16:creationId xmlns:a16="http://schemas.microsoft.com/office/drawing/2014/main" id="{00000000-0008-0000-0600-000080000000}"/>
            </a:ext>
          </a:extLst>
        </xdr:cNvPr>
        <xdr:cNvSpPr/>
      </xdr:nvSpPr>
      <xdr:spPr>
        <a:xfrm>
          <a:off x="1968500" y="1000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4510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7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100330</xdr:rowOff>
    </xdr:from>
    <xdr:to>
      <xdr:col>6</xdr:col>
      <xdr:colOff>38100</xdr:colOff>
      <xdr:row>59</xdr:row>
      <xdr:rowOff>30480</xdr:rowOff>
    </xdr:to>
    <xdr:sp macro="" textlink="">
      <xdr:nvSpPr>
        <xdr:cNvPr id="130" name="楕円 129">
          <a:extLst>
            <a:ext uri="{FF2B5EF4-FFF2-40B4-BE49-F238E27FC236}">
              <a16:creationId xmlns:a16="http://schemas.microsoft.com/office/drawing/2014/main" id="{00000000-0008-0000-0600-000082000000}"/>
            </a:ext>
          </a:extLst>
        </xdr:cNvPr>
        <xdr:cNvSpPr/>
      </xdr:nvSpPr>
      <xdr:spPr>
        <a:xfrm>
          <a:off x="10795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47007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1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32" name="正方形/長方形 131">
          <a:extLst>
            <a:ext uri="{FF2B5EF4-FFF2-40B4-BE49-F238E27FC236}">
              <a16:creationId xmlns:a16="http://schemas.microsoft.com/office/drawing/2014/main" id="{00000000-0008-0000-0600-00008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33" name="正方形/長方形 132">
          <a:extLst>
            <a:ext uri="{FF2B5EF4-FFF2-40B4-BE49-F238E27FC236}">
              <a16:creationId xmlns:a16="http://schemas.microsoft.com/office/drawing/2014/main" id="{00000000-0008-0000-0600-00008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34" name="正方形/長方形 133">
          <a:extLst>
            <a:ext uri="{FF2B5EF4-FFF2-40B4-BE49-F238E27FC236}">
              <a16:creationId xmlns:a16="http://schemas.microsoft.com/office/drawing/2014/main" id="{00000000-0008-0000-0600-00008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35" name="正方形/長方形 134">
          <a:extLst>
            <a:ext uri="{FF2B5EF4-FFF2-40B4-BE49-F238E27FC236}">
              <a16:creationId xmlns:a16="http://schemas.microsoft.com/office/drawing/2014/main" id="{00000000-0008-0000-0600-00008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36" name="正方形/長方形 135">
          <a:extLst>
            <a:ext uri="{FF2B5EF4-FFF2-40B4-BE49-F238E27FC236}">
              <a16:creationId xmlns:a16="http://schemas.microsoft.com/office/drawing/2014/main" id="{00000000-0008-0000-0600-00008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37" name="正方形/長方形 136">
          <a:extLst>
            <a:ext uri="{FF2B5EF4-FFF2-40B4-BE49-F238E27FC236}">
              <a16:creationId xmlns:a16="http://schemas.microsoft.com/office/drawing/2014/main" id="{00000000-0008-0000-0600-00008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38" name="正方形/長方形 137">
          <a:extLst>
            <a:ext uri="{FF2B5EF4-FFF2-40B4-BE49-F238E27FC236}">
              <a16:creationId xmlns:a16="http://schemas.microsoft.com/office/drawing/2014/main" id="{00000000-0008-0000-0600-00008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39" name="正方形/長方形 138">
          <a:extLst>
            <a:ext uri="{FF2B5EF4-FFF2-40B4-BE49-F238E27FC236}">
              <a16:creationId xmlns:a16="http://schemas.microsoft.com/office/drawing/2014/main" id="{00000000-0008-0000-0600-00008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1" name="直線コネクタ 140">
          <a:extLst>
            <a:ext uri="{FF2B5EF4-FFF2-40B4-BE49-F238E27FC236}">
              <a16:creationId xmlns:a16="http://schemas.microsoft.com/office/drawing/2014/main" id="{00000000-0008-0000-0600-00008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42" name="直線コネクタ 141">
          <a:extLst>
            <a:ext uri="{FF2B5EF4-FFF2-40B4-BE49-F238E27FC236}">
              <a16:creationId xmlns:a16="http://schemas.microsoft.com/office/drawing/2014/main" id="{00000000-0008-0000-0600-00008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44" name="直線コネクタ 143">
          <a:extLst>
            <a:ext uri="{FF2B5EF4-FFF2-40B4-BE49-F238E27FC236}">
              <a16:creationId xmlns:a16="http://schemas.microsoft.com/office/drawing/2014/main" id="{00000000-0008-0000-0600-00009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46" name="直線コネクタ 145">
          <a:extLst>
            <a:ext uri="{FF2B5EF4-FFF2-40B4-BE49-F238E27FC236}">
              <a16:creationId xmlns:a16="http://schemas.microsoft.com/office/drawing/2014/main" id="{00000000-0008-0000-0600-00009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48" name="直線コネクタ 147">
          <a:extLst>
            <a:ext uri="{FF2B5EF4-FFF2-40B4-BE49-F238E27FC236}">
              <a16:creationId xmlns:a16="http://schemas.microsoft.com/office/drawing/2014/main" id="{00000000-0008-0000-0600-00009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52" name="維持補修費グラフ枠">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160868</xdr:rowOff>
    </xdr:from>
    <xdr:to>
      <xdr:col>24</xdr:col>
      <xdr:colOff>62865</xdr:colOff>
      <xdr:row>78</xdr:row>
      <xdr:rowOff>108793</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flipV="1">
          <a:off x="4633595" y="12333818"/>
          <a:ext cx="1270" cy="1148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112620</xdr:rowOff>
    </xdr:from>
    <xdr:ext cx="378565" cy="259045"/>
    <xdr:sp macro="" textlink="">
      <xdr:nvSpPr>
        <xdr:cNvPr id="154" name="維持補修費最小値テキスト">
          <a:extLst>
            <a:ext uri="{FF2B5EF4-FFF2-40B4-BE49-F238E27FC236}">
              <a16:creationId xmlns:a16="http://schemas.microsoft.com/office/drawing/2014/main" id="{00000000-0008-0000-0600-00009A000000}"/>
            </a:ext>
          </a:extLst>
        </xdr:cNvPr>
        <xdr:cNvSpPr txBox="1"/>
      </xdr:nvSpPr>
      <xdr:spPr>
        <a:xfrm>
          <a:off x="4686300" y="13485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108793</xdr:rowOff>
    </xdr:from>
    <xdr:to>
      <xdr:col>24</xdr:col>
      <xdr:colOff>152400</xdr:colOff>
      <xdr:row>78</xdr:row>
      <xdr:rowOff>108793</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4546600" y="13481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107545</xdr:rowOff>
    </xdr:from>
    <xdr:ext cx="534377" cy="259045"/>
    <xdr:sp macro="" textlink="">
      <xdr:nvSpPr>
        <xdr:cNvPr id="156" name="維持補修費最大値テキスト">
          <a:extLst>
            <a:ext uri="{FF2B5EF4-FFF2-40B4-BE49-F238E27FC236}">
              <a16:creationId xmlns:a16="http://schemas.microsoft.com/office/drawing/2014/main" id="{00000000-0008-0000-0600-00009C000000}"/>
            </a:ext>
          </a:extLst>
        </xdr:cNvPr>
        <xdr:cNvSpPr txBox="1"/>
      </xdr:nvSpPr>
      <xdr:spPr>
        <a:xfrm>
          <a:off x="4686300" y="1210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160868</xdr:rowOff>
    </xdr:from>
    <xdr:to>
      <xdr:col>24</xdr:col>
      <xdr:colOff>152400</xdr:colOff>
      <xdr:row>71</xdr:row>
      <xdr:rowOff>160868</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4546600" y="12333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25355</xdr:rowOff>
    </xdr:from>
    <xdr:to>
      <xdr:col>24</xdr:col>
      <xdr:colOff>63500</xdr:colOff>
      <xdr:row>78</xdr:row>
      <xdr:rowOff>53975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3797300" y="13398455"/>
          <a:ext cx="838200" cy="2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40088</xdr:rowOff>
    </xdr:from>
    <xdr:ext cx="469744" cy="259045"/>
    <xdr:sp macro="" textlink="">
      <xdr:nvSpPr>
        <xdr:cNvPr id="159" name="維持補修費平均値テキスト">
          <a:extLst>
            <a:ext uri="{FF2B5EF4-FFF2-40B4-BE49-F238E27FC236}">
              <a16:creationId xmlns:a16="http://schemas.microsoft.com/office/drawing/2014/main" id="{00000000-0008-0000-0600-00009F000000}"/>
            </a:ext>
          </a:extLst>
        </xdr:cNvPr>
        <xdr:cNvSpPr txBox="1"/>
      </xdr:nvSpPr>
      <xdr:spPr>
        <a:xfrm>
          <a:off x="4686300" y="12898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17211</xdr:rowOff>
    </xdr:from>
    <xdr:to>
      <xdr:col>24</xdr:col>
      <xdr:colOff>114300</xdr:colOff>
      <xdr:row>76</xdr:row>
      <xdr:rowOff>118811</xdr:rowOff>
    </xdr:to>
    <xdr:sp macro="" textlink="">
      <xdr:nvSpPr>
        <xdr:cNvPr id="160" name="フローチャート: 判断 159">
          <a:extLst>
            <a:ext uri="{FF2B5EF4-FFF2-40B4-BE49-F238E27FC236}">
              <a16:creationId xmlns:a16="http://schemas.microsoft.com/office/drawing/2014/main" id="{00000000-0008-0000-0600-0000A0000000}"/>
            </a:ext>
          </a:extLst>
        </xdr:cNvPr>
        <xdr:cNvSpPr/>
      </xdr:nvSpPr>
      <xdr:spPr>
        <a:xfrm>
          <a:off x="4584700" y="1304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25355</xdr:rowOff>
    </xdr:from>
    <xdr:to>
      <xdr:col>19</xdr:col>
      <xdr:colOff>177800</xdr:colOff>
      <xdr:row>78</xdr:row>
      <xdr:rowOff>47940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flipV="1">
          <a:off x="2908300" y="13398455"/>
          <a:ext cx="889000" cy="2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63500</xdr:colOff>
      <xdr:row>81</xdr:row>
      <xdr:rowOff>80027</xdr:rowOff>
    </xdr:from>
    <xdr:ext cx="762000"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47940</xdr:rowOff>
    </xdr:from>
    <xdr:to>
      <xdr:col>15</xdr:col>
      <xdr:colOff>50800</xdr:colOff>
      <xdr:row>78</xdr:row>
      <xdr:rowOff>63576</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2019300" y="13421040"/>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50800</xdr:colOff>
      <xdr:row>81</xdr:row>
      <xdr:rowOff>80027</xdr:rowOff>
    </xdr:from>
    <xdr:ext cx="762000"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63576</xdr:rowOff>
    </xdr:from>
    <xdr:to>
      <xdr:col>10</xdr:col>
      <xdr:colOff>114300</xdr:colOff>
      <xdr:row>78</xdr:row>
      <xdr:rowOff>76149</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1130300" y="1343667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177800</xdr:colOff>
      <xdr:row>81</xdr:row>
      <xdr:rowOff>80027</xdr:rowOff>
    </xdr:from>
    <xdr:ext cx="762000"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3175</xdr:rowOff>
    </xdr:from>
    <xdr:to>
      <xdr:col>24</xdr:col>
      <xdr:colOff>114300</xdr:colOff>
      <xdr:row>78</xdr:row>
      <xdr:rowOff>104775</xdr:rowOff>
    </xdr:to>
    <xdr:sp macro="" textlink="">
      <xdr:nvSpPr>
        <xdr:cNvPr id="169" name="楕円 168">
          <a:extLst>
            <a:ext uri="{FF2B5EF4-FFF2-40B4-BE49-F238E27FC236}">
              <a16:creationId xmlns:a16="http://schemas.microsoft.com/office/drawing/2014/main" id="{00000000-0008-0000-0600-0000A9000000}"/>
            </a:ext>
          </a:extLst>
        </xdr:cNvPr>
        <xdr:cNvSpPr/>
      </xdr:nvSpPr>
      <xdr:spPr>
        <a:xfrm>
          <a:off x="45847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89552</xdr:rowOff>
    </xdr:from>
    <xdr:ext cx="469744" cy="259045"/>
    <xdr:sp macro="" textlink="">
      <xdr:nvSpPr>
        <xdr:cNvPr id="170" name="維持補修費該当値テキスト">
          <a:extLst>
            <a:ext uri="{FF2B5EF4-FFF2-40B4-BE49-F238E27FC236}">
              <a16:creationId xmlns:a16="http://schemas.microsoft.com/office/drawing/2014/main" id="{00000000-0008-0000-0600-0000AA000000}"/>
            </a:ext>
          </a:extLst>
        </xdr:cNvPr>
        <xdr:cNvSpPr txBox="1"/>
      </xdr:nvSpPr>
      <xdr:spPr>
        <a:xfrm>
          <a:off x="4686300" y="1329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146005</xdr:rowOff>
    </xdr:from>
    <xdr:to>
      <xdr:col>20</xdr:col>
      <xdr:colOff>38100</xdr:colOff>
      <xdr:row>78</xdr:row>
      <xdr:rowOff>76155</xdr:rowOff>
    </xdr:to>
    <xdr:sp macro="" textlink="">
      <xdr:nvSpPr>
        <xdr:cNvPr id="171" name="楕円 170">
          <a:extLst>
            <a:ext uri="{FF2B5EF4-FFF2-40B4-BE49-F238E27FC236}">
              <a16:creationId xmlns:a16="http://schemas.microsoft.com/office/drawing/2014/main" id="{00000000-0008-0000-0600-0000AB000000}"/>
            </a:ext>
          </a:extLst>
        </xdr:cNvPr>
        <xdr:cNvSpPr/>
      </xdr:nvSpPr>
      <xdr:spPr>
        <a:xfrm>
          <a:off x="3746500" y="133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92682</xdr:rowOff>
    </xdr:from>
    <xdr:ext cx="469744"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62428" y="1312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168590</xdr:rowOff>
    </xdr:from>
    <xdr:to>
      <xdr:col>15</xdr:col>
      <xdr:colOff>101600</xdr:colOff>
      <xdr:row>78</xdr:row>
      <xdr:rowOff>98740</xdr:rowOff>
    </xdr:to>
    <xdr:sp macro="" textlink="">
      <xdr:nvSpPr>
        <xdr:cNvPr id="173" name="楕円 172">
          <a:extLst>
            <a:ext uri="{FF2B5EF4-FFF2-40B4-BE49-F238E27FC236}">
              <a16:creationId xmlns:a16="http://schemas.microsoft.com/office/drawing/2014/main" id="{00000000-0008-0000-0600-0000AD000000}"/>
            </a:ext>
          </a:extLst>
        </xdr:cNvPr>
        <xdr:cNvSpPr/>
      </xdr:nvSpPr>
      <xdr:spPr>
        <a:xfrm>
          <a:off x="2857500" y="1337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115267</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673428" y="1314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12776</xdr:rowOff>
    </xdr:from>
    <xdr:to>
      <xdr:col>10</xdr:col>
      <xdr:colOff>165100</xdr:colOff>
      <xdr:row>78</xdr:row>
      <xdr:rowOff>114376</xdr:rowOff>
    </xdr:to>
    <xdr:sp macro="" textlink="">
      <xdr:nvSpPr>
        <xdr:cNvPr id="175" name="楕円 174">
          <a:extLst>
            <a:ext uri="{FF2B5EF4-FFF2-40B4-BE49-F238E27FC236}">
              <a16:creationId xmlns:a16="http://schemas.microsoft.com/office/drawing/2014/main" id="{00000000-0008-0000-0600-0000AF000000}"/>
            </a:ext>
          </a:extLst>
        </xdr:cNvPr>
        <xdr:cNvSpPr/>
      </xdr:nvSpPr>
      <xdr:spPr>
        <a:xfrm>
          <a:off x="1968500" y="133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130903</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1784428" y="1316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25349</xdr:rowOff>
    </xdr:from>
    <xdr:to>
      <xdr:col>6</xdr:col>
      <xdr:colOff>38100</xdr:colOff>
      <xdr:row>78</xdr:row>
      <xdr:rowOff>126949</xdr:rowOff>
    </xdr:to>
    <xdr:sp macro="" textlink="">
      <xdr:nvSpPr>
        <xdr:cNvPr id="177" name="楕円 176">
          <a:extLst>
            <a:ext uri="{FF2B5EF4-FFF2-40B4-BE49-F238E27FC236}">
              <a16:creationId xmlns:a16="http://schemas.microsoft.com/office/drawing/2014/main" id="{00000000-0008-0000-0600-0000B1000000}"/>
            </a:ext>
          </a:extLst>
        </xdr:cNvPr>
        <xdr:cNvSpPr/>
      </xdr:nvSpPr>
      <xdr:spPr>
        <a:xfrm>
          <a:off x="1079500" y="133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143476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895428" y="131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79" name="正方形/長方形 178">
          <a:extLst>
            <a:ext uri="{FF2B5EF4-FFF2-40B4-BE49-F238E27FC236}">
              <a16:creationId xmlns:a16="http://schemas.microsoft.com/office/drawing/2014/main" id="{00000000-0008-0000-0600-0000B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80" name="正方形/長方形 179">
          <a:extLst>
            <a:ext uri="{FF2B5EF4-FFF2-40B4-BE49-F238E27FC236}">
              <a16:creationId xmlns:a16="http://schemas.microsoft.com/office/drawing/2014/main" id="{00000000-0008-0000-0600-0000B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81" name="正方形/長方形 180">
          <a:extLst>
            <a:ext uri="{FF2B5EF4-FFF2-40B4-BE49-F238E27FC236}">
              <a16:creationId xmlns:a16="http://schemas.microsoft.com/office/drawing/2014/main" id="{00000000-0008-0000-0600-0000B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82" name="正方形/長方形 181">
          <a:extLst>
            <a:ext uri="{FF2B5EF4-FFF2-40B4-BE49-F238E27FC236}">
              <a16:creationId xmlns:a16="http://schemas.microsoft.com/office/drawing/2014/main" id="{00000000-0008-0000-0600-0000B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183" name="正方形/長方形 182">
          <a:extLst>
            <a:ext uri="{FF2B5EF4-FFF2-40B4-BE49-F238E27FC236}">
              <a16:creationId xmlns:a16="http://schemas.microsoft.com/office/drawing/2014/main" id="{00000000-0008-0000-0600-0000B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184" name="正方形/長方形 183">
          <a:extLst>
            <a:ext uri="{FF2B5EF4-FFF2-40B4-BE49-F238E27FC236}">
              <a16:creationId xmlns:a16="http://schemas.microsoft.com/office/drawing/2014/main" id="{00000000-0008-0000-0600-0000B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185" name="正方形/長方形 184">
          <a:extLst>
            <a:ext uri="{FF2B5EF4-FFF2-40B4-BE49-F238E27FC236}">
              <a16:creationId xmlns:a16="http://schemas.microsoft.com/office/drawing/2014/main" id="{00000000-0008-0000-0600-0000B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86" name="正方形/長方形 185">
          <a:extLst>
            <a:ext uri="{FF2B5EF4-FFF2-40B4-BE49-F238E27FC236}">
              <a16:creationId xmlns:a16="http://schemas.microsoft.com/office/drawing/2014/main" id="{00000000-0008-0000-0600-0000B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192" name="直線コネクタ 191">
          <a:extLst>
            <a:ext uri="{FF2B5EF4-FFF2-40B4-BE49-F238E27FC236}">
              <a16:creationId xmlns:a16="http://schemas.microsoft.com/office/drawing/2014/main" id="{00000000-0008-0000-0600-0000C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194" name="直線コネクタ 193">
          <a:extLst>
            <a:ext uri="{FF2B5EF4-FFF2-40B4-BE49-F238E27FC236}">
              <a16:creationId xmlns:a16="http://schemas.microsoft.com/office/drawing/2014/main" id="{00000000-0008-0000-0600-0000C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196" name="直線コネクタ 195">
          <a:extLst>
            <a:ext uri="{FF2B5EF4-FFF2-40B4-BE49-F238E27FC236}">
              <a16:creationId xmlns:a16="http://schemas.microsoft.com/office/drawing/2014/main" id="{00000000-0008-0000-0600-0000C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198" name="直線コネクタ 197">
          <a:extLst>
            <a:ext uri="{FF2B5EF4-FFF2-40B4-BE49-F238E27FC236}">
              <a16:creationId xmlns:a16="http://schemas.microsoft.com/office/drawing/2014/main" id="{00000000-0008-0000-0600-0000C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00" name="扶助費グラフ枠">
          <a:extLst>
            <a:ext uri="{FF2B5EF4-FFF2-40B4-BE49-F238E27FC236}">
              <a16:creationId xmlns:a16="http://schemas.microsoft.com/office/drawing/2014/main" id="{00000000-0008-0000-0600-0000C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78222</xdr:rowOff>
    </xdr:from>
    <xdr:to>
      <xdr:col>24</xdr:col>
      <xdr:colOff>62865</xdr:colOff>
      <xdr:row>96</xdr:row>
      <xdr:rowOff>109220</xdr:rowOff>
    </xdr:to>
    <xdr:cxnSp macro="">
      <xdr:nvCxnSpPr>
        <xdr:cNvPr id="201" name="直線コネクタ 200">
          <a:extLst>
            <a:ext uri="{FF2B5EF4-FFF2-40B4-BE49-F238E27FC236}">
              <a16:creationId xmlns:a16="http://schemas.microsoft.com/office/drawing/2014/main" id="{00000000-0008-0000-0600-0000C9000000}"/>
            </a:ext>
          </a:extLst>
        </xdr:cNvPr>
        <xdr:cNvCxnSpPr/>
      </xdr:nvCxnSpPr>
      <xdr:spPr>
        <a:xfrm flipV="1">
          <a:off x="4633595" y="15508722"/>
          <a:ext cx="1270" cy="1059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113047</xdr:rowOff>
    </xdr:from>
    <xdr:ext cx="599010" cy="259045"/>
    <xdr:sp macro="" textlink="">
      <xdr:nvSpPr>
        <xdr:cNvPr id="202" name="扶助費最小値テキスト">
          <a:extLst>
            <a:ext uri="{FF2B5EF4-FFF2-40B4-BE49-F238E27FC236}">
              <a16:creationId xmlns:a16="http://schemas.microsoft.com/office/drawing/2014/main" id="{00000000-0008-0000-0600-0000CA000000}"/>
            </a:ext>
          </a:extLst>
        </xdr:cNvPr>
        <xdr:cNvSpPr txBox="1"/>
      </xdr:nvSpPr>
      <xdr:spPr>
        <a:xfrm>
          <a:off x="4686300" y="1657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109220</xdr:rowOff>
    </xdr:from>
    <xdr:to>
      <xdr:col>24</xdr:col>
      <xdr:colOff>152400</xdr:colOff>
      <xdr:row>96</xdr:row>
      <xdr:rowOff>109220</xdr:rowOff>
    </xdr:to>
    <xdr:cxnSp macro="">
      <xdr:nvCxnSpPr>
        <xdr:cNvPr id="203" name="直線コネクタ 202">
          <a:extLst>
            <a:ext uri="{FF2B5EF4-FFF2-40B4-BE49-F238E27FC236}">
              <a16:creationId xmlns:a16="http://schemas.microsoft.com/office/drawing/2014/main" id="{00000000-0008-0000-0600-0000CB000000}"/>
            </a:ext>
          </a:extLst>
        </xdr:cNvPr>
        <xdr:cNvCxnSpPr/>
      </xdr:nvCxnSpPr>
      <xdr:spPr>
        <a:xfrm>
          <a:off x="4546600" y="1656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24899</xdr:rowOff>
    </xdr:from>
    <xdr:ext cx="599010" cy="259045"/>
    <xdr:sp macro="" textlink="">
      <xdr:nvSpPr>
        <xdr:cNvPr id="204" name="扶助費最大値テキスト">
          <a:extLst>
            <a:ext uri="{FF2B5EF4-FFF2-40B4-BE49-F238E27FC236}">
              <a16:creationId xmlns:a16="http://schemas.microsoft.com/office/drawing/2014/main" id="{00000000-0008-0000-0600-0000CC000000}"/>
            </a:ext>
          </a:extLst>
        </xdr:cNvPr>
        <xdr:cNvSpPr txBox="1"/>
      </xdr:nvSpPr>
      <xdr:spPr>
        <a:xfrm>
          <a:off x="4686300" y="1528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78222</xdr:rowOff>
    </xdr:from>
    <xdr:to>
      <xdr:col>24</xdr:col>
      <xdr:colOff>152400</xdr:colOff>
      <xdr:row>90</xdr:row>
      <xdr:rowOff>78222</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4546600" y="1550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109220</xdr:rowOff>
    </xdr:from>
    <xdr:to>
      <xdr:col>24</xdr:col>
      <xdr:colOff>63500</xdr:colOff>
      <xdr:row>98</xdr:row>
      <xdr:rowOff>90261</xdr:rowOff>
    </xdr:to>
    <xdr:cxnSp macro="">
      <xdr:nvCxnSpPr>
        <xdr:cNvPr id="206" name="直線コネクタ 205">
          <a:extLst>
            <a:ext uri="{FF2B5EF4-FFF2-40B4-BE49-F238E27FC236}">
              <a16:creationId xmlns:a16="http://schemas.microsoft.com/office/drawing/2014/main" id="{00000000-0008-0000-0600-0000CE000000}"/>
            </a:ext>
          </a:extLst>
        </xdr:cNvPr>
        <xdr:cNvCxnSpPr/>
      </xdr:nvCxnSpPr>
      <xdr:spPr>
        <a:xfrm flipV="1">
          <a:off x="3797300" y="16568420"/>
          <a:ext cx="838200" cy="32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121911</xdr:rowOff>
    </xdr:from>
    <xdr:ext cx="599010" cy="259045"/>
    <xdr:sp macro="" textlink="">
      <xdr:nvSpPr>
        <xdr:cNvPr id="207" name="扶助費平均値テキスト">
          <a:extLst>
            <a:ext uri="{FF2B5EF4-FFF2-40B4-BE49-F238E27FC236}">
              <a16:creationId xmlns:a16="http://schemas.microsoft.com/office/drawing/2014/main" id="{00000000-0008-0000-0600-0000CF000000}"/>
            </a:ext>
          </a:extLst>
        </xdr:cNvPr>
        <xdr:cNvSpPr txBox="1"/>
      </xdr:nvSpPr>
      <xdr:spPr>
        <a:xfrm>
          <a:off x="4686300" y="16066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99034</xdr:rowOff>
    </xdr:from>
    <xdr:to>
      <xdr:col>24</xdr:col>
      <xdr:colOff>114300</xdr:colOff>
      <xdr:row>95</xdr:row>
      <xdr:rowOff>29184</xdr:rowOff>
    </xdr:to>
    <xdr:sp macro="" textlink="">
      <xdr:nvSpPr>
        <xdr:cNvPr id="208" name="フローチャート: 判断 207">
          <a:extLst>
            <a:ext uri="{FF2B5EF4-FFF2-40B4-BE49-F238E27FC236}">
              <a16:creationId xmlns:a16="http://schemas.microsoft.com/office/drawing/2014/main" id="{00000000-0008-0000-0600-0000D0000000}"/>
            </a:ext>
          </a:extLst>
        </xdr:cNvPr>
        <xdr:cNvSpPr/>
      </xdr:nvSpPr>
      <xdr:spPr>
        <a:xfrm>
          <a:off x="4584700" y="1621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90261</xdr:rowOff>
    </xdr:from>
    <xdr:to>
      <xdr:col>19</xdr:col>
      <xdr:colOff>177800</xdr:colOff>
      <xdr:row>98</xdr:row>
      <xdr:rowOff>168793</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flipV="1">
          <a:off x="2908300" y="16892361"/>
          <a:ext cx="889000" cy="7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63500</xdr:colOff>
      <xdr:row>101</xdr:row>
      <xdr:rowOff>80027</xdr:rowOff>
    </xdr:from>
    <xdr:ext cx="762000"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168793</xdr:rowOff>
    </xdr:from>
    <xdr:to>
      <xdr:col>15</xdr:col>
      <xdr:colOff>50800</xdr:colOff>
      <xdr:row>99</xdr:row>
      <xdr:rowOff>81865</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flipV="1">
          <a:off x="2019300" y="16970893"/>
          <a:ext cx="889000" cy="8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50800</xdr:colOff>
      <xdr:row>101</xdr:row>
      <xdr:rowOff>80027</xdr:rowOff>
    </xdr:from>
    <xdr:ext cx="762000"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75479</xdr:rowOff>
    </xdr:from>
    <xdr:to>
      <xdr:col>10</xdr:col>
      <xdr:colOff>114300</xdr:colOff>
      <xdr:row>99</xdr:row>
      <xdr:rowOff>81865</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1130300" y="17049029"/>
          <a:ext cx="8890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177800</xdr:colOff>
      <xdr:row>101</xdr:row>
      <xdr:rowOff>80027</xdr:rowOff>
    </xdr:from>
    <xdr:ext cx="762000"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58420</xdr:rowOff>
    </xdr:from>
    <xdr:to>
      <xdr:col>24</xdr:col>
      <xdr:colOff>114300</xdr:colOff>
      <xdr:row>96</xdr:row>
      <xdr:rowOff>160020</xdr:rowOff>
    </xdr:to>
    <xdr:sp macro="" textlink="">
      <xdr:nvSpPr>
        <xdr:cNvPr id="217" name="楕円 216">
          <a:extLst>
            <a:ext uri="{FF2B5EF4-FFF2-40B4-BE49-F238E27FC236}">
              <a16:creationId xmlns:a16="http://schemas.microsoft.com/office/drawing/2014/main" id="{00000000-0008-0000-0600-0000D9000000}"/>
            </a:ext>
          </a:extLst>
        </xdr:cNvPr>
        <xdr:cNvSpPr/>
      </xdr:nvSpPr>
      <xdr:spPr>
        <a:xfrm>
          <a:off x="4584700" y="1651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144797</xdr:rowOff>
    </xdr:from>
    <xdr:ext cx="599010" cy="259045"/>
    <xdr:sp macro="" textlink="">
      <xdr:nvSpPr>
        <xdr:cNvPr id="218" name="扶助費該当値テキスト">
          <a:extLst>
            <a:ext uri="{FF2B5EF4-FFF2-40B4-BE49-F238E27FC236}">
              <a16:creationId xmlns:a16="http://schemas.microsoft.com/office/drawing/2014/main" id="{00000000-0008-0000-0600-0000DA000000}"/>
            </a:ext>
          </a:extLst>
        </xdr:cNvPr>
        <xdr:cNvSpPr txBox="1"/>
      </xdr:nvSpPr>
      <xdr:spPr>
        <a:xfrm>
          <a:off x="4686300" y="1643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39461</xdr:rowOff>
    </xdr:from>
    <xdr:to>
      <xdr:col>20</xdr:col>
      <xdr:colOff>38100</xdr:colOff>
      <xdr:row>98</xdr:row>
      <xdr:rowOff>141061</xdr:rowOff>
    </xdr:to>
    <xdr:sp macro="" textlink="">
      <xdr:nvSpPr>
        <xdr:cNvPr id="219" name="楕円 218">
          <a:extLst>
            <a:ext uri="{FF2B5EF4-FFF2-40B4-BE49-F238E27FC236}">
              <a16:creationId xmlns:a16="http://schemas.microsoft.com/office/drawing/2014/main" id="{00000000-0008-0000-0600-0000DB000000}"/>
            </a:ext>
          </a:extLst>
        </xdr:cNvPr>
        <xdr:cNvSpPr/>
      </xdr:nvSpPr>
      <xdr:spPr>
        <a:xfrm>
          <a:off x="3746500" y="1684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157588</xdr:rowOff>
    </xdr:from>
    <xdr:ext cx="534377"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3530111" y="1661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117993</xdr:rowOff>
    </xdr:from>
    <xdr:to>
      <xdr:col>15</xdr:col>
      <xdr:colOff>101600</xdr:colOff>
      <xdr:row>99</xdr:row>
      <xdr:rowOff>48143</xdr:rowOff>
    </xdr:to>
    <xdr:sp macro="" textlink="">
      <xdr:nvSpPr>
        <xdr:cNvPr id="221" name="楕円 220">
          <a:extLst>
            <a:ext uri="{FF2B5EF4-FFF2-40B4-BE49-F238E27FC236}">
              <a16:creationId xmlns:a16="http://schemas.microsoft.com/office/drawing/2014/main" id="{00000000-0008-0000-0600-0000DD000000}"/>
            </a:ext>
          </a:extLst>
        </xdr:cNvPr>
        <xdr:cNvSpPr/>
      </xdr:nvSpPr>
      <xdr:spPr>
        <a:xfrm>
          <a:off x="2857500" y="1692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64670</xdr:rowOff>
    </xdr:from>
    <xdr:ext cx="534377"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641111" y="1669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31065</xdr:rowOff>
    </xdr:from>
    <xdr:to>
      <xdr:col>10</xdr:col>
      <xdr:colOff>165100</xdr:colOff>
      <xdr:row>99</xdr:row>
      <xdr:rowOff>132665</xdr:rowOff>
    </xdr:to>
    <xdr:sp macro="" textlink="">
      <xdr:nvSpPr>
        <xdr:cNvPr id="223" name="楕円 222">
          <a:extLst>
            <a:ext uri="{FF2B5EF4-FFF2-40B4-BE49-F238E27FC236}">
              <a16:creationId xmlns:a16="http://schemas.microsoft.com/office/drawing/2014/main" id="{00000000-0008-0000-0600-0000DF000000}"/>
            </a:ext>
          </a:extLst>
        </xdr:cNvPr>
        <xdr:cNvSpPr/>
      </xdr:nvSpPr>
      <xdr:spPr>
        <a:xfrm>
          <a:off x="1968500" y="170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149192</xdr:rowOff>
    </xdr:from>
    <xdr:ext cx="534377"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752111" y="1677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24679</xdr:rowOff>
    </xdr:from>
    <xdr:to>
      <xdr:col>6</xdr:col>
      <xdr:colOff>38100</xdr:colOff>
      <xdr:row>99</xdr:row>
      <xdr:rowOff>126279</xdr:rowOff>
    </xdr:to>
    <xdr:sp macro="" textlink="">
      <xdr:nvSpPr>
        <xdr:cNvPr id="225" name="楕円 224">
          <a:extLst>
            <a:ext uri="{FF2B5EF4-FFF2-40B4-BE49-F238E27FC236}">
              <a16:creationId xmlns:a16="http://schemas.microsoft.com/office/drawing/2014/main" id="{00000000-0008-0000-0600-0000E1000000}"/>
            </a:ext>
          </a:extLst>
        </xdr:cNvPr>
        <xdr:cNvSpPr/>
      </xdr:nvSpPr>
      <xdr:spPr>
        <a:xfrm>
          <a:off x="1079500" y="1699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142806</xdr:rowOff>
    </xdr:from>
    <xdr:ext cx="534377"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863111" y="1677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27" name="正方形/長方形 226">
          <a:extLst>
            <a:ext uri="{FF2B5EF4-FFF2-40B4-BE49-F238E27FC236}">
              <a16:creationId xmlns:a16="http://schemas.microsoft.com/office/drawing/2014/main" id="{00000000-0008-0000-0600-0000E3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28" name="正方形/長方形 227">
          <a:extLst>
            <a:ext uri="{FF2B5EF4-FFF2-40B4-BE49-F238E27FC236}">
              <a16:creationId xmlns:a16="http://schemas.microsoft.com/office/drawing/2014/main" id="{00000000-0008-0000-0600-0000E4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29" name="正方形/長方形 228">
          <a:extLst>
            <a:ext uri="{FF2B5EF4-FFF2-40B4-BE49-F238E27FC236}">
              <a16:creationId xmlns:a16="http://schemas.microsoft.com/office/drawing/2014/main" id="{00000000-0008-0000-0600-0000E500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30" name="正方形/長方形 229">
          <a:extLst>
            <a:ext uri="{FF2B5EF4-FFF2-40B4-BE49-F238E27FC236}">
              <a16:creationId xmlns:a16="http://schemas.microsoft.com/office/drawing/2014/main" id="{00000000-0008-0000-0600-0000E600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31" name="正方形/長方形 230">
          <a:extLst>
            <a:ext uri="{FF2B5EF4-FFF2-40B4-BE49-F238E27FC236}">
              <a16:creationId xmlns:a16="http://schemas.microsoft.com/office/drawing/2014/main" id="{00000000-0008-0000-0600-0000E700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32" name="正方形/長方形 231">
          <a:extLst>
            <a:ext uri="{FF2B5EF4-FFF2-40B4-BE49-F238E27FC236}">
              <a16:creationId xmlns:a16="http://schemas.microsoft.com/office/drawing/2014/main" id="{00000000-0008-0000-0600-0000E800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33" name="正方形/長方形 232">
          <a:extLst>
            <a:ext uri="{FF2B5EF4-FFF2-40B4-BE49-F238E27FC236}">
              <a16:creationId xmlns:a16="http://schemas.microsoft.com/office/drawing/2014/main" id="{00000000-0008-0000-0600-0000E900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34" name="正方形/長方形 233">
          <a:extLst>
            <a:ext uri="{FF2B5EF4-FFF2-40B4-BE49-F238E27FC236}">
              <a16:creationId xmlns:a16="http://schemas.microsoft.com/office/drawing/2014/main" id="{00000000-0008-0000-0600-0000EA00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49" name="補助費等グラフ枠">
          <a:extLst>
            <a:ext uri="{FF2B5EF4-FFF2-40B4-BE49-F238E27FC236}">
              <a16:creationId xmlns:a16="http://schemas.microsoft.com/office/drawing/2014/main" id="{00000000-0008-0000-0600-0000F900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25872</xdr:rowOff>
    </xdr:from>
    <xdr:to>
      <xdr:col>54</xdr:col>
      <xdr:colOff>189865</xdr:colOff>
      <xdr:row>38</xdr:row>
      <xdr:rowOff>21651</xdr:rowOff>
    </xdr:to>
    <xdr:cxnSp macro="">
      <xdr:nvCxnSpPr>
        <xdr:cNvPr id="250" name="直線コネクタ 249">
          <a:extLst>
            <a:ext uri="{FF2B5EF4-FFF2-40B4-BE49-F238E27FC236}">
              <a16:creationId xmlns:a16="http://schemas.microsoft.com/office/drawing/2014/main" id="{00000000-0008-0000-0600-0000FA000000}"/>
            </a:ext>
          </a:extLst>
        </xdr:cNvPr>
        <xdr:cNvCxnSpPr/>
      </xdr:nvCxnSpPr>
      <xdr:spPr>
        <a:xfrm flipV="1">
          <a:off x="10475595" y="5855172"/>
          <a:ext cx="1270" cy="68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25478</xdr:rowOff>
    </xdr:from>
    <xdr:ext cx="534377" cy="259045"/>
    <xdr:sp macro="" textlink="">
      <xdr:nvSpPr>
        <xdr:cNvPr id="251" name="補助費等最小値テキスト">
          <a:extLst>
            <a:ext uri="{FF2B5EF4-FFF2-40B4-BE49-F238E27FC236}">
              <a16:creationId xmlns:a16="http://schemas.microsoft.com/office/drawing/2014/main" id="{00000000-0008-0000-0600-0000FB000000}"/>
            </a:ext>
          </a:extLst>
        </xdr:cNvPr>
        <xdr:cNvSpPr txBox="1"/>
      </xdr:nvSpPr>
      <xdr:spPr>
        <a:xfrm>
          <a:off x="10528300" y="654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21651</xdr:rowOff>
    </xdr:from>
    <xdr:to>
      <xdr:col>55</xdr:col>
      <xdr:colOff>88900</xdr:colOff>
      <xdr:row>38</xdr:row>
      <xdr:rowOff>21651</xdr:rowOff>
    </xdr:to>
    <xdr:cxnSp macro="">
      <xdr:nvCxnSpPr>
        <xdr:cNvPr id="252" name="直線コネクタ 251">
          <a:extLst>
            <a:ext uri="{FF2B5EF4-FFF2-40B4-BE49-F238E27FC236}">
              <a16:creationId xmlns:a16="http://schemas.microsoft.com/office/drawing/2014/main" id="{00000000-0008-0000-0600-0000FC000000}"/>
            </a:ext>
          </a:extLst>
        </xdr:cNvPr>
        <xdr:cNvCxnSpPr/>
      </xdr:nvCxnSpPr>
      <xdr:spPr>
        <a:xfrm>
          <a:off x="10388600" y="6536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143999</xdr:rowOff>
    </xdr:from>
    <xdr:ext cx="599010" cy="259045"/>
    <xdr:sp macro="" textlink="">
      <xdr:nvSpPr>
        <xdr:cNvPr id="253" name="補助費等最大値テキスト">
          <a:extLst>
            <a:ext uri="{FF2B5EF4-FFF2-40B4-BE49-F238E27FC236}">
              <a16:creationId xmlns:a16="http://schemas.microsoft.com/office/drawing/2014/main" id="{00000000-0008-0000-0600-0000FD000000}"/>
            </a:ext>
          </a:extLst>
        </xdr:cNvPr>
        <xdr:cNvSpPr txBox="1"/>
      </xdr:nvSpPr>
      <xdr:spPr>
        <a:xfrm>
          <a:off x="10528300" y="563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25872</xdr:rowOff>
    </xdr:from>
    <xdr:to>
      <xdr:col>55</xdr:col>
      <xdr:colOff>88900</xdr:colOff>
      <xdr:row>34</xdr:row>
      <xdr:rowOff>25872</xdr:rowOff>
    </xdr:to>
    <xdr:cxnSp macro="">
      <xdr:nvCxnSpPr>
        <xdr:cNvPr id="254" name="直線コネクタ 253">
          <a:extLst>
            <a:ext uri="{FF2B5EF4-FFF2-40B4-BE49-F238E27FC236}">
              <a16:creationId xmlns:a16="http://schemas.microsoft.com/office/drawing/2014/main" id="{00000000-0008-0000-0600-0000FE000000}"/>
            </a:ext>
          </a:extLst>
        </xdr:cNvPr>
        <xdr:cNvCxnSpPr/>
      </xdr:nvCxnSpPr>
      <xdr:spPr>
        <a:xfrm>
          <a:off x="10388600" y="585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47079</xdr:rowOff>
    </xdr:from>
    <xdr:to>
      <xdr:col>55</xdr:col>
      <xdr:colOff>0</xdr:colOff>
      <xdr:row>36</xdr:row>
      <xdr:rowOff>25964</xdr:rowOff>
    </xdr:to>
    <xdr:cxnSp macro="">
      <xdr:nvCxnSpPr>
        <xdr:cNvPr id="255" name="直線コネクタ 254">
          <a:extLst>
            <a:ext uri="{FF2B5EF4-FFF2-40B4-BE49-F238E27FC236}">
              <a16:creationId xmlns:a16="http://schemas.microsoft.com/office/drawing/2014/main" id="{00000000-0008-0000-0600-0000FF000000}"/>
            </a:ext>
          </a:extLst>
        </xdr:cNvPr>
        <xdr:cNvCxnSpPr/>
      </xdr:nvCxnSpPr>
      <xdr:spPr>
        <a:xfrm>
          <a:off x="9639300" y="5362029"/>
          <a:ext cx="838200" cy="83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149031</xdr:rowOff>
    </xdr:from>
    <xdr:ext cx="534377" cy="259045"/>
    <xdr:sp macro="" textlink="">
      <xdr:nvSpPr>
        <xdr:cNvPr id="256" name="補助費等平均値テキスト">
          <a:extLst>
            <a:ext uri="{FF2B5EF4-FFF2-40B4-BE49-F238E27FC236}">
              <a16:creationId xmlns:a16="http://schemas.microsoft.com/office/drawing/2014/main" id="{00000000-0008-0000-0600-000000010000}"/>
            </a:ext>
          </a:extLst>
        </xdr:cNvPr>
        <xdr:cNvSpPr txBox="1"/>
      </xdr:nvSpPr>
      <xdr:spPr>
        <a:xfrm>
          <a:off x="10528300" y="5978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126154</xdr:rowOff>
    </xdr:from>
    <xdr:to>
      <xdr:col>55</xdr:col>
      <xdr:colOff>50800</xdr:colOff>
      <xdr:row>36</xdr:row>
      <xdr:rowOff>56304</xdr:rowOff>
    </xdr:to>
    <xdr:sp macro="" textlink="">
      <xdr:nvSpPr>
        <xdr:cNvPr id="257" name="フローチャート: 判断 256">
          <a:extLst>
            <a:ext uri="{FF2B5EF4-FFF2-40B4-BE49-F238E27FC236}">
              <a16:creationId xmlns:a16="http://schemas.microsoft.com/office/drawing/2014/main" id="{00000000-0008-0000-0600-000001010000}"/>
            </a:ext>
          </a:extLst>
        </xdr:cNvPr>
        <xdr:cNvSpPr/>
      </xdr:nvSpPr>
      <xdr:spPr>
        <a:xfrm>
          <a:off x="10426700" y="612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47079</xdr:rowOff>
    </xdr:from>
    <xdr:to>
      <xdr:col>50</xdr:col>
      <xdr:colOff>114300</xdr:colOff>
      <xdr:row>36</xdr:row>
      <xdr:rowOff>156083</xdr:rowOff>
    </xdr:to>
    <xdr:cxnSp macro="">
      <xdr:nvCxnSpPr>
        <xdr:cNvPr id="258" name="直線コネクタ 257">
          <a:extLst>
            <a:ext uri="{FF2B5EF4-FFF2-40B4-BE49-F238E27FC236}">
              <a16:creationId xmlns:a16="http://schemas.microsoft.com/office/drawing/2014/main" id="{00000000-0008-0000-0600-000002010000}"/>
            </a:ext>
          </a:extLst>
        </xdr:cNvPr>
        <xdr:cNvCxnSpPr/>
      </xdr:nvCxnSpPr>
      <xdr:spPr>
        <a:xfrm flipV="1">
          <a:off x="8750300" y="5362029"/>
          <a:ext cx="889000" cy="96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0</xdr:colOff>
      <xdr:row>41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154399</xdr:rowOff>
    </xdr:from>
    <xdr:to>
      <xdr:col>45</xdr:col>
      <xdr:colOff>177800</xdr:colOff>
      <xdr:row>36</xdr:row>
      <xdr:rowOff>156083</xdr:rowOff>
    </xdr:to>
    <xdr:cxnSp macro="">
      <xdr:nvCxnSpPr>
        <xdr:cNvPr id="261" name="直線コネクタ 260">
          <a:extLst>
            <a:ext uri="{FF2B5EF4-FFF2-40B4-BE49-F238E27FC236}">
              <a16:creationId xmlns:a16="http://schemas.microsoft.com/office/drawing/2014/main" id="{00000000-0008-0000-0600-000005010000}"/>
            </a:ext>
          </a:extLst>
        </xdr:cNvPr>
        <xdr:cNvCxnSpPr/>
      </xdr:nvCxnSpPr>
      <xdr:spPr>
        <a:xfrm>
          <a:off x="7861300" y="6155149"/>
          <a:ext cx="889000" cy="17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177800</xdr:colOff>
      <xdr:row>41</xdr:row>
      <xdr:rowOff>80027</xdr:rowOff>
    </xdr:from>
    <xdr:ext cx="76200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154399</xdr:rowOff>
    </xdr:from>
    <xdr:to>
      <xdr:col>41</xdr:col>
      <xdr:colOff>50800</xdr:colOff>
      <xdr:row>36</xdr:row>
      <xdr:rowOff>10381</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flipV="1">
          <a:off x="6972300" y="6155149"/>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114300</xdr:colOff>
      <xdr:row>41</xdr:row>
      <xdr:rowOff>80027</xdr:rowOff>
    </xdr:from>
    <xdr:ext cx="76200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146614</xdr:rowOff>
    </xdr:from>
    <xdr:to>
      <xdr:col>55</xdr:col>
      <xdr:colOff>50800</xdr:colOff>
      <xdr:row>36</xdr:row>
      <xdr:rowOff>76764</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426700" y="61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125041</xdr:rowOff>
    </xdr:from>
    <xdr:ext cx="534377" cy="259045"/>
    <xdr:sp macro="" textlink="">
      <xdr:nvSpPr>
        <xdr:cNvPr id="267" name="補助費等該当値テキスト">
          <a:extLst>
            <a:ext uri="{FF2B5EF4-FFF2-40B4-BE49-F238E27FC236}">
              <a16:creationId xmlns:a16="http://schemas.microsoft.com/office/drawing/2014/main" id="{00000000-0008-0000-0600-00000B010000}"/>
            </a:ext>
          </a:extLst>
        </xdr:cNvPr>
        <xdr:cNvSpPr txBox="1"/>
      </xdr:nvSpPr>
      <xdr:spPr>
        <a:xfrm>
          <a:off x="10528300" y="612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167729</xdr:rowOff>
    </xdr:from>
    <xdr:to>
      <xdr:col>50</xdr:col>
      <xdr:colOff>165100</xdr:colOff>
      <xdr:row>31</xdr:row>
      <xdr:rowOff>97879</xdr:rowOff>
    </xdr:to>
    <xdr:sp macro="" textlink="">
      <xdr:nvSpPr>
        <xdr:cNvPr id="268" name="楕円 267">
          <a:extLst>
            <a:ext uri="{FF2B5EF4-FFF2-40B4-BE49-F238E27FC236}">
              <a16:creationId xmlns:a16="http://schemas.microsoft.com/office/drawing/2014/main" id="{00000000-0008-0000-0600-00000C010000}"/>
            </a:ext>
          </a:extLst>
        </xdr:cNvPr>
        <xdr:cNvSpPr/>
      </xdr:nvSpPr>
      <xdr:spPr>
        <a:xfrm>
          <a:off x="9588500" y="531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114406</xdr:rowOff>
    </xdr:from>
    <xdr:ext cx="599010"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9339795" y="508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105283</xdr:rowOff>
    </xdr:from>
    <xdr:to>
      <xdr:col>46</xdr:col>
      <xdr:colOff>38100</xdr:colOff>
      <xdr:row>37</xdr:row>
      <xdr:rowOff>35433</xdr:rowOff>
    </xdr:to>
    <xdr:sp macro="" textlink="">
      <xdr:nvSpPr>
        <xdr:cNvPr id="270" name="楕円 269">
          <a:extLst>
            <a:ext uri="{FF2B5EF4-FFF2-40B4-BE49-F238E27FC236}">
              <a16:creationId xmlns:a16="http://schemas.microsoft.com/office/drawing/2014/main" id="{00000000-0008-0000-0600-00000E010000}"/>
            </a:ext>
          </a:extLst>
        </xdr:cNvPr>
        <xdr:cNvSpPr/>
      </xdr:nvSpPr>
      <xdr:spPr>
        <a:xfrm>
          <a:off x="8699500" y="627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51960</xdr:rowOff>
    </xdr:from>
    <xdr:ext cx="534377"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8483111" y="605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103599</xdr:rowOff>
    </xdr:from>
    <xdr:to>
      <xdr:col>41</xdr:col>
      <xdr:colOff>101600</xdr:colOff>
      <xdr:row>36</xdr:row>
      <xdr:rowOff>33749</xdr:rowOff>
    </xdr:to>
    <xdr:sp macro="" textlink="">
      <xdr:nvSpPr>
        <xdr:cNvPr id="272" name="楕円 271">
          <a:extLst>
            <a:ext uri="{FF2B5EF4-FFF2-40B4-BE49-F238E27FC236}">
              <a16:creationId xmlns:a16="http://schemas.microsoft.com/office/drawing/2014/main" id="{00000000-0008-0000-0600-000010010000}"/>
            </a:ext>
          </a:extLst>
        </xdr:cNvPr>
        <xdr:cNvSpPr/>
      </xdr:nvSpPr>
      <xdr:spPr>
        <a:xfrm>
          <a:off x="7810500" y="610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50276</xdr:rowOff>
    </xdr:from>
    <xdr:ext cx="534377"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7594111" y="587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131031</xdr:rowOff>
    </xdr:from>
    <xdr:to>
      <xdr:col>36</xdr:col>
      <xdr:colOff>165100</xdr:colOff>
      <xdr:row>36</xdr:row>
      <xdr:rowOff>61181</xdr:rowOff>
    </xdr:to>
    <xdr:sp macro="" textlink="">
      <xdr:nvSpPr>
        <xdr:cNvPr id="274" name="楕円 273">
          <a:extLst>
            <a:ext uri="{FF2B5EF4-FFF2-40B4-BE49-F238E27FC236}">
              <a16:creationId xmlns:a16="http://schemas.microsoft.com/office/drawing/2014/main" id="{00000000-0008-0000-0600-000012010000}"/>
            </a:ext>
          </a:extLst>
        </xdr:cNvPr>
        <xdr:cNvSpPr/>
      </xdr:nvSpPr>
      <xdr:spPr>
        <a:xfrm>
          <a:off x="6921500" y="613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77708</xdr:rowOff>
    </xdr:from>
    <xdr:ext cx="534377"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705111" y="590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279" name="正方形/長方形 278">
          <a:extLst>
            <a:ext uri="{FF2B5EF4-FFF2-40B4-BE49-F238E27FC236}">
              <a16:creationId xmlns:a16="http://schemas.microsoft.com/office/drawing/2014/main" id="{00000000-0008-0000-0600-00001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280" name="正方形/長方形 279">
          <a:extLst>
            <a:ext uri="{FF2B5EF4-FFF2-40B4-BE49-F238E27FC236}">
              <a16:creationId xmlns:a16="http://schemas.microsoft.com/office/drawing/2014/main" id="{00000000-0008-0000-0600-00001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281" name="正方形/長方形 280">
          <a:extLst>
            <a:ext uri="{FF2B5EF4-FFF2-40B4-BE49-F238E27FC236}">
              <a16:creationId xmlns:a16="http://schemas.microsoft.com/office/drawing/2014/main" id="{00000000-0008-0000-0600-00001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282" name="正方形/長方形 281">
          <a:extLst>
            <a:ext uri="{FF2B5EF4-FFF2-40B4-BE49-F238E27FC236}">
              <a16:creationId xmlns:a16="http://schemas.microsoft.com/office/drawing/2014/main" id="{00000000-0008-0000-0600-00001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283" name="正方形/長方形 282">
          <a:extLst>
            <a:ext uri="{FF2B5EF4-FFF2-40B4-BE49-F238E27FC236}">
              <a16:creationId xmlns:a16="http://schemas.microsoft.com/office/drawing/2014/main" id="{00000000-0008-0000-0600-00001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299" name="普通建設事業費グラフ枠">
          <a:extLst>
            <a:ext uri="{FF2B5EF4-FFF2-40B4-BE49-F238E27FC236}">
              <a16:creationId xmlns:a16="http://schemas.microsoft.com/office/drawing/2014/main" id="{00000000-0008-0000-0600-00002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115684</xdr:rowOff>
    </xdr:from>
    <xdr:to>
      <xdr:col>54</xdr:col>
      <xdr:colOff>189865</xdr:colOff>
      <xdr:row>59</xdr:row>
      <xdr:rowOff>43752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10475595" y="8859634"/>
          <a:ext cx="1270" cy="1299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47579</xdr:rowOff>
    </xdr:from>
    <xdr:ext cx="534377" cy="259045"/>
    <xdr:sp macro="" textlink="">
      <xdr:nvSpPr>
        <xdr:cNvPr id="301" name="普通建設事業費最小値テキスト">
          <a:extLst>
            <a:ext uri="{FF2B5EF4-FFF2-40B4-BE49-F238E27FC236}">
              <a16:creationId xmlns:a16="http://schemas.microsoft.com/office/drawing/2014/main" id="{00000000-0008-0000-0600-00002D010000}"/>
            </a:ext>
          </a:extLst>
        </xdr:cNvPr>
        <xdr:cNvSpPr txBox="1"/>
      </xdr:nvSpPr>
      <xdr:spPr>
        <a:xfrm>
          <a:off x="10528300" y="1016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43752</xdr:rowOff>
    </xdr:from>
    <xdr:to>
      <xdr:col>55</xdr:col>
      <xdr:colOff>88900</xdr:colOff>
      <xdr:row>59</xdr:row>
      <xdr:rowOff>43752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10388600" y="1015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62361</xdr:rowOff>
    </xdr:from>
    <xdr:ext cx="599010" cy="259045"/>
    <xdr:sp macro="" textlink="">
      <xdr:nvSpPr>
        <xdr:cNvPr id="303" name="普通建設事業費最大値テキスト">
          <a:extLst>
            <a:ext uri="{FF2B5EF4-FFF2-40B4-BE49-F238E27FC236}">
              <a16:creationId xmlns:a16="http://schemas.microsoft.com/office/drawing/2014/main" id="{00000000-0008-0000-0600-00002F010000}"/>
            </a:ext>
          </a:extLst>
        </xdr:cNvPr>
        <xdr:cNvSpPr txBox="1"/>
      </xdr:nvSpPr>
      <xdr:spPr>
        <a:xfrm>
          <a:off x="10528300" y="863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115684</xdr:rowOff>
    </xdr:from>
    <xdr:to>
      <xdr:col>55</xdr:col>
      <xdr:colOff>88900</xdr:colOff>
      <xdr:row>51</xdr:row>
      <xdr:rowOff>115684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10388600" y="885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10389</xdr:rowOff>
    </xdr:from>
    <xdr:to>
      <xdr:col>55</xdr:col>
      <xdr:colOff>0</xdr:colOff>
      <xdr:row>58</xdr:row>
      <xdr:rowOff>22631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9639300" y="9783039"/>
          <a:ext cx="838200" cy="18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120908</xdr:rowOff>
    </xdr:from>
    <xdr:ext cx="534377" cy="259045"/>
    <xdr:sp macro="" textlink="">
      <xdr:nvSpPr>
        <xdr:cNvPr id="306" name="普通建設事業費平均値テキスト">
          <a:extLst>
            <a:ext uri="{FF2B5EF4-FFF2-40B4-BE49-F238E27FC236}">
              <a16:creationId xmlns:a16="http://schemas.microsoft.com/office/drawing/2014/main" id="{00000000-0008-0000-0600-000032010000}"/>
            </a:ext>
          </a:extLst>
        </xdr:cNvPr>
        <xdr:cNvSpPr txBox="1"/>
      </xdr:nvSpPr>
      <xdr:spPr>
        <a:xfrm>
          <a:off x="10528300" y="955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98031</xdr:rowOff>
    </xdr:from>
    <xdr:to>
      <xdr:col>55</xdr:col>
      <xdr:colOff>50800</xdr:colOff>
      <xdr:row>57</xdr:row>
      <xdr:rowOff>28181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10426700" y="96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156591</xdr:rowOff>
    </xdr:from>
    <xdr:to>
      <xdr:col>50</xdr:col>
      <xdr:colOff>114300</xdr:colOff>
      <xdr:row>58</xdr:row>
      <xdr:rowOff>22631</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8750300" y="9757791"/>
          <a:ext cx="889000" cy="20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0</xdr:colOff>
      <xdr:row>61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156591</xdr:rowOff>
    </xdr:from>
    <xdr:to>
      <xdr:col>45</xdr:col>
      <xdr:colOff>177800</xdr:colOff>
      <xdr:row>57</xdr:row>
      <xdr:rowOff>15824</xdr:rowOff>
    </xdr:to>
    <xdr:cxnSp macro="">
      <xdr:nvCxnSpPr>
        <xdr:cNvPr id="311" name="直線コネクタ 310">
          <a:extLst>
            <a:ext uri="{FF2B5EF4-FFF2-40B4-BE49-F238E27FC236}">
              <a16:creationId xmlns:a16="http://schemas.microsoft.com/office/drawing/2014/main" id="{00000000-0008-0000-0600-000037010000}"/>
            </a:ext>
          </a:extLst>
        </xdr:cNvPr>
        <xdr:cNvCxnSpPr/>
      </xdr:nvCxnSpPr>
      <xdr:spPr>
        <a:xfrm flipV="1">
          <a:off x="7861300" y="9757791"/>
          <a:ext cx="889000" cy="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177800</xdr:colOff>
      <xdr:row>61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15824</xdr:rowOff>
    </xdr:from>
    <xdr:to>
      <xdr:col>41</xdr:col>
      <xdr:colOff>50800</xdr:colOff>
      <xdr:row>58</xdr:row>
      <xdr:rowOff>167551</xdr:rowOff>
    </xdr:to>
    <xdr:cxnSp macro="">
      <xdr:nvCxnSpPr>
        <xdr:cNvPr id="314" name="直線コネクタ 313">
          <a:extLst>
            <a:ext uri="{FF2B5EF4-FFF2-40B4-BE49-F238E27FC236}">
              <a16:creationId xmlns:a16="http://schemas.microsoft.com/office/drawing/2014/main" id="{00000000-0008-0000-0600-00003A010000}"/>
            </a:ext>
          </a:extLst>
        </xdr:cNvPr>
        <xdr:cNvCxnSpPr/>
      </xdr:nvCxnSpPr>
      <xdr:spPr>
        <a:xfrm flipV="1">
          <a:off x="6972300" y="9788474"/>
          <a:ext cx="889000" cy="3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114300</xdr:colOff>
      <xdr:row>61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131039</xdr:rowOff>
    </xdr:from>
    <xdr:to>
      <xdr:col>55</xdr:col>
      <xdr:colOff>50800</xdr:colOff>
      <xdr:row>57</xdr:row>
      <xdr:rowOff>61189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973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109466</xdr:rowOff>
    </xdr:from>
    <xdr:ext cx="534377" cy="259045"/>
    <xdr:sp macro="" textlink="">
      <xdr:nvSpPr>
        <xdr:cNvPr id="317" name="普通建設事業費該当値テキスト">
          <a:extLst>
            <a:ext uri="{FF2B5EF4-FFF2-40B4-BE49-F238E27FC236}">
              <a16:creationId xmlns:a16="http://schemas.microsoft.com/office/drawing/2014/main" id="{00000000-0008-0000-0600-00003D010000}"/>
            </a:ext>
          </a:extLst>
        </xdr:cNvPr>
        <xdr:cNvSpPr txBox="1"/>
      </xdr:nvSpPr>
      <xdr:spPr>
        <a:xfrm>
          <a:off x="10528300" y="97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143281</xdr:rowOff>
    </xdr:from>
    <xdr:to>
      <xdr:col>50</xdr:col>
      <xdr:colOff>165100</xdr:colOff>
      <xdr:row>58</xdr:row>
      <xdr:rowOff>73431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991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89958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969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105791</xdr:rowOff>
    </xdr:from>
    <xdr:to>
      <xdr:col>46</xdr:col>
      <xdr:colOff>38100</xdr:colOff>
      <xdr:row>57</xdr:row>
      <xdr:rowOff>35941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97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52468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948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136474</xdr:rowOff>
    </xdr:from>
    <xdr:to>
      <xdr:col>41</xdr:col>
      <xdr:colOff>101600</xdr:colOff>
      <xdr:row>57</xdr:row>
      <xdr:rowOff>66624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97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83151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951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116751</xdr:rowOff>
    </xdr:from>
    <xdr:to>
      <xdr:col>36</xdr:col>
      <xdr:colOff>165100</xdr:colOff>
      <xdr:row>59</xdr:row>
      <xdr:rowOff>46901</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100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63428</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98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46" name="普通建設事業費 （ うち新規整備　）グラフ枠">
          <a:extLst>
            <a:ext uri="{FF2B5EF4-FFF2-40B4-BE49-F238E27FC236}">
              <a16:creationId xmlns:a16="http://schemas.microsoft.com/office/drawing/2014/main" id="{00000000-0008-0000-0600-00005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128361</xdr:rowOff>
    </xdr:from>
    <xdr:to>
      <xdr:col>54</xdr:col>
      <xdr:colOff>189865</xdr:colOff>
      <xdr:row>78</xdr:row>
      <xdr:rowOff>115697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12301311"/>
          <a:ext cx="1270" cy="118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119524</xdr:rowOff>
    </xdr:from>
    <xdr:ext cx="378565" cy="259045"/>
    <xdr:sp macro="" textlink="">
      <xdr:nvSpPr>
        <xdr:cNvPr id="348" name="普通建設事業費 （ うち新規整備　）最小値テキスト">
          <a:extLst>
            <a:ext uri="{FF2B5EF4-FFF2-40B4-BE49-F238E27FC236}">
              <a16:creationId xmlns:a16="http://schemas.microsoft.com/office/drawing/2014/main" id="{00000000-0008-0000-0600-00005C010000}"/>
            </a:ext>
          </a:extLst>
        </xdr:cNvPr>
        <xdr:cNvSpPr txBox="1"/>
      </xdr:nvSpPr>
      <xdr:spPr>
        <a:xfrm>
          <a:off x="10528300" y="13492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115697</xdr:rowOff>
    </xdr:from>
    <xdr:to>
      <xdr:col>55</xdr:col>
      <xdr:colOff>88900</xdr:colOff>
      <xdr:row>78</xdr:row>
      <xdr:rowOff>115697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348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75038</xdr:rowOff>
    </xdr:from>
    <xdr:ext cx="534377" cy="259045"/>
    <xdr:sp macro="" textlink="">
      <xdr:nvSpPr>
        <xdr:cNvPr id="350" name="普通建設事業費 （ うち新規整備　）最大値テキスト">
          <a:extLst>
            <a:ext uri="{FF2B5EF4-FFF2-40B4-BE49-F238E27FC236}">
              <a16:creationId xmlns:a16="http://schemas.microsoft.com/office/drawing/2014/main" id="{00000000-0008-0000-0600-00005E010000}"/>
            </a:ext>
          </a:extLst>
        </xdr:cNvPr>
        <xdr:cNvSpPr txBox="1"/>
      </xdr:nvSpPr>
      <xdr:spPr>
        <a:xfrm>
          <a:off x="10528300" y="1207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128361</xdr:rowOff>
    </xdr:from>
    <xdr:to>
      <xdr:col>55</xdr:col>
      <xdr:colOff>88900</xdr:colOff>
      <xdr:row>71</xdr:row>
      <xdr:rowOff>128361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2301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134808</xdr:rowOff>
    </xdr:from>
    <xdr:to>
      <xdr:col>55</xdr:col>
      <xdr:colOff>0</xdr:colOff>
      <xdr:row>76</xdr:row>
      <xdr:rowOff>96357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12822108"/>
          <a:ext cx="838200" cy="30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170471</xdr:rowOff>
    </xdr:from>
    <xdr:ext cx="534377" cy="259045"/>
    <xdr:sp macro="" textlink="">
      <xdr:nvSpPr>
        <xdr:cNvPr id="353" name="普通建設事業費 （ うち新規整備　）平均値テキスト">
          <a:extLst>
            <a:ext uri="{FF2B5EF4-FFF2-40B4-BE49-F238E27FC236}">
              <a16:creationId xmlns:a16="http://schemas.microsoft.com/office/drawing/2014/main" id="{00000000-0008-0000-0600-000061010000}"/>
            </a:ext>
          </a:extLst>
        </xdr:cNvPr>
        <xdr:cNvSpPr txBox="1"/>
      </xdr:nvSpPr>
      <xdr:spPr>
        <a:xfrm>
          <a:off x="10528300" y="1285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20594</xdr:rowOff>
    </xdr:from>
    <xdr:to>
      <xdr:col>55</xdr:col>
      <xdr:colOff>50800</xdr:colOff>
      <xdr:row>75</xdr:row>
      <xdr:rowOff>122194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1287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9032</xdr:rowOff>
    </xdr:from>
    <xdr:to>
      <xdr:col>50</xdr:col>
      <xdr:colOff>114300</xdr:colOff>
      <xdr:row>76</xdr:row>
      <xdr:rowOff>96357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12867782"/>
          <a:ext cx="889000" cy="25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0</xdr:colOff>
      <xdr:row>81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65177</xdr:rowOff>
    </xdr:from>
    <xdr:to>
      <xdr:col>45</xdr:col>
      <xdr:colOff>177800</xdr:colOff>
      <xdr:row>75</xdr:row>
      <xdr:rowOff>9032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12581027"/>
          <a:ext cx="889000" cy="28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177800</xdr:colOff>
      <xdr:row>81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65177</xdr:rowOff>
    </xdr:from>
    <xdr:to>
      <xdr:col>41</xdr:col>
      <xdr:colOff>50800</xdr:colOff>
      <xdr:row>76</xdr:row>
      <xdr:rowOff>78893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12581027"/>
          <a:ext cx="889000" cy="52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114300</xdr:colOff>
      <xdr:row>81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84008</xdr:rowOff>
    </xdr:from>
    <xdr:to>
      <xdr:col>55</xdr:col>
      <xdr:colOff>50800</xdr:colOff>
      <xdr:row>75</xdr:row>
      <xdr:rowOff>14158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1277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106885</xdr:rowOff>
    </xdr:from>
    <xdr:ext cx="534377" cy="259045"/>
    <xdr:sp macro="" textlink="">
      <xdr:nvSpPr>
        <xdr:cNvPr id="364" name="普通建設事業費 （ うち新規整備　）該当値テキスト">
          <a:extLst>
            <a:ext uri="{FF2B5EF4-FFF2-40B4-BE49-F238E27FC236}">
              <a16:creationId xmlns:a16="http://schemas.microsoft.com/office/drawing/2014/main" id="{00000000-0008-0000-0600-00006C010000}"/>
            </a:ext>
          </a:extLst>
        </xdr:cNvPr>
        <xdr:cNvSpPr txBox="1"/>
      </xdr:nvSpPr>
      <xdr:spPr>
        <a:xfrm>
          <a:off x="10528300" y="126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45557</xdr:rowOff>
    </xdr:from>
    <xdr:to>
      <xdr:col>50</xdr:col>
      <xdr:colOff>165100</xdr:colOff>
      <xdr:row>76</xdr:row>
      <xdr:rowOff>147157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1307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163685</xdr:rowOff>
    </xdr:from>
    <xdr:ext cx="469744"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04428" y="12850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129682</xdr:rowOff>
    </xdr:from>
    <xdr:to>
      <xdr:col>46</xdr:col>
      <xdr:colOff>38100</xdr:colOff>
      <xdr:row>75</xdr:row>
      <xdr:rowOff>59832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1281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76359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259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14377</xdr:rowOff>
    </xdr:from>
    <xdr:to>
      <xdr:col>41</xdr:col>
      <xdr:colOff>101600</xdr:colOff>
      <xdr:row>73</xdr:row>
      <xdr:rowOff>115977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1253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132504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230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28093</xdr:rowOff>
    </xdr:from>
    <xdr:to>
      <xdr:col>36</xdr:col>
      <xdr:colOff>165100</xdr:colOff>
      <xdr:row>76</xdr:row>
      <xdr:rowOff>129693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130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146219</xdr:rowOff>
    </xdr:from>
    <xdr:ext cx="469744"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37428" y="1283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399" name="普通建設事業費 （ うち更新整備　）グラフ枠">
          <a:extLst>
            <a:ext uri="{FF2B5EF4-FFF2-40B4-BE49-F238E27FC236}">
              <a16:creationId xmlns:a16="http://schemas.microsoft.com/office/drawing/2014/main" id="{00000000-0008-0000-0600-00008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116111</xdr:rowOff>
    </xdr:from>
    <xdr:to>
      <xdr:col>54</xdr:col>
      <xdr:colOff>189865</xdr:colOff>
      <xdr:row>98</xdr:row>
      <xdr:rowOff>96881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5546611"/>
          <a:ext cx="1270" cy="135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100708</xdr:rowOff>
    </xdr:from>
    <xdr:ext cx="534377" cy="259045"/>
    <xdr:sp macro="" textlink="">
      <xdr:nvSpPr>
        <xdr:cNvPr id="401" name="普通建設事業費 （ うち更新整備　）最小値テキスト">
          <a:extLst>
            <a:ext uri="{FF2B5EF4-FFF2-40B4-BE49-F238E27FC236}">
              <a16:creationId xmlns:a16="http://schemas.microsoft.com/office/drawing/2014/main" id="{00000000-0008-0000-0600-000091010000}"/>
            </a:ext>
          </a:extLst>
        </xdr:cNvPr>
        <xdr:cNvSpPr txBox="1"/>
      </xdr:nvSpPr>
      <xdr:spPr>
        <a:xfrm>
          <a:off x="10528300" y="1690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96881</xdr:rowOff>
    </xdr:from>
    <xdr:to>
      <xdr:col>55</xdr:col>
      <xdr:colOff>88900</xdr:colOff>
      <xdr:row>98</xdr:row>
      <xdr:rowOff>96881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689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62788</xdr:rowOff>
    </xdr:from>
    <xdr:ext cx="599010" cy="259045"/>
    <xdr:sp macro="" textlink="">
      <xdr:nvSpPr>
        <xdr:cNvPr id="403" name="普通建設事業費 （ うち更新整備　）最大値テキスト">
          <a:extLst>
            <a:ext uri="{FF2B5EF4-FFF2-40B4-BE49-F238E27FC236}">
              <a16:creationId xmlns:a16="http://schemas.microsoft.com/office/drawing/2014/main" id="{00000000-0008-0000-0600-000093010000}"/>
            </a:ext>
          </a:extLst>
        </xdr:cNvPr>
        <xdr:cNvSpPr txBox="1"/>
      </xdr:nvSpPr>
      <xdr:spPr>
        <a:xfrm>
          <a:off x="10528300" y="1532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116111</xdr:rowOff>
    </xdr:from>
    <xdr:to>
      <xdr:col>55</xdr:col>
      <xdr:colOff>88900</xdr:colOff>
      <xdr:row>90</xdr:row>
      <xdr:rowOff>116111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554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47831</xdr:rowOff>
    </xdr:from>
    <xdr:to>
      <xdr:col>55</xdr:col>
      <xdr:colOff>0</xdr:colOff>
      <xdr:row>97</xdr:row>
      <xdr:rowOff>48689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6678481"/>
          <a:ext cx="8382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75102</xdr:rowOff>
    </xdr:from>
    <xdr:ext cx="534377" cy="259045"/>
    <xdr:sp macro="" textlink="">
      <xdr:nvSpPr>
        <xdr:cNvPr id="406" name="普通建設事業費 （ うち更新整備　）平均値テキスト">
          <a:extLst>
            <a:ext uri="{FF2B5EF4-FFF2-40B4-BE49-F238E27FC236}">
              <a16:creationId xmlns:a16="http://schemas.microsoft.com/office/drawing/2014/main" id="{00000000-0008-0000-0600-000096010000}"/>
            </a:ext>
          </a:extLst>
        </xdr:cNvPr>
        <xdr:cNvSpPr txBox="1"/>
      </xdr:nvSpPr>
      <xdr:spPr>
        <a:xfrm>
          <a:off x="10528300" y="16362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52225</xdr:rowOff>
    </xdr:from>
    <xdr:to>
      <xdr:col>55</xdr:col>
      <xdr:colOff>50800</xdr:colOff>
      <xdr:row>96</xdr:row>
      <xdr:rowOff>153825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651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147529</xdr:rowOff>
    </xdr:from>
    <xdr:to>
      <xdr:col>50</xdr:col>
      <xdr:colOff>114300</xdr:colOff>
      <xdr:row>97</xdr:row>
      <xdr:rowOff>47831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6606729"/>
          <a:ext cx="889000" cy="7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0</xdr:colOff>
      <xdr:row>101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147529</xdr:rowOff>
    </xdr:from>
    <xdr:to>
      <xdr:col>45</xdr:col>
      <xdr:colOff>177800</xdr:colOff>
      <xdr:row>97</xdr:row>
      <xdr:rowOff>132071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6606729"/>
          <a:ext cx="889000" cy="15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177800</xdr:colOff>
      <xdr:row>101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132071</xdr:rowOff>
    </xdr:from>
    <xdr:to>
      <xdr:col>41</xdr:col>
      <xdr:colOff>50800</xdr:colOff>
      <xdr:row>98</xdr:row>
      <xdr:rowOff>64390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6762721"/>
          <a:ext cx="889000" cy="10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114300</xdr:colOff>
      <xdr:row>101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169339</xdr:rowOff>
    </xdr:from>
    <xdr:to>
      <xdr:col>55</xdr:col>
      <xdr:colOff>50800</xdr:colOff>
      <xdr:row>97</xdr:row>
      <xdr:rowOff>99489</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66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147766</xdr:rowOff>
    </xdr:from>
    <xdr:ext cx="534377" cy="259045"/>
    <xdr:sp macro="" textlink="">
      <xdr:nvSpPr>
        <xdr:cNvPr id="417" name="普通建設事業費 （ うち更新整備　）該当値テキスト">
          <a:extLst>
            <a:ext uri="{FF2B5EF4-FFF2-40B4-BE49-F238E27FC236}">
              <a16:creationId xmlns:a16="http://schemas.microsoft.com/office/drawing/2014/main" id="{00000000-0008-0000-0600-0000A1010000}"/>
            </a:ext>
          </a:extLst>
        </xdr:cNvPr>
        <xdr:cNvSpPr txBox="1"/>
      </xdr:nvSpPr>
      <xdr:spPr>
        <a:xfrm>
          <a:off x="10528300" y="1660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168481</xdr:rowOff>
    </xdr:from>
    <xdr:to>
      <xdr:col>50</xdr:col>
      <xdr:colOff>165100</xdr:colOff>
      <xdr:row>97</xdr:row>
      <xdr:rowOff>98631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662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115158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640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96729</xdr:rowOff>
    </xdr:from>
    <xdr:to>
      <xdr:col>46</xdr:col>
      <xdr:colOff>38100</xdr:colOff>
      <xdr:row>97</xdr:row>
      <xdr:rowOff>26879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65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43406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63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81271</xdr:rowOff>
    </xdr:from>
    <xdr:to>
      <xdr:col>41</xdr:col>
      <xdr:colOff>101600</xdr:colOff>
      <xdr:row>98</xdr:row>
      <xdr:rowOff>11421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671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27948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64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13590</xdr:rowOff>
    </xdr:from>
    <xdr:to>
      <xdr:col>36</xdr:col>
      <xdr:colOff>165100</xdr:colOff>
      <xdr:row>98</xdr:row>
      <xdr:rowOff>115190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68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131717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65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50" name="災害復旧事業費グラフ枠">
          <a:extLst>
            <a:ext uri="{FF2B5EF4-FFF2-40B4-BE49-F238E27FC236}">
              <a16:creationId xmlns:a16="http://schemas.microsoft.com/office/drawing/2014/main" id="{00000000-0008-0000-0600-0000C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99254</xdr:rowOff>
    </xdr:from>
    <xdr:to>
      <xdr:col>85</xdr:col>
      <xdr:colOff>126364</xdr:colOff>
      <xdr:row>39</xdr:row>
      <xdr:rowOff>98878</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6317595" y="5242754"/>
          <a:ext cx="1269" cy="154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452" name="災害復旧事業費最小値テキスト">
          <a:extLst>
            <a:ext uri="{FF2B5EF4-FFF2-40B4-BE49-F238E27FC236}">
              <a16:creationId xmlns:a16="http://schemas.microsoft.com/office/drawing/2014/main" id="{00000000-0008-0000-0600-0000C4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45931</xdr:rowOff>
    </xdr:from>
    <xdr:ext cx="534377" cy="259045"/>
    <xdr:sp macro="" textlink="">
      <xdr:nvSpPr>
        <xdr:cNvPr id="454" name="災害復旧事業費最大値テキスト">
          <a:extLst>
            <a:ext uri="{FF2B5EF4-FFF2-40B4-BE49-F238E27FC236}">
              <a16:creationId xmlns:a16="http://schemas.microsoft.com/office/drawing/2014/main" id="{00000000-0008-0000-0600-0000C6010000}"/>
            </a:ext>
          </a:extLst>
        </xdr:cNvPr>
        <xdr:cNvSpPr txBox="1"/>
      </xdr:nvSpPr>
      <xdr:spPr>
        <a:xfrm>
          <a:off x="16370300" y="50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99254</xdr:rowOff>
    </xdr:from>
    <xdr:to>
      <xdr:col>86</xdr:col>
      <xdr:colOff>25400</xdr:colOff>
      <xdr:row>30</xdr:row>
      <xdr:rowOff>99254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6230600" y="524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47459</xdr:rowOff>
    </xdr:from>
    <xdr:ext cx="534377" cy="259045"/>
    <xdr:sp macro="" textlink="">
      <xdr:nvSpPr>
        <xdr:cNvPr id="457" name="災害復旧事業費平均値テキスト">
          <a:extLst>
            <a:ext uri="{FF2B5EF4-FFF2-40B4-BE49-F238E27FC236}">
              <a16:creationId xmlns:a16="http://schemas.microsoft.com/office/drawing/2014/main" id="{00000000-0008-0000-0600-0000C9010000}"/>
            </a:ext>
          </a:extLst>
        </xdr:cNvPr>
        <xdr:cNvSpPr txBox="1"/>
      </xdr:nvSpPr>
      <xdr:spPr>
        <a:xfrm>
          <a:off x="16370300" y="6391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24581</xdr:rowOff>
    </xdr:from>
    <xdr:to>
      <xdr:col>85</xdr:col>
      <xdr:colOff>177800</xdr:colOff>
      <xdr:row>38</xdr:row>
      <xdr:rowOff>126181</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6268700" y="653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96396</xdr:rowOff>
    </xdr:from>
    <xdr:to>
      <xdr:col>81</xdr:col>
      <xdr:colOff>50800</xdr:colOff>
      <xdr:row>39</xdr:row>
      <xdr:rowOff>98878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4592300" y="6782946"/>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84</xdr:col>
      <xdr:colOff>127000</xdr:colOff>
      <xdr:row>41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96396</xdr:rowOff>
    </xdr:from>
    <xdr:to>
      <xdr:col>76</xdr:col>
      <xdr:colOff>114300</xdr:colOff>
      <xdr:row>39</xdr:row>
      <xdr:rowOff>98878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3703300" y="6782946"/>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114300</xdr:colOff>
      <xdr:row>41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93980</xdr:rowOff>
    </xdr:from>
    <xdr:to>
      <xdr:col>71</xdr:col>
      <xdr:colOff>177800</xdr:colOff>
      <xdr:row>39</xdr:row>
      <xdr:rowOff>98878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2814300" y="678053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50800</xdr:colOff>
      <xdr:row>41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467" name="楕円 466">
          <a:extLst>
            <a:ext uri="{FF2B5EF4-FFF2-40B4-BE49-F238E27FC236}">
              <a16:creationId xmlns:a16="http://schemas.microsoft.com/office/drawing/2014/main" id="{00000000-0008-0000-0600-0000D301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468" name="災害復旧事業費該当値テキスト">
          <a:extLst>
            <a:ext uri="{FF2B5EF4-FFF2-40B4-BE49-F238E27FC236}">
              <a16:creationId xmlns:a16="http://schemas.microsoft.com/office/drawing/2014/main" id="{00000000-0008-0000-0600-0000D401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166205</xdr:rowOff>
    </xdr:from>
    <xdr:ext cx="249299"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5356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45596</xdr:rowOff>
    </xdr:from>
    <xdr:to>
      <xdr:col>76</xdr:col>
      <xdr:colOff>165100</xdr:colOff>
      <xdr:row>39</xdr:row>
      <xdr:rowOff>147196</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4541500" y="673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163723</xdr:rowOff>
    </xdr:from>
    <xdr:ext cx="378565"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4403017" y="6507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43180</xdr:rowOff>
    </xdr:from>
    <xdr:to>
      <xdr:col>67</xdr:col>
      <xdr:colOff>101600</xdr:colOff>
      <xdr:row>39</xdr:row>
      <xdr:rowOff>144780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2763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161307</xdr:rowOff>
    </xdr:from>
    <xdr:ext cx="378565"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2625017" y="65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491" name="失業対策事業費グラフ枠">
          <a:extLst>
            <a:ext uri="{FF2B5EF4-FFF2-40B4-BE49-F238E27FC236}">
              <a16:creationId xmlns:a16="http://schemas.microsoft.com/office/drawing/2014/main" id="{00000000-0008-0000-0600-0000EB01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493" name="失業対策事業費最小値テキスト">
          <a:extLst>
            <a:ext uri="{FF2B5EF4-FFF2-40B4-BE49-F238E27FC236}">
              <a16:creationId xmlns:a16="http://schemas.microsoft.com/office/drawing/2014/main" id="{00000000-0008-0000-0600-0000ED01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495" name="失業対策事業費最大値テキスト">
          <a:extLst>
            <a:ext uri="{FF2B5EF4-FFF2-40B4-BE49-F238E27FC236}">
              <a16:creationId xmlns:a16="http://schemas.microsoft.com/office/drawing/2014/main" id="{00000000-0008-0000-0600-0000EF01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498" name="失業対策事業費平均値テキスト">
          <a:extLst>
            <a:ext uri="{FF2B5EF4-FFF2-40B4-BE49-F238E27FC236}">
              <a16:creationId xmlns:a16="http://schemas.microsoft.com/office/drawing/2014/main" id="{00000000-0008-0000-0600-0000F201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499" name="フローチャート: 判断 498">
          <a:extLst>
            <a:ext uri="{FF2B5EF4-FFF2-40B4-BE49-F238E27FC236}">
              <a16:creationId xmlns:a16="http://schemas.microsoft.com/office/drawing/2014/main" id="{00000000-0008-0000-0600-0000F301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84</xdr:col>
      <xdr:colOff>127000</xdr:colOff>
      <xdr:row>61</xdr:row>
      <xdr:rowOff>80027</xdr:rowOff>
    </xdr:from>
    <xdr:ext cx="762000"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114300</xdr:colOff>
      <xdr:row>61</xdr:row>
      <xdr:rowOff>80027</xdr:rowOff>
    </xdr:from>
    <xdr:ext cx="762000"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50800</xdr:colOff>
      <xdr:row>61</xdr:row>
      <xdr:rowOff>80027</xdr:rowOff>
    </xdr:from>
    <xdr:ext cx="762000"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08" name="楕円 507">
          <a:extLst>
            <a:ext uri="{FF2B5EF4-FFF2-40B4-BE49-F238E27FC236}">
              <a16:creationId xmlns:a16="http://schemas.microsoft.com/office/drawing/2014/main" id="{00000000-0008-0000-0600-0000FC01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09" name="失業対策事業費該当値テキスト">
          <a:extLst>
            <a:ext uri="{FF2B5EF4-FFF2-40B4-BE49-F238E27FC236}">
              <a16:creationId xmlns:a16="http://schemas.microsoft.com/office/drawing/2014/main" id="{00000000-0008-0000-0600-0000FD01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10" name="楕円 509">
          <a:extLst>
            <a:ext uri="{FF2B5EF4-FFF2-40B4-BE49-F238E27FC236}">
              <a16:creationId xmlns:a16="http://schemas.microsoft.com/office/drawing/2014/main" id="{00000000-0008-0000-0600-0000FE01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12" name="楕円 511">
          <a:extLst>
            <a:ext uri="{FF2B5EF4-FFF2-40B4-BE49-F238E27FC236}">
              <a16:creationId xmlns:a16="http://schemas.microsoft.com/office/drawing/2014/main" id="{00000000-0008-0000-0600-00000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14" name="楕円 513">
          <a:extLst>
            <a:ext uri="{FF2B5EF4-FFF2-40B4-BE49-F238E27FC236}">
              <a16:creationId xmlns:a16="http://schemas.microsoft.com/office/drawing/2014/main" id="{00000000-0008-0000-0600-00000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16" name="楕円 515">
          <a:extLst>
            <a:ext uri="{FF2B5EF4-FFF2-40B4-BE49-F238E27FC236}">
              <a16:creationId xmlns:a16="http://schemas.microsoft.com/office/drawing/2014/main" id="{00000000-0008-0000-0600-00000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18" name="正方形/長方形 517">
          <a:extLst>
            <a:ext uri="{FF2B5EF4-FFF2-40B4-BE49-F238E27FC236}">
              <a16:creationId xmlns:a16="http://schemas.microsoft.com/office/drawing/2014/main" id="{00000000-0008-0000-0600-00000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19" name="正方形/長方形 518">
          <a:extLst>
            <a:ext uri="{FF2B5EF4-FFF2-40B4-BE49-F238E27FC236}">
              <a16:creationId xmlns:a16="http://schemas.microsoft.com/office/drawing/2014/main" id="{00000000-0008-0000-0600-00000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20" name="正方形/長方形 519">
          <a:extLst>
            <a:ext uri="{FF2B5EF4-FFF2-40B4-BE49-F238E27FC236}">
              <a16:creationId xmlns:a16="http://schemas.microsoft.com/office/drawing/2014/main" id="{00000000-0008-0000-0600-00000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21" name="正方形/長方形 520">
          <a:extLst>
            <a:ext uri="{FF2B5EF4-FFF2-40B4-BE49-F238E27FC236}">
              <a16:creationId xmlns:a16="http://schemas.microsoft.com/office/drawing/2014/main" id="{00000000-0008-0000-0600-00000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22" name="正方形/長方形 521">
          <a:extLst>
            <a:ext uri="{FF2B5EF4-FFF2-40B4-BE49-F238E27FC236}">
              <a16:creationId xmlns:a16="http://schemas.microsoft.com/office/drawing/2014/main" id="{00000000-0008-0000-0600-00000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39" name="公債費グラフ枠">
          <a:extLst>
            <a:ext uri="{FF2B5EF4-FFF2-40B4-BE49-F238E27FC236}">
              <a16:creationId xmlns:a16="http://schemas.microsoft.com/office/drawing/2014/main" id="{00000000-0008-0000-0600-00001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140386</xdr:rowOff>
    </xdr:from>
    <xdr:to>
      <xdr:col>85</xdr:col>
      <xdr:colOff>126364</xdr:colOff>
      <xdr:row>78</xdr:row>
      <xdr:rowOff>100152</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flipV="1">
          <a:off x="16317595" y="12141886"/>
          <a:ext cx="1269" cy="133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103979</xdr:rowOff>
    </xdr:from>
    <xdr:ext cx="534377" cy="259045"/>
    <xdr:sp macro="" textlink="">
      <xdr:nvSpPr>
        <xdr:cNvPr id="541" name="公債費最小値テキスト">
          <a:extLst>
            <a:ext uri="{FF2B5EF4-FFF2-40B4-BE49-F238E27FC236}">
              <a16:creationId xmlns:a16="http://schemas.microsoft.com/office/drawing/2014/main" id="{00000000-0008-0000-0600-00001D020000}"/>
            </a:ext>
          </a:extLst>
        </xdr:cNvPr>
        <xdr:cNvSpPr txBox="1"/>
      </xdr:nvSpPr>
      <xdr:spPr>
        <a:xfrm>
          <a:off x="16370300" y="1347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100152</xdr:rowOff>
    </xdr:from>
    <xdr:to>
      <xdr:col>86</xdr:col>
      <xdr:colOff>25400</xdr:colOff>
      <xdr:row>78</xdr:row>
      <xdr:rowOff>100152</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6230600" y="134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87063</xdr:rowOff>
    </xdr:from>
    <xdr:ext cx="534377" cy="259045"/>
    <xdr:sp macro="" textlink="">
      <xdr:nvSpPr>
        <xdr:cNvPr id="543" name="公債費最大値テキスト">
          <a:extLst>
            <a:ext uri="{FF2B5EF4-FFF2-40B4-BE49-F238E27FC236}">
              <a16:creationId xmlns:a16="http://schemas.microsoft.com/office/drawing/2014/main" id="{00000000-0008-0000-0600-00001F020000}"/>
            </a:ext>
          </a:extLst>
        </xdr:cNvPr>
        <xdr:cNvSpPr txBox="1"/>
      </xdr:nvSpPr>
      <xdr:spPr>
        <a:xfrm>
          <a:off x="16370300" y="1191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140386</xdr:rowOff>
    </xdr:from>
    <xdr:to>
      <xdr:col>86</xdr:col>
      <xdr:colOff>25400</xdr:colOff>
      <xdr:row>70</xdr:row>
      <xdr:rowOff>140386</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6230600" y="1214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155473</xdr:rowOff>
    </xdr:from>
    <xdr:to>
      <xdr:col>85</xdr:col>
      <xdr:colOff>127000</xdr:colOff>
      <xdr:row>75</xdr:row>
      <xdr:rowOff>161097</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5481300" y="13014223"/>
          <a:ext cx="8382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167212</xdr:rowOff>
    </xdr:from>
    <xdr:ext cx="534377" cy="259045"/>
    <xdr:sp macro="" textlink="">
      <xdr:nvSpPr>
        <xdr:cNvPr id="546" name="公債費平均値テキスト">
          <a:extLst>
            <a:ext uri="{FF2B5EF4-FFF2-40B4-BE49-F238E27FC236}">
              <a16:creationId xmlns:a16="http://schemas.microsoft.com/office/drawing/2014/main" id="{00000000-0008-0000-0600-000022020000}"/>
            </a:ext>
          </a:extLst>
        </xdr:cNvPr>
        <xdr:cNvSpPr txBox="1"/>
      </xdr:nvSpPr>
      <xdr:spPr>
        <a:xfrm>
          <a:off x="16370300" y="12511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144335</xdr:rowOff>
    </xdr:from>
    <xdr:to>
      <xdr:col>85</xdr:col>
      <xdr:colOff>177800</xdr:colOff>
      <xdr:row>74</xdr:row>
      <xdr:rowOff>74485</xdr:rowOff>
    </xdr:to>
    <xdr:sp macro="" textlink="">
      <xdr:nvSpPr>
        <xdr:cNvPr id="547" name="フローチャート: 判断 546">
          <a:extLst>
            <a:ext uri="{FF2B5EF4-FFF2-40B4-BE49-F238E27FC236}">
              <a16:creationId xmlns:a16="http://schemas.microsoft.com/office/drawing/2014/main" id="{00000000-0008-0000-0600-000023020000}"/>
            </a:ext>
          </a:extLst>
        </xdr:cNvPr>
        <xdr:cNvSpPr/>
      </xdr:nvSpPr>
      <xdr:spPr>
        <a:xfrm>
          <a:off x="16268700" y="126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153462</xdr:rowOff>
    </xdr:from>
    <xdr:to>
      <xdr:col>81</xdr:col>
      <xdr:colOff>50800</xdr:colOff>
      <xdr:row>75</xdr:row>
      <xdr:rowOff>155473</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4592300" y="1301221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84</xdr:col>
      <xdr:colOff>127000</xdr:colOff>
      <xdr:row>81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141232</xdr:rowOff>
    </xdr:from>
    <xdr:to>
      <xdr:col>76</xdr:col>
      <xdr:colOff>114300</xdr:colOff>
      <xdr:row>75</xdr:row>
      <xdr:rowOff>153462</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3703300" y="12999982"/>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114300</xdr:colOff>
      <xdr:row>81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94940</xdr:rowOff>
    </xdr:from>
    <xdr:to>
      <xdr:col>71</xdr:col>
      <xdr:colOff>177800</xdr:colOff>
      <xdr:row>75</xdr:row>
      <xdr:rowOff>141232</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814300" y="12953690"/>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50800</xdr:colOff>
      <xdr:row>81</xdr:row>
      <xdr:rowOff>80027</xdr:rowOff>
    </xdr:from>
    <xdr:ext cx="762000"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110297</xdr:rowOff>
    </xdr:from>
    <xdr:to>
      <xdr:col>85</xdr:col>
      <xdr:colOff>177800</xdr:colOff>
      <xdr:row>76</xdr:row>
      <xdr:rowOff>40447</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6268700" y="1296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88724</xdr:rowOff>
    </xdr:from>
    <xdr:ext cx="534377" cy="259045"/>
    <xdr:sp macro="" textlink="">
      <xdr:nvSpPr>
        <xdr:cNvPr id="557" name="公債費該当値テキスト">
          <a:extLst>
            <a:ext uri="{FF2B5EF4-FFF2-40B4-BE49-F238E27FC236}">
              <a16:creationId xmlns:a16="http://schemas.microsoft.com/office/drawing/2014/main" id="{00000000-0008-0000-0600-00002D020000}"/>
            </a:ext>
          </a:extLst>
        </xdr:cNvPr>
        <xdr:cNvSpPr txBox="1"/>
      </xdr:nvSpPr>
      <xdr:spPr>
        <a:xfrm>
          <a:off x="16370300" y="1294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104673</xdr:rowOff>
    </xdr:from>
    <xdr:to>
      <xdr:col>81</xdr:col>
      <xdr:colOff>101600</xdr:colOff>
      <xdr:row>76</xdr:row>
      <xdr:rowOff>34823</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5430500" y="1296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51350</xdr:rowOff>
    </xdr:from>
    <xdr:ext cx="534377"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214111" y="1273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102662</xdr:rowOff>
    </xdr:from>
    <xdr:to>
      <xdr:col>76</xdr:col>
      <xdr:colOff>165100</xdr:colOff>
      <xdr:row>76</xdr:row>
      <xdr:rowOff>32812</xdr:rowOff>
    </xdr:to>
    <xdr:sp macro="" textlink="">
      <xdr:nvSpPr>
        <xdr:cNvPr id="560" name="楕円 559">
          <a:extLst>
            <a:ext uri="{FF2B5EF4-FFF2-40B4-BE49-F238E27FC236}">
              <a16:creationId xmlns:a16="http://schemas.microsoft.com/office/drawing/2014/main" id="{00000000-0008-0000-0600-000030020000}"/>
            </a:ext>
          </a:extLst>
        </xdr:cNvPr>
        <xdr:cNvSpPr/>
      </xdr:nvSpPr>
      <xdr:spPr>
        <a:xfrm>
          <a:off x="14541500" y="1296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49339</xdr:rowOff>
    </xdr:from>
    <xdr:ext cx="534377"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325111" y="1273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90432</xdr:rowOff>
    </xdr:from>
    <xdr:to>
      <xdr:col>72</xdr:col>
      <xdr:colOff>38100</xdr:colOff>
      <xdr:row>76</xdr:row>
      <xdr:rowOff>20582</xdr:rowOff>
    </xdr:to>
    <xdr:sp macro="" textlink="">
      <xdr:nvSpPr>
        <xdr:cNvPr id="562" name="楕円 561">
          <a:extLst>
            <a:ext uri="{FF2B5EF4-FFF2-40B4-BE49-F238E27FC236}">
              <a16:creationId xmlns:a16="http://schemas.microsoft.com/office/drawing/2014/main" id="{00000000-0008-0000-0600-000032020000}"/>
            </a:ext>
          </a:extLst>
        </xdr:cNvPr>
        <xdr:cNvSpPr/>
      </xdr:nvSpPr>
      <xdr:spPr>
        <a:xfrm>
          <a:off x="13652500" y="1294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37109</xdr:rowOff>
    </xdr:from>
    <xdr:ext cx="534377"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3436111" y="1272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44140</xdr:rowOff>
    </xdr:from>
    <xdr:to>
      <xdr:col>67</xdr:col>
      <xdr:colOff>101600</xdr:colOff>
      <xdr:row>75</xdr:row>
      <xdr:rowOff>145740</xdr:rowOff>
    </xdr:to>
    <xdr:sp macro="" textlink="">
      <xdr:nvSpPr>
        <xdr:cNvPr id="564" name="楕円 563">
          <a:extLst>
            <a:ext uri="{FF2B5EF4-FFF2-40B4-BE49-F238E27FC236}">
              <a16:creationId xmlns:a16="http://schemas.microsoft.com/office/drawing/2014/main" id="{00000000-0008-0000-0600-000034020000}"/>
            </a:ext>
          </a:extLst>
        </xdr:cNvPr>
        <xdr:cNvSpPr/>
      </xdr:nvSpPr>
      <xdr:spPr>
        <a:xfrm>
          <a:off x="12763500" y="129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162267</xdr:rowOff>
    </xdr:from>
    <xdr:ext cx="534377"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547111" y="1267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568" name="正方形/長方形 567">
          <a:extLst>
            <a:ext uri="{FF2B5EF4-FFF2-40B4-BE49-F238E27FC236}">
              <a16:creationId xmlns:a16="http://schemas.microsoft.com/office/drawing/2014/main" id="{00000000-0008-0000-0600-00003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569" name="正方形/長方形 568">
          <a:extLst>
            <a:ext uri="{FF2B5EF4-FFF2-40B4-BE49-F238E27FC236}">
              <a16:creationId xmlns:a16="http://schemas.microsoft.com/office/drawing/2014/main" id="{00000000-0008-0000-0600-00003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570" name="正方形/長方形 569">
          <a:extLst>
            <a:ext uri="{FF2B5EF4-FFF2-40B4-BE49-F238E27FC236}">
              <a16:creationId xmlns:a16="http://schemas.microsoft.com/office/drawing/2014/main" id="{00000000-0008-0000-0600-00003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571" name="正方形/長方形 570">
          <a:extLst>
            <a:ext uri="{FF2B5EF4-FFF2-40B4-BE49-F238E27FC236}">
              <a16:creationId xmlns:a16="http://schemas.microsoft.com/office/drawing/2014/main" id="{00000000-0008-0000-0600-00003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572" name="正方形/長方形 571">
          <a:extLst>
            <a:ext uri="{FF2B5EF4-FFF2-40B4-BE49-F238E27FC236}">
              <a16:creationId xmlns:a16="http://schemas.microsoft.com/office/drawing/2014/main" id="{00000000-0008-0000-0600-00003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588" name="積立金グラフ枠">
          <a:extLst>
            <a:ext uri="{FF2B5EF4-FFF2-40B4-BE49-F238E27FC236}">
              <a16:creationId xmlns:a16="http://schemas.microsoft.com/office/drawing/2014/main" id="{00000000-0008-0000-0600-00004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65615</xdr:rowOff>
    </xdr:from>
    <xdr:to>
      <xdr:col>85</xdr:col>
      <xdr:colOff>126364</xdr:colOff>
      <xdr:row>98</xdr:row>
      <xdr:rowOff>116897</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flipV="1">
          <a:off x="16317595" y="15496115"/>
          <a:ext cx="1269" cy="142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120724</xdr:rowOff>
    </xdr:from>
    <xdr:ext cx="469744" cy="259045"/>
    <xdr:sp macro="" textlink="">
      <xdr:nvSpPr>
        <xdr:cNvPr id="590" name="積立金最小値テキスト">
          <a:extLst>
            <a:ext uri="{FF2B5EF4-FFF2-40B4-BE49-F238E27FC236}">
              <a16:creationId xmlns:a16="http://schemas.microsoft.com/office/drawing/2014/main" id="{00000000-0008-0000-0600-00004E020000}"/>
            </a:ext>
          </a:extLst>
        </xdr:cNvPr>
        <xdr:cNvSpPr txBox="1"/>
      </xdr:nvSpPr>
      <xdr:spPr>
        <a:xfrm>
          <a:off x="16370300" y="1692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116897</xdr:rowOff>
    </xdr:from>
    <xdr:to>
      <xdr:col>86</xdr:col>
      <xdr:colOff>25400</xdr:colOff>
      <xdr:row>98</xdr:row>
      <xdr:rowOff>116897</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6230600" y="1691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12292</xdr:rowOff>
    </xdr:from>
    <xdr:ext cx="534377" cy="259045"/>
    <xdr:sp macro="" textlink="">
      <xdr:nvSpPr>
        <xdr:cNvPr id="592" name="積立金最大値テキスト">
          <a:extLst>
            <a:ext uri="{FF2B5EF4-FFF2-40B4-BE49-F238E27FC236}">
              <a16:creationId xmlns:a16="http://schemas.microsoft.com/office/drawing/2014/main" id="{00000000-0008-0000-0600-000050020000}"/>
            </a:ext>
          </a:extLst>
        </xdr:cNvPr>
        <xdr:cNvSpPr txBox="1"/>
      </xdr:nvSpPr>
      <xdr:spPr>
        <a:xfrm>
          <a:off x="16370300" y="152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65615</xdr:rowOff>
    </xdr:from>
    <xdr:to>
      <xdr:col>86</xdr:col>
      <xdr:colOff>25400</xdr:colOff>
      <xdr:row>90</xdr:row>
      <xdr:rowOff>65615</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6230600" y="154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12331</xdr:rowOff>
    </xdr:from>
    <xdr:to>
      <xdr:col>85</xdr:col>
      <xdr:colOff>127000</xdr:colOff>
      <xdr:row>98</xdr:row>
      <xdr:rowOff>69825</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flipV="1">
          <a:off x="15481300" y="16471531"/>
          <a:ext cx="838200" cy="40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107205</xdr:rowOff>
    </xdr:from>
    <xdr:ext cx="534377" cy="259045"/>
    <xdr:sp macro="" textlink="">
      <xdr:nvSpPr>
        <xdr:cNvPr id="595" name="積立金平均値テキスト">
          <a:extLst>
            <a:ext uri="{FF2B5EF4-FFF2-40B4-BE49-F238E27FC236}">
              <a16:creationId xmlns:a16="http://schemas.microsoft.com/office/drawing/2014/main" id="{00000000-0008-0000-0600-000053020000}"/>
            </a:ext>
          </a:extLst>
        </xdr:cNvPr>
        <xdr:cNvSpPr txBox="1"/>
      </xdr:nvSpPr>
      <xdr:spPr>
        <a:xfrm>
          <a:off x="16370300" y="16223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84328</xdr:rowOff>
    </xdr:from>
    <xdr:to>
      <xdr:col>85</xdr:col>
      <xdr:colOff>177800</xdr:colOff>
      <xdr:row>96</xdr:row>
      <xdr:rowOff>14478</xdr:rowOff>
    </xdr:to>
    <xdr:sp macro="" textlink="">
      <xdr:nvSpPr>
        <xdr:cNvPr id="596" name="フローチャート: 判断 595">
          <a:extLst>
            <a:ext uri="{FF2B5EF4-FFF2-40B4-BE49-F238E27FC236}">
              <a16:creationId xmlns:a16="http://schemas.microsoft.com/office/drawing/2014/main" id="{00000000-0008-0000-0600-000054020000}"/>
            </a:ext>
          </a:extLst>
        </xdr:cNvPr>
        <xdr:cNvSpPr/>
      </xdr:nvSpPr>
      <xdr:spPr>
        <a:xfrm>
          <a:off x="162687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69825</xdr:rowOff>
    </xdr:from>
    <xdr:to>
      <xdr:col>81</xdr:col>
      <xdr:colOff>50800</xdr:colOff>
      <xdr:row>98</xdr:row>
      <xdr:rowOff>97676</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flipV="1">
          <a:off x="14592300" y="16871925"/>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84</xdr:col>
      <xdr:colOff>127000</xdr:colOff>
      <xdr:row>101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97676</xdr:rowOff>
    </xdr:from>
    <xdr:to>
      <xdr:col>76</xdr:col>
      <xdr:colOff>114300</xdr:colOff>
      <xdr:row>98</xdr:row>
      <xdr:rowOff>99791</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flipV="1">
          <a:off x="13703300" y="16899776"/>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114300</xdr:colOff>
      <xdr:row>101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99791</xdr:rowOff>
    </xdr:from>
    <xdr:to>
      <xdr:col>71</xdr:col>
      <xdr:colOff>177800</xdr:colOff>
      <xdr:row>98</xdr:row>
      <xdr:rowOff>145111</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flipV="1">
          <a:off x="12814300" y="16901891"/>
          <a:ext cx="889000" cy="4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50800</xdr:colOff>
      <xdr:row>101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132981</xdr:rowOff>
    </xdr:from>
    <xdr:to>
      <xdr:col>85</xdr:col>
      <xdr:colOff>177800</xdr:colOff>
      <xdr:row>96</xdr:row>
      <xdr:rowOff>63131</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6268700" y="1642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111408</xdr:rowOff>
    </xdr:from>
    <xdr:ext cx="534377" cy="259045"/>
    <xdr:sp macro="" textlink="">
      <xdr:nvSpPr>
        <xdr:cNvPr id="606" name="積立金該当値テキスト">
          <a:extLst>
            <a:ext uri="{FF2B5EF4-FFF2-40B4-BE49-F238E27FC236}">
              <a16:creationId xmlns:a16="http://schemas.microsoft.com/office/drawing/2014/main" id="{00000000-0008-0000-0600-00005E020000}"/>
            </a:ext>
          </a:extLst>
        </xdr:cNvPr>
        <xdr:cNvSpPr txBox="1"/>
      </xdr:nvSpPr>
      <xdr:spPr>
        <a:xfrm>
          <a:off x="16370300" y="1639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19025</xdr:rowOff>
    </xdr:from>
    <xdr:to>
      <xdr:col>81</xdr:col>
      <xdr:colOff>101600</xdr:colOff>
      <xdr:row>98</xdr:row>
      <xdr:rowOff>120625</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5430500" y="168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137152</xdr:rowOff>
    </xdr:from>
    <xdr:ext cx="469744"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5246428" y="1659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46876</xdr:rowOff>
    </xdr:from>
    <xdr:to>
      <xdr:col>76</xdr:col>
      <xdr:colOff>165100</xdr:colOff>
      <xdr:row>98</xdr:row>
      <xdr:rowOff>148476</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4541500" y="168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165003</xdr:rowOff>
    </xdr:from>
    <xdr:ext cx="469744"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4357428" y="1662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48991</xdr:rowOff>
    </xdr:from>
    <xdr:to>
      <xdr:col>72</xdr:col>
      <xdr:colOff>38100</xdr:colOff>
      <xdr:row>98</xdr:row>
      <xdr:rowOff>150591</xdr:rowOff>
    </xdr:to>
    <xdr:sp macro="" textlink="">
      <xdr:nvSpPr>
        <xdr:cNvPr id="611" name="楕円 610">
          <a:extLst>
            <a:ext uri="{FF2B5EF4-FFF2-40B4-BE49-F238E27FC236}">
              <a16:creationId xmlns:a16="http://schemas.microsoft.com/office/drawing/2014/main" id="{00000000-0008-0000-0600-000063020000}"/>
            </a:ext>
          </a:extLst>
        </xdr:cNvPr>
        <xdr:cNvSpPr/>
      </xdr:nvSpPr>
      <xdr:spPr>
        <a:xfrm>
          <a:off x="13652500" y="1685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167118</xdr:rowOff>
    </xdr:from>
    <xdr:ext cx="469744"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3468428" y="1662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94311</xdr:rowOff>
    </xdr:from>
    <xdr:to>
      <xdr:col>67</xdr:col>
      <xdr:colOff>101600</xdr:colOff>
      <xdr:row>99</xdr:row>
      <xdr:rowOff>24461</xdr:rowOff>
    </xdr:to>
    <xdr:sp macro="" textlink="">
      <xdr:nvSpPr>
        <xdr:cNvPr id="613" name="楕円 612">
          <a:extLst>
            <a:ext uri="{FF2B5EF4-FFF2-40B4-BE49-F238E27FC236}">
              <a16:creationId xmlns:a16="http://schemas.microsoft.com/office/drawing/2014/main" id="{00000000-0008-0000-0600-000065020000}"/>
            </a:ext>
          </a:extLst>
        </xdr:cNvPr>
        <xdr:cNvSpPr/>
      </xdr:nvSpPr>
      <xdr:spPr>
        <a:xfrm>
          <a:off x="12763500" y="1689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40988</xdr:rowOff>
    </xdr:from>
    <xdr:ext cx="469744"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579428" y="1667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20" name="正方形/長方形 619">
          <a:extLst>
            <a:ext uri="{FF2B5EF4-FFF2-40B4-BE49-F238E27FC236}">
              <a16:creationId xmlns:a16="http://schemas.microsoft.com/office/drawing/2014/main" id="{00000000-0008-0000-0600-00006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21" name="正方形/長方形 620">
          <a:extLst>
            <a:ext uri="{FF2B5EF4-FFF2-40B4-BE49-F238E27FC236}">
              <a16:creationId xmlns:a16="http://schemas.microsoft.com/office/drawing/2014/main" id="{00000000-0008-0000-0600-00006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22" name="正方形/長方形 621">
          <a:extLst>
            <a:ext uri="{FF2B5EF4-FFF2-40B4-BE49-F238E27FC236}">
              <a16:creationId xmlns:a16="http://schemas.microsoft.com/office/drawing/2014/main" id="{00000000-0008-0000-0600-00006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637" name="投資及び出資金グラフ枠">
          <a:extLst>
            <a:ext uri="{FF2B5EF4-FFF2-40B4-BE49-F238E27FC236}">
              <a16:creationId xmlns:a16="http://schemas.microsoft.com/office/drawing/2014/main" id="{00000000-0008-0000-0600-00007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71628</xdr:rowOff>
    </xdr:from>
    <xdr:to>
      <xdr:col>116</xdr:col>
      <xdr:colOff>62864</xdr:colOff>
      <xdr:row>39</xdr:row>
      <xdr:rowOff>44450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22159595" y="5215128"/>
          <a:ext cx="1269" cy="151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639" name="投資及び出資金最小値テキスト">
          <a:extLst>
            <a:ext uri="{FF2B5EF4-FFF2-40B4-BE49-F238E27FC236}">
              <a16:creationId xmlns:a16="http://schemas.microsoft.com/office/drawing/2014/main" id="{00000000-0008-0000-0600-00007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18305</xdr:rowOff>
    </xdr:from>
    <xdr:ext cx="534377" cy="259045"/>
    <xdr:sp macro="" textlink="">
      <xdr:nvSpPr>
        <xdr:cNvPr id="641" name="投資及び出資金最大値テキスト">
          <a:extLst>
            <a:ext uri="{FF2B5EF4-FFF2-40B4-BE49-F238E27FC236}">
              <a16:creationId xmlns:a16="http://schemas.microsoft.com/office/drawing/2014/main" id="{00000000-0008-0000-0600-000081020000}"/>
            </a:ext>
          </a:extLst>
        </xdr:cNvPr>
        <xdr:cNvSpPr txBox="1"/>
      </xdr:nvSpPr>
      <xdr:spPr>
        <a:xfrm>
          <a:off x="22212300" y="499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71628</xdr:rowOff>
    </xdr:from>
    <xdr:to>
      <xdr:col>116</xdr:col>
      <xdr:colOff>152400</xdr:colOff>
      <xdr:row>30</xdr:row>
      <xdr:rowOff>71628</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22072600" y="521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74803</xdr:rowOff>
    </xdr:from>
    <xdr:to>
      <xdr:col>116</xdr:col>
      <xdr:colOff>63500</xdr:colOff>
      <xdr:row>38</xdr:row>
      <xdr:rowOff>81788</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21323300" y="6589903"/>
          <a:ext cx="8382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88282</xdr:rowOff>
    </xdr:from>
    <xdr:ext cx="469744" cy="259045"/>
    <xdr:sp macro="" textlink="">
      <xdr:nvSpPr>
        <xdr:cNvPr id="644" name="投資及び出資金平均値テキスト">
          <a:extLst>
            <a:ext uri="{FF2B5EF4-FFF2-40B4-BE49-F238E27FC236}">
              <a16:creationId xmlns:a16="http://schemas.microsoft.com/office/drawing/2014/main" id="{00000000-0008-0000-0600-000084020000}"/>
            </a:ext>
          </a:extLst>
        </xdr:cNvPr>
        <xdr:cNvSpPr txBox="1"/>
      </xdr:nvSpPr>
      <xdr:spPr>
        <a:xfrm>
          <a:off x="22212300" y="6089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65405</xdr:rowOff>
    </xdr:from>
    <xdr:to>
      <xdr:col>116</xdr:col>
      <xdr:colOff>114300</xdr:colOff>
      <xdr:row>36</xdr:row>
      <xdr:rowOff>167005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221107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81788</xdr:rowOff>
    </xdr:from>
    <xdr:to>
      <xdr:col>111</xdr:col>
      <xdr:colOff>177800</xdr:colOff>
      <xdr:row>39</xdr:row>
      <xdr:rowOff>44450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20434300" y="6596888"/>
          <a:ext cx="8890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115</xdr:col>
      <xdr:colOff>63500</xdr:colOff>
      <xdr:row>41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158369</xdr:rowOff>
    </xdr:from>
    <xdr:to>
      <xdr:col>107</xdr:col>
      <xdr:colOff>50800</xdr:colOff>
      <xdr:row>39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9545300" y="6673469"/>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50800</xdr:colOff>
      <xdr:row>41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158369</xdr:rowOff>
    </xdr:from>
    <xdr:to>
      <xdr:col>102</xdr:col>
      <xdr:colOff>114300</xdr:colOff>
      <xdr:row>39</xdr:row>
      <xdr:rowOff>36449</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flipV="1">
          <a:off x="18656300" y="6673469"/>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96</xdr:col>
      <xdr:colOff>177800</xdr:colOff>
      <xdr:row>41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24003</xdr:rowOff>
    </xdr:from>
    <xdr:to>
      <xdr:col>116</xdr:col>
      <xdr:colOff>114300</xdr:colOff>
      <xdr:row>38</xdr:row>
      <xdr:rowOff>125603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22110700" y="653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2430</xdr:rowOff>
    </xdr:from>
    <xdr:ext cx="469744" cy="259045"/>
    <xdr:sp macro="" textlink="">
      <xdr:nvSpPr>
        <xdr:cNvPr id="655" name="投資及び出資金該当値テキスト">
          <a:extLst>
            <a:ext uri="{FF2B5EF4-FFF2-40B4-BE49-F238E27FC236}">
              <a16:creationId xmlns:a16="http://schemas.microsoft.com/office/drawing/2014/main" id="{00000000-0008-0000-0600-00008F020000}"/>
            </a:ext>
          </a:extLst>
        </xdr:cNvPr>
        <xdr:cNvSpPr txBox="1"/>
      </xdr:nvSpPr>
      <xdr:spPr>
        <a:xfrm>
          <a:off x="22212300" y="651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30988</xdr:rowOff>
    </xdr:from>
    <xdr:to>
      <xdr:col>112</xdr:col>
      <xdr:colOff>38100</xdr:colOff>
      <xdr:row>38</xdr:row>
      <xdr:rowOff>132588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21272500" y="65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149115</xdr:rowOff>
    </xdr:from>
    <xdr:ext cx="469744"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21088428" y="63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111777</xdr:rowOff>
    </xdr:from>
    <xdr:ext cx="249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20309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107569</xdr:rowOff>
    </xdr:from>
    <xdr:to>
      <xdr:col>102</xdr:col>
      <xdr:colOff>165100</xdr:colOff>
      <xdr:row>39</xdr:row>
      <xdr:rowOff>37719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9494500" y="6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54246</xdr:rowOff>
    </xdr:from>
    <xdr:ext cx="378565"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9356017" y="6397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157099</xdr:rowOff>
    </xdr:from>
    <xdr:to>
      <xdr:col>98</xdr:col>
      <xdr:colOff>38100</xdr:colOff>
      <xdr:row>39</xdr:row>
      <xdr:rowOff>87249</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8605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103776</xdr:rowOff>
    </xdr:from>
    <xdr:ext cx="31393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8499333" y="6447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682" name="貸付金グラフ枠">
          <a:extLst>
            <a:ext uri="{FF2B5EF4-FFF2-40B4-BE49-F238E27FC236}">
              <a16:creationId xmlns:a16="http://schemas.microsoft.com/office/drawing/2014/main" id="{00000000-0008-0000-0600-0000AA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4083</xdr:rowOff>
    </xdr:from>
    <xdr:to>
      <xdr:col>116</xdr:col>
      <xdr:colOff>62864</xdr:colOff>
      <xdr:row>58</xdr:row>
      <xdr:rowOff>16370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22159595" y="8748033"/>
          <a:ext cx="1269" cy="121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20197</xdr:rowOff>
    </xdr:from>
    <xdr:ext cx="378565" cy="259045"/>
    <xdr:sp macro="" textlink="">
      <xdr:nvSpPr>
        <xdr:cNvPr id="684" name="貸付金最小値テキスト">
          <a:extLst>
            <a:ext uri="{FF2B5EF4-FFF2-40B4-BE49-F238E27FC236}">
              <a16:creationId xmlns:a16="http://schemas.microsoft.com/office/drawing/2014/main" id="{00000000-0008-0000-0600-0000AC020000}"/>
            </a:ext>
          </a:extLst>
        </xdr:cNvPr>
        <xdr:cNvSpPr txBox="1"/>
      </xdr:nvSpPr>
      <xdr:spPr>
        <a:xfrm>
          <a:off x="22212300" y="9964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16370</xdr:rowOff>
    </xdr:from>
    <xdr:to>
      <xdr:col>116</xdr:col>
      <xdr:colOff>152400</xdr:colOff>
      <xdr:row>58</xdr:row>
      <xdr:rowOff>16370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22072600" y="996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122210</xdr:rowOff>
    </xdr:from>
    <xdr:ext cx="534377" cy="259045"/>
    <xdr:sp macro="" textlink="">
      <xdr:nvSpPr>
        <xdr:cNvPr id="686" name="貸付金最大値テキスト">
          <a:extLst>
            <a:ext uri="{FF2B5EF4-FFF2-40B4-BE49-F238E27FC236}">
              <a16:creationId xmlns:a16="http://schemas.microsoft.com/office/drawing/2014/main" id="{00000000-0008-0000-0600-0000AE020000}"/>
            </a:ext>
          </a:extLst>
        </xdr:cNvPr>
        <xdr:cNvSpPr txBox="1"/>
      </xdr:nvSpPr>
      <xdr:spPr>
        <a:xfrm>
          <a:off x="22212300" y="85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4083</xdr:rowOff>
    </xdr:from>
    <xdr:to>
      <xdr:col>116</xdr:col>
      <xdr:colOff>152400</xdr:colOff>
      <xdr:row>51</xdr:row>
      <xdr:rowOff>4083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22072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144329</xdr:rowOff>
    </xdr:from>
    <xdr:to>
      <xdr:col>116</xdr:col>
      <xdr:colOff>63500</xdr:colOff>
      <xdr:row>57</xdr:row>
      <xdr:rowOff>147415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21323300" y="9916979"/>
          <a:ext cx="8382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103205</xdr:rowOff>
    </xdr:from>
    <xdr:ext cx="469744" cy="259045"/>
    <xdr:sp macro="" textlink="">
      <xdr:nvSpPr>
        <xdr:cNvPr id="689" name="貸付金平均値テキスト">
          <a:extLst>
            <a:ext uri="{FF2B5EF4-FFF2-40B4-BE49-F238E27FC236}">
              <a16:creationId xmlns:a16="http://schemas.microsoft.com/office/drawing/2014/main" id="{00000000-0008-0000-0600-0000B1020000}"/>
            </a:ext>
          </a:extLst>
        </xdr:cNvPr>
        <xdr:cNvSpPr txBox="1"/>
      </xdr:nvSpPr>
      <xdr:spPr>
        <a:xfrm>
          <a:off x="22212300" y="936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80328</xdr:rowOff>
    </xdr:from>
    <xdr:to>
      <xdr:col>116</xdr:col>
      <xdr:colOff>114300</xdr:colOff>
      <xdr:row>56</xdr:row>
      <xdr:rowOff>10478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22110700" y="951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142957</xdr:rowOff>
    </xdr:from>
    <xdr:to>
      <xdr:col>111</xdr:col>
      <xdr:colOff>177800</xdr:colOff>
      <xdr:row>57</xdr:row>
      <xdr:rowOff>144329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20434300" y="991560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115</xdr:col>
      <xdr:colOff>63500</xdr:colOff>
      <xdr:row>61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139357</xdr:rowOff>
    </xdr:from>
    <xdr:to>
      <xdr:col>107</xdr:col>
      <xdr:colOff>50800</xdr:colOff>
      <xdr:row>57</xdr:row>
      <xdr:rowOff>142957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9545300" y="9912007"/>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50800</xdr:colOff>
      <xdr:row>61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138729</xdr:rowOff>
    </xdr:from>
    <xdr:to>
      <xdr:col>102</xdr:col>
      <xdr:colOff>114300</xdr:colOff>
      <xdr:row>57</xdr:row>
      <xdr:rowOff>139357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8656300" y="9911379"/>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96</xdr:col>
      <xdr:colOff>177800</xdr:colOff>
      <xdr:row>61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96615</xdr:rowOff>
    </xdr:from>
    <xdr:to>
      <xdr:col>116</xdr:col>
      <xdr:colOff>114300</xdr:colOff>
      <xdr:row>58</xdr:row>
      <xdr:rowOff>26765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22110700" y="98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11542</xdr:rowOff>
    </xdr:from>
    <xdr:ext cx="378565" cy="259045"/>
    <xdr:sp macro="" textlink="">
      <xdr:nvSpPr>
        <xdr:cNvPr id="700" name="貸付金該当値テキスト">
          <a:extLst>
            <a:ext uri="{FF2B5EF4-FFF2-40B4-BE49-F238E27FC236}">
              <a16:creationId xmlns:a16="http://schemas.microsoft.com/office/drawing/2014/main" id="{00000000-0008-0000-0600-0000BC020000}"/>
            </a:ext>
          </a:extLst>
        </xdr:cNvPr>
        <xdr:cNvSpPr txBox="1"/>
      </xdr:nvSpPr>
      <xdr:spPr>
        <a:xfrm>
          <a:off x="22212300" y="9784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93529</xdr:rowOff>
    </xdr:from>
    <xdr:to>
      <xdr:col>112</xdr:col>
      <xdr:colOff>38100</xdr:colOff>
      <xdr:row>58</xdr:row>
      <xdr:rowOff>23679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21272500" y="98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56</xdr:row>
      <xdr:rowOff>40206</xdr:rowOff>
    </xdr:from>
    <xdr:ext cx="378565"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21134017" y="9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92157</xdr:rowOff>
    </xdr:from>
    <xdr:to>
      <xdr:col>107</xdr:col>
      <xdr:colOff>101600</xdr:colOff>
      <xdr:row>58</xdr:row>
      <xdr:rowOff>22307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20383500" y="986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56</xdr:row>
      <xdr:rowOff>38834</xdr:rowOff>
    </xdr:from>
    <xdr:ext cx="378565"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20245017" y="9640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88557</xdr:rowOff>
    </xdr:from>
    <xdr:to>
      <xdr:col>102</xdr:col>
      <xdr:colOff>165100</xdr:colOff>
      <xdr:row>58</xdr:row>
      <xdr:rowOff>18707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9494500" y="986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35234</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9310428" y="963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87929</xdr:rowOff>
    </xdr:from>
    <xdr:to>
      <xdr:col>98</xdr:col>
      <xdr:colOff>38100</xdr:colOff>
      <xdr:row>58</xdr:row>
      <xdr:rowOff>18079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8605500" y="986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34606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421428" y="963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730" name="繰出金グラフ枠">
          <a:extLst>
            <a:ext uri="{FF2B5EF4-FFF2-40B4-BE49-F238E27FC236}">
              <a16:creationId xmlns:a16="http://schemas.microsoft.com/office/drawing/2014/main" id="{00000000-0008-0000-0600-0000DA02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28784</xdr:rowOff>
    </xdr:from>
    <xdr:to>
      <xdr:col>116</xdr:col>
      <xdr:colOff>62864</xdr:colOff>
      <xdr:row>79</xdr:row>
      <xdr:rowOff>34452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12544634"/>
          <a:ext cx="1269" cy="103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38279</xdr:rowOff>
    </xdr:from>
    <xdr:ext cx="534377" cy="259045"/>
    <xdr:sp macro="" textlink="">
      <xdr:nvSpPr>
        <xdr:cNvPr id="732" name="繰出金最小値テキスト">
          <a:extLst>
            <a:ext uri="{FF2B5EF4-FFF2-40B4-BE49-F238E27FC236}">
              <a16:creationId xmlns:a16="http://schemas.microsoft.com/office/drawing/2014/main" id="{00000000-0008-0000-0600-0000DC020000}"/>
            </a:ext>
          </a:extLst>
        </xdr:cNvPr>
        <xdr:cNvSpPr txBox="1"/>
      </xdr:nvSpPr>
      <xdr:spPr>
        <a:xfrm>
          <a:off x="22212300" y="1358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34452</xdr:rowOff>
    </xdr:from>
    <xdr:to>
      <xdr:col>116</xdr:col>
      <xdr:colOff>152400</xdr:colOff>
      <xdr:row>79</xdr:row>
      <xdr:rowOff>34452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1357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146911</xdr:rowOff>
    </xdr:from>
    <xdr:ext cx="534377" cy="259045"/>
    <xdr:sp macro="" textlink="">
      <xdr:nvSpPr>
        <xdr:cNvPr id="734" name="繰出金最大値テキスト">
          <a:extLst>
            <a:ext uri="{FF2B5EF4-FFF2-40B4-BE49-F238E27FC236}">
              <a16:creationId xmlns:a16="http://schemas.microsoft.com/office/drawing/2014/main" id="{00000000-0008-0000-0600-0000DE020000}"/>
            </a:ext>
          </a:extLst>
        </xdr:cNvPr>
        <xdr:cNvSpPr txBox="1"/>
      </xdr:nvSpPr>
      <xdr:spPr>
        <a:xfrm>
          <a:off x="22212300" y="1231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28784</xdr:rowOff>
    </xdr:from>
    <xdr:to>
      <xdr:col>116</xdr:col>
      <xdr:colOff>152400</xdr:colOff>
      <xdr:row>73</xdr:row>
      <xdr:rowOff>28784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1254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75783</xdr:rowOff>
    </xdr:from>
    <xdr:to>
      <xdr:col>116</xdr:col>
      <xdr:colOff>63500</xdr:colOff>
      <xdr:row>77</xdr:row>
      <xdr:rowOff>99833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13277433"/>
          <a:ext cx="838200" cy="2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152239</xdr:rowOff>
    </xdr:from>
    <xdr:ext cx="534377" cy="259045"/>
    <xdr:sp macro="" textlink="">
      <xdr:nvSpPr>
        <xdr:cNvPr id="737" name="繰出金平均値テキスト">
          <a:extLst>
            <a:ext uri="{FF2B5EF4-FFF2-40B4-BE49-F238E27FC236}">
              <a16:creationId xmlns:a16="http://schemas.microsoft.com/office/drawing/2014/main" id="{00000000-0008-0000-0600-0000E1020000}"/>
            </a:ext>
          </a:extLst>
        </xdr:cNvPr>
        <xdr:cNvSpPr txBox="1"/>
      </xdr:nvSpPr>
      <xdr:spPr>
        <a:xfrm>
          <a:off x="22212300" y="1283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129362</xdr:rowOff>
    </xdr:from>
    <xdr:to>
      <xdr:col>116</xdr:col>
      <xdr:colOff>114300</xdr:colOff>
      <xdr:row>76</xdr:row>
      <xdr:rowOff>59513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129881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127767</xdr:rowOff>
    </xdr:from>
    <xdr:to>
      <xdr:col>111</xdr:col>
      <xdr:colOff>177800</xdr:colOff>
      <xdr:row>77</xdr:row>
      <xdr:rowOff>99833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12300717"/>
          <a:ext cx="889000" cy="100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115</xdr:col>
      <xdr:colOff>63500</xdr:colOff>
      <xdr:row>81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127767</xdr:rowOff>
    </xdr:from>
    <xdr:to>
      <xdr:col>107</xdr:col>
      <xdr:colOff>50800</xdr:colOff>
      <xdr:row>73</xdr:row>
      <xdr:rowOff>1808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12300717"/>
          <a:ext cx="889000" cy="21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50800</xdr:colOff>
      <xdr:row>81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1808</xdr:rowOff>
    </xdr:from>
    <xdr:to>
      <xdr:col>102</xdr:col>
      <xdr:colOff>114300</xdr:colOff>
      <xdr:row>73</xdr:row>
      <xdr:rowOff>132202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12517658"/>
          <a:ext cx="889000" cy="13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96</xdr:col>
      <xdr:colOff>177800</xdr:colOff>
      <xdr:row>81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24983</xdr:rowOff>
    </xdr:from>
    <xdr:to>
      <xdr:col>116</xdr:col>
      <xdr:colOff>114300</xdr:colOff>
      <xdr:row>77</xdr:row>
      <xdr:rowOff>126583</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1322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3410</xdr:rowOff>
    </xdr:from>
    <xdr:ext cx="534377" cy="259045"/>
    <xdr:sp macro="" textlink="">
      <xdr:nvSpPr>
        <xdr:cNvPr id="748" name="繰出金該当値テキスト">
          <a:extLst>
            <a:ext uri="{FF2B5EF4-FFF2-40B4-BE49-F238E27FC236}">
              <a16:creationId xmlns:a16="http://schemas.microsoft.com/office/drawing/2014/main" id="{00000000-0008-0000-0600-0000EC020000}"/>
            </a:ext>
          </a:extLst>
        </xdr:cNvPr>
        <xdr:cNvSpPr txBox="1"/>
      </xdr:nvSpPr>
      <xdr:spPr>
        <a:xfrm>
          <a:off x="22212300" y="1320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49033</xdr:rowOff>
    </xdr:from>
    <xdr:to>
      <xdr:col>112</xdr:col>
      <xdr:colOff>38100</xdr:colOff>
      <xdr:row>77</xdr:row>
      <xdr:rowOff>150633</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1325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167160</xdr:rowOff>
    </xdr:from>
    <xdr:ext cx="534377"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56111" y="1302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76967</xdr:rowOff>
    </xdr:from>
    <xdr:to>
      <xdr:col>107</xdr:col>
      <xdr:colOff>101600</xdr:colOff>
      <xdr:row>72</xdr:row>
      <xdr:rowOff>7117</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1224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23644</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67111" y="1202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122458</xdr:rowOff>
    </xdr:from>
    <xdr:to>
      <xdr:col>102</xdr:col>
      <xdr:colOff>165100</xdr:colOff>
      <xdr:row>73</xdr:row>
      <xdr:rowOff>52608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1246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69135</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278111" y="122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81402</xdr:rowOff>
    </xdr:from>
    <xdr:to>
      <xdr:col>98</xdr:col>
      <xdr:colOff>38100</xdr:colOff>
      <xdr:row>74</xdr:row>
      <xdr:rowOff>11552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1259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28079</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389111" y="1237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771" name="前年度繰上充用金グラフ枠">
          <a:extLst>
            <a:ext uri="{FF2B5EF4-FFF2-40B4-BE49-F238E27FC236}">
              <a16:creationId xmlns:a16="http://schemas.microsoft.com/office/drawing/2014/main" id="{00000000-0008-0000-0600-00000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773" name="前年度繰上充用金最小値テキスト">
          <a:extLst>
            <a:ext uri="{FF2B5EF4-FFF2-40B4-BE49-F238E27FC236}">
              <a16:creationId xmlns:a16="http://schemas.microsoft.com/office/drawing/2014/main" id="{00000000-0008-0000-0600-00000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775" name="前年度繰上充用金最大値テキスト">
          <a:extLst>
            <a:ext uri="{FF2B5EF4-FFF2-40B4-BE49-F238E27FC236}">
              <a16:creationId xmlns:a16="http://schemas.microsoft.com/office/drawing/2014/main" id="{00000000-0008-0000-0600-00000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778" name="前年度繰上充用金平均値テキスト">
          <a:extLst>
            <a:ext uri="{FF2B5EF4-FFF2-40B4-BE49-F238E27FC236}">
              <a16:creationId xmlns:a16="http://schemas.microsoft.com/office/drawing/2014/main" id="{00000000-0008-0000-0600-00000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115</xdr:col>
      <xdr:colOff>63500</xdr:colOff>
      <xdr:row>101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50800</xdr:colOff>
      <xdr:row>101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96</xdr:col>
      <xdr:colOff>177800</xdr:colOff>
      <xdr:row>101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788" name="楕円 787">
          <a:extLst>
            <a:ext uri="{FF2B5EF4-FFF2-40B4-BE49-F238E27FC236}">
              <a16:creationId xmlns:a16="http://schemas.microsoft.com/office/drawing/2014/main" id="{00000000-0008-0000-0600-00001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600-00001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790" name="楕円 789">
          <a:extLst>
            <a:ext uri="{FF2B5EF4-FFF2-40B4-BE49-F238E27FC236}">
              <a16:creationId xmlns:a16="http://schemas.microsoft.com/office/drawing/2014/main" id="{00000000-0008-0000-0600-00001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792" name="楕円 791">
          <a:extLst>
            <a:ext uri="{FF2B5EF4-FFF2-40B4-BE49-F238E27FC236}">
              <a16:creationId xmlns:a16="http://schemas.microsoft.com/office/drawing/2014/main" id="{00000000-0008-0000-0600-00001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794" name="楕円 793">
          <a:extLst>
            <a:ext uri="{FF2B5EF4-FFF2-40B4-BE49-F238E27FC236}">
              <a16:creationId xmlns:a16="http://schemas.microsoft.com/office/drawing/2014/main" id="{00000000-0008-0000-0600-00001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796" name="楕円 795">
          <a:extLst>
            <a:ext uri="{FF2B5EF4-FFF2-40B4-BE49-F238E27FC236}">
              <a16:creationId xmlns:a16="http://schemas.microsoft.com/office/drawing/2014/main" id="{00000000-0008-0000-0600-00001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46,521</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補助費等については、前年度より一人当たり</a:t>
          </a:r>
          <a:r>
            <a:rPr kumimoji="1" lang="en-US" altLang="ja-JP" sz="1300">
              <a:latin typeface="ＭＳ Ｐゴシック" panose="020B0600070205080204" pitchFamily="50" charset="-128"/>
              <a:ea typeface="ＭＳ Ｐゴシック" panose="020B0600070205080204" pitchFamily="50" charset="-128"/>
            </a:rPr>
            <a:t>109,729</a:t>
          </a:r>
          <a:r>
            <a:rPr kumimoji="1" lang="ja-JP" altLang="en-US" sz="1300">
              <a:latin typeface="ＭＳ Ｐゴシック" panose="020B0600070205080204" pitchFamily="50" charset="-128"/>
              <a:ea typeface="ＭＳ Ｐゴシック" panose="020B0600070205080204" pitchFamily="50" charset="-128"/>
            </a:rPr>
            <a:t>円減額となっており、これは新型コロナウイルス感染症対応地方創生事業で実施した各種補助金や特別定額給付金給付事業が終了したことが主な要因である。また、依然として下水道事業会計補助金及び農業集落排水事業会計補助金が大きな割合を占めることから公営企業等の経営改革により企業会計への補助金抑制に努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普通建設事業については、前年度から一人当たり</a:t>
          </a:r>
          <a:r>
            <a:rPr kumimoji="1" lang="en-US" altLang="ja-JP" sz="1300">
              <a:latin typeface="ＭＳ Ｐゴシック" panose="020B0600070205080204" pitchFamily="50" charset="-128"/>
              <a:ea typeface="ＭＳ Ｐゴシック" panose="020B0600070205080204" pitchFamily="50" charset="-128"/>
            </a:rPr>
            <a:t>14,464</a:t>
          </a:r>
          <a:r>
            <a:rPr kumimoji="1" lang="ja-JP" altLang="en-US" sz="1300">
              <a:latin typeface="ＭＳ Ｐゴシック" panose="020B0600070205080204" pitchFamily="50" charset="-128"/>
              <a:ea typeface="ＭＳ Ｐゴシック" panose="020B0600070205080204" pitchFamily="50" charset="-128"/>
            </a:rPr>
            <a:t>円増となっており、義務教育学校整備事業、旧市民病院解体事業の開始により全国平均、茨城県平均を上回る結果となった。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積立金については、前年度から一人当たり</a:t>
          </a:r>
          <a:r>
            <a:rPr kumimoji="1" lang="en-US" altLang="ja-JP" sz="1300">
              <a:latin typeface="ＭＳ Ｐゴシック" panose="020B0600070205080204" pitchFamily="50" charset="-128"/>
              <a:ea typeface="ＭＳ Ｐゴシック" panose="020B0600070205080204" pitchFamily="50" charset="-128"/>
            </a:rPr>
            <a:t>21,018</a:t>
          </a:r>
          <a:r>
            <a:rPr kumimoji="1" lang="ja-JP" altLang="en-US" sz="1300">
              <a:latin typeface="ＭＳ Ｐゴシック" panose="020B0600070205080204" pitchFamily="50" charset="-128"/>
              <a:ea typeface="ＭＳ Ｐゴシック" panose="020B0600070205080204" pitchFamily="50" charset="-128"/>
            </a:rPr>
            <a:t>円増となっており、財政調整基金、減債基金の積立金増及び庁舎建設事業基金の新設が主な要因である。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102,235
99,298
205.30
50,864,880
47,560,747
2,669,276
26,468,274
46,551,086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72753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4630"/>
          <a:ext cx="127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76580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72753</xdr:rowOff>
    </xdr:from>
    <xdr:to>
      <xdr:col>24</xdr:col>
      <xdr:colOff>152400</xdr:colOff>
      <xdr:row>39</xdr:row>
      <xdr:rowOff>72753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61323</xdr:rowOff>
    </xdr:from>
    <xdr:to>
      <xdr:col>24</xdr:col>
      <xdr:colOff>63500</xdr:colOff>
      <xdr:row>35</xdr:row>
      <xdr:rowOff>10704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90623"/>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95449</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581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72572</xdr:rowOff>
    </xdr:from>
    <xdr:to>
      <xdr:col>24</xdr:col>
      <xdr:colOff>114300</xdr:colOff>
      <xdr:row>34</xdr:row>
      <xdr:rowOff>2722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73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80917</xdr:rowOff>
    </xdr:from>
    <xdr:to>
      <xdr:col>19</xdr:col>
      <xdr:colOff>177800</xdr:colOff>
      <xdr:row>35</xdr:row>
      <xdr:rowOff>10704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738767"/>
          <a:ext cx="889000" cy="27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63500</xdr:colOff>
      <xdr:row>41</xdr:row>
      <xdr:rowOff>80027</xdr:rowOff>
    </xdr:from>
    <xdr:ext cx="762000"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125004</xdr:rowOff>
    </xdr:from>
    <xdr:to>
      <xdr:col>15</xdr:col>
      <xdr:colOff>50800</xdr:colOff>
      <xdr:row>33</xdr:row>
      <xdr:rowOff>80917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611404"/>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50800</xdr:colOff>
      <xdr:row>41</xdr:row>
      <xdr:rowOff>80027</xdr:rowOff>
    </xdr:from>
    <xdr:ext cx="762000"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125004</xdr:rowOff>
    </xdr:from>
    <xdr:to>
      <xdr:col>10</xdr:col>
      <xdr:colOff>114300</xdr:colOff>
      <xdr:row>34</xdr:row>
      <xdr:rowOff>92347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611404"/>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10523</xdr:rowOff>
    </xdr:from>
    <xdr:to>
      <xdr:col>24</xdr:col>
      <xdr:colOff>114300</xdr:colOff>
      <xdr:row>34</xdr:row>
      <xdr:rowOff>112123</xdr:rowOff>
    </xdr:to>
    <xdr:sp macro="" textlink="">
      <xdr:nvSpPr>
        <xdr:cNvPr id="74" name="楕円 73">
          <a:extLst>
            <a:ext uri="{FF2B5EF4-FFF2-40B4-BE49-F238E27FC236}">
              <a16:creationId xmlns:a16="http://schemas.microsoft.com/office/drawing/2014/main" id="{00000000-0008-0000-0700-00004A000000}"/>
            </a:ext>
          </a:extLst>
        </xdr:cNvPr>
        <xdr:cNvSpPr/>
      </xdr:nvSpPr>
      <xdr:spPr>
        <a:xfrm>
          <a:off x="45847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160400</xdr:rowOff>
    </xdr:from>
    <xdr:ext cx="469744" cy="259045"/>
    <xdr:sp macro="" textlink="">
      <xdr:nvSpPr>
        <xdr:cNvPr id="75" name="議会費該当値テキスト">
          <a:extLst>
            <a:ext uri="{FF2B5EF4-FFF2-40B4-BE49-F238E27FC236}">
              <a16:creationId xmlns:a16="http://schemas.microsoft.com/office/drawing/2014/main" id="{00000000-0008-0000-0700-00004B000000}"/>
            </a:ext>
          </a:extLst>
        </xdr:cNvPr>
        <xdr:cNvSpPr txBox="1"/>
      </xdr:nvSpPr>
      <xdr:spPr>
        <a:xfrm>
          <a:off x="4686300" y="581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131354</xdr:rowOff>
    </xdr:from>
    <xdr:to>
      <xdr:col>20</xdr:col>
      <xdr:colOff>38100</xdr:colOff>
      <xdr:row>35</xdr:row>
      <xdr:rowOff>61504</xdr:rowOff>
    </xdr:to>
    <xdr:sp macro="" textlink="">
      <xdr:nvSpPr>
        <xdr:cNvPr id="76" name="楕円 75">
          <a:extLst>
            <a:ext uri="{FF2B5EF4-FFF2-40B4-BE49-F238E27FC236}">
              <a16:creationId xmlns:a16="http://schemas.microsoft.com/office/drawing/2014/main" id="{00000000-0008-0000-0700-00004C000000}"/>
            </a:ext>
          </a:extLst>
        </xdr:cNvPr>
        <xdr:cNvSpPr/>
      </xdr:nvSpPr>
      <xdr:spPr>
        <a:xfrm>
          <a:off x="3746500" y="59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78031</xdr:rowOff>
    </xdr:from>
    <xdr:ext cx="469744"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562428" y="573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30117</xdr:rowOff>
    </xdr:from>
    <xdr:to>
      <xdr:col>15</xdr:col>
      <xdr:colOff>101600</xdr:colOff>
      <xdr:row>33</xdr:row>
      <xdr:rowOff>131717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2857500" y="568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148244</xdr:rowOff>
    </xdr:from>
    <xdr:ext cx="469744"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673428" y="546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74204</xdr:rowOff>
    </xdr:from>
    <xdr:to>
      <xdr:col>10</xdr:col>
      <xdr:colOff>165100</xdr:colOff>
      <xdr:row>33</xdr:row>
      <xdr:rowOff>4354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1968500" y="556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20881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784428" y="533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41547</xdr:rowOff>
    </xdr:from>
    <xdr:to>
      <xdr:col>6</xdr:col>
      <xdr:colOff>38100</xdr:colOff>
      <xdr:row>34</xdr:row>
      <xdr:rowOff>143147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1079500" y="587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159674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895428" y="564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4" name="正方形/長方形 83">
          <a:extLst>
            <a:ext uri="{FF2B5EF4-FFF2-40B4-BE49-F238E27FC236}">
              <a16:creationId xmlns:a16="http://schemas.microsoft.com/office/drawing/2014/main" id="{00000000-0008-0000-0700-000054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5" name="正方形/長方形 84">
          <a:extLst>
            <a:ext uri="{FF2B5EF4-FFF2-40B4-BE49-F238E27FC236}">
              <a16:creationId xmlns:a16="http://schemas.microsoft.com/office/drawing/2014/main" id="{00000000-0008-0000-0700-000055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6" name="正方形/長方形 85">
          <a:extLst>
            <a:ext uri="{FF2B5EF4-FFF2-40B4-BE49-F238E27FC236}">
              <a16:creationId xmlns:a16="http://schemas.microsoft.com/office/drawing/2014/main" id="{00000000-0008-0000-0700-000056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7" name="正方形/長方形 86">
          <a:extLst>
            <a:ext uri="{FF2B5EF4-FFF2-40B4-BE49-F238E27FC236}">
              <a16:creationId xmlns:a16="http://schemas.microsoft.com/office/drawing/2014/main" id="{00000000-0008-0000-0700-000057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3" name="直線コネクタ 92">
          <a:extLst>
            <a:ext uri="{FF2B5EF4-FFF2-40B4-BE49-F238E27FC236}">
              <a16:creationId xmlns:a16="http://schemas.microsoft.com/office/drawing/2014/main" id="{00000000-0008-0000-0700-00005D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112094</xdr:rowOff>
    </xdr:from>
    <xdr:to>
      <xdr:col>24</xdr:col>
      <xdr:colOff>62865</xdr:colOff>
      <xdr:row>58</xdr:row>
      <xdr:rowOff>94655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513144"/>
          <a:ext cx="1270" cy="152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98482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94655</xdr:rowOff>
    </xdr:from>
    <xdr:to>
      <xdr:col>24</xdr:col>
      <xdr:colOff>152400</xdr:colOff>
      <xdr:row>58</xdr:row>
      <xdr:rowOff>94655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8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58771</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28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112094</xdr:rowOff>
    </xdr:from>
    <xdr:to>
      <xdr:col>24</xdr:col>
      <xdr:colOff>152400</xdr:colOff>
      <xdr:row>49</xdr:row>
      <xdr:rowOff>112094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51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3531</xdr:rowOff>
    </xdr:from>
    <xdr:to>
      <xdr:col>24</xdr:col>
      <xdr:colOff>63500</xdr:colOff>
      <xdr:row>56</xdr:row>
      <xdr:rowOff>150324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8918931"/>
          <a:ext cx="838200" cy="83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122358</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38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99481</xdr:rowOff>
    </xdr:from>
    <xdr:to>
      <xdr:col>24</xdr:col>
      <xdr:colOff>114300</xdr:colOff>
      <xdr:row>56</xdr:row>
      <xdr:rowOff>29631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52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3531</xdr:rowOff>
    </xdr:from>
    <xdr:to>
      <xdr:col>19</xdr:col>
      <xdr:colOff>177800</xdr:colOff>
      <xdr:row>58</xdr:row>
      <xdr:rowOff>88058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8918931"/>
          <a:ext cx="889000" cy="111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63500</xdr:colOff>
      <xdr:row>61</xdr:row>
      <xdr:rowOff>80027</xdr:rowOff>
    </xdr:from>
    <xdr:ext cx="76200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88058</xdr:rowOff>
    </xdr:from>
    <xdr:to>
      <xdr:col>15</xdr:col>
      <xdr:colOff>50800</xdr:colOff>
      <xdr:row>58</xdr:row>
      <xdr:rowOff>123382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32158"/>
          <a:ext cx="889000" cy="3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50800</xdr:colOff>
      <xdr:row>61</xdr:row>
      <xdr:rowOff>80027</xdr:rowOff>
    </xdr:from>
    <xdr:ext cx="76200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123382</xdr:rowOff>
    </xdr:from>
    <xdr:to>
      <xdr:col>10</xdr:col>
      <xdr:colOff>114300</xdr:colOff>
      <xdr:row>58</xdr:row>
      <xdr:rowOff>136151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67482"/>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177800</xdr:colOff>
      <xdr:row>61</xdr:row>
      <xdr:rowOff>80027</xdr:rowOff>
    </xdr:from>
    <xdr:ext cx="76200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99524</xdr:rowOff>
    </xdr:from>
    <xdr:to>
      <xdr:col>24</xdr:col>
      <xdr:colOff>114300</xdr:colOff>
      <xdr:row>57</xdr:row>
      <xdr:rowOff>29674</xdr:rowOff>
    </xdr:to>
    <xdr:sp macro="" textlink="">
      <xdr:nvSpPr>
        <xdr:cNvPr id="126" name="楕円 125">
          <a:extLst>
            <a:ext uri="{FF2B5EF4-FFF2-40B4-BE49-F238E27FC236}">
              <a16:creationId xmlns:a16="http://schemas.microsoft.com/office/drawing/2014/main" id="{00000000-0008-0000-0700-00007E000000}"/>
            </a:ext>
          </a:extLst>
        </xdr:cNvPr>
        <xdr:cNvSpPr/>
      </xdr:nvSpPr>
      <xdr:spPr>
        <a:xfrm>
          <a:off x="4584700" y="97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77951</xdr:rowOff>
    </xdr:from>
    <xdr:ext cx="534377" cy="259045"/>
    <xdr:sp macro="" textlink="">
      <xdr:nvSpPr>
        <xdr:cNvPr id="127" name="総務費該当値テキスト">
          <a:extLst>
            <a:ext uri="{FF2B5EF4-FFF2-40B4-BE49-F238E27FC236}">
              <a16:creationId xmlns:a16="http://schemas.microsoft.com/office/drawing/2014/main" id="{00000000-0008-0000-0700-00007F000000}"/>
            </a:ext>
          </a:extLst>
        </xdr:cNvPr>
        <xdr:cNvSpPr txBox="1"/>
      </xdr:nvSpPr>
      <xdr:spPr>
        <a:xfrm>
          <a:off x="4686300" y="967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124181</xdr:rowOff>
    </xdr:from>
    <xdr:to>
      <xdr:col>20</xdr:col>
      <xdr:colOff>38100</xdr:colOff>
      <xdr:row>52</xdr:row>
      <xdr:rowOff>54331</xdr:rowOff>
    </xdr:to>
    <xdr:sp macro="" textlink="">
      <xdr:nvSpPr>
        <xdr:cNvPr id="128" name="楕円 127">
          <a:extLst>
            <a:ext uri="{FF2B5EF4-FFF2-40B4-BE49-F238E27FC236}">
              <a16:creationId xmlns:a16="http://schemas.microsoft.com/office/drawing/2014/main" id="{00000000-0008-0000-0700-000080000000}"/>
            </a:ext>
          </a:extLst>
        </xdr:cNvPr>
        <xdr:cNvSpPr/>
      </xdr:nvSpPr>
      <xdr:spPr>
        <a:xfrm>
          <a:off x="3746500" y="886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70858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497795" y="864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37258</xdr:rowOff>
    </xdr:from>
    <xdr:to>
      <xdr:col>15</xdr:col>
      <xdr:colOff>101600</xdr:colOff>
      <xdr:row>58</xdr:row>
      <xdr:rowOff>138858</xdr:rowOff>
    </xdr:to>
    <xdr:sp macro="" textlink="">
      <xdr:nvSpPr>
        <xdr:cNvPr id="130" name="楕円 129">
          <a:extLst>
            <a:ext uri="{FF2B5EF4-FFF2-40B4-BE49-F238E27FC236}">
              <a16:creationId xmlns:a16="http://schemas.microsoft.com/office/drawing/2014/main" id="{00000000-0008-0000-0700-000082000000}"/>
            </a:ext>
          </a:extLst>
        </xdr:cNvPr>
        <xdr:cNvSpPr/>
      </xdr:nvSpPr>
      <xdr:spPr>
        <a:xfrm>
          <a:off x="2857500" y="998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155385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75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72582</xdr:rowOff>
    </xdr:from>
    <xdr:to>
      <xdr:col>10</xdr:col>
      <xdr:colOff>165100</xdr:colOff>
      <xdr:row>59</xdr:row>
      <xdr:rowOff>2732</xdr:rowOff>
    </xdr:to>
    <xdr:sp macro="" textlink="">
      <xdr:nvSpPr>
        <xdr:cNvPr id="132" name="楕円 131">
          <a:extLst>
            <a:ext uri="{FF2B5EF4-FFF2-40B4-BE49-F238E27FC236}">
              <a16:creationId xmlns:a16="http://schemas.microsoft.com/office/drawing/2014/main" id="{00000000-0008-0000-0700-000084000000}"/>
            </a:ext>
          </a:extLst>
        </xdr:cNvPr>
        <xdr:cNvSpPr/>
      </xdr:nvSpPr>
      <xdr:spPr>
        <a:xfrm>
          <a:off x="1968500" y="100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19259</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9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85351</xdr:rowOff>
    </xdr:from>
    <xdr:to>
      <xdr:col>6</xdr:col>
      <xdr:colOff>38100</xdr:colOff>
      <xdr:row>59</xdr:row>
      <xdr:rowOff>15501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1079500" y="1002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32028</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80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36" name="正方形/長方形 135">
          <a:extLst>
            <a:ext uri="{FF2B5EF4-FFF2-40B4-BE49-F238E27FC236}">
              <a16:creationId xmlns:a16="http://schemas.microsoft.com/office/drawing/2014/main" id="{00000000-0008-0000-0700-00008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37" name="正方形/長方形 136">
          <a:extLst>
            <a:ext uri="{FF2B5EF4-FFF2-40B4-BE49-F238E27FC236}">
              <a16:creationId xmlns:a16="http://schemas.microsoft.com/office/drawing/2014/main" id="{00000000-0008-0000-0700-00008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38" name="正方形/長方形 137">
          <a:extLst>
            <a:ext uri="{FF2B5EF4-FFF2-40B4-BE49-F238E27FC236}">
              <a16:creationId xmlns:a16="http://schemas.microsoft.com/office/drawing/2014/main" id="{00000000-0008-0000-0700-00008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39" name="正方形/長方形 138">
          <a:extLst>
            <a:ext uri="{FF2B5EF4-FFF2-40B4-BE49-F238E27FC236}">
              <a16:creationId xmlns:a16="http://schemas.microsoft.com/office/drawing/2014/main" id="{00000000-0008-0000-0700-00008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0" name="正方形/長方形 139">
          <a:extLst>
            <a:ext uri="{FF2B5EF4-FFF2-40B4-BE49-F238E27FC236}">
              <a16:creationId xmlns:a16="http://schemas.microsoft.com/office/drawing/2014/main" id="{00000000-0008-0000-0700-00008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1" name="正方形/長方形 140">
          <a:extLst>
            <a:ext uri="{FF2B5EF4-FFF2-40B4-BE49-F238E27FC236}">
              <a16:creationId xmlns:a16="http://schemas.microsoft.com/office/drawing/2014/main" id="{00000000-0008-0000-0700-00008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2" name="正方形/長方形 141">
          <a:extLst>
            <a:ext uri="{FF2B5EF4-FFF2-40B4-BE49-F238E27FC236}">
              <a16:creationId xmlns:a16="http://schemas.microsoft.com/office/drawing/2014/main" id="{00000000-0008-0000-0700-00008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5" name="直線コネクタ 144">
          <a:extLst>
            <a:ext uri="{FF2B5EF4-FFF2-40B4-BE49-F238E27FC236}">
              <a16:creationId xmlns:a16="http://schemas.microsoft.com/office/drawing/2014/main" id="{00000000-0008-0000-0700-00009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47" name="直線コネクタ 146">
          <a:extLst>
            <a:ext uri="{FF2B5EF4-FFF2-40B4-BE49-F238E27FC236}">
              <a16:creationId xmlns:a16="http://schemas.microsoft.com/office/drawing/2014/main" id="{00000000-0008-0000-0700-00009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49" name="直線コネクタ 148">
          <a:extLst>
            <a:ext uri="{FF2B5EF4-FFF2-40B4-BE49-F238E27FC236}">
              <a16:creationId xmlns:a16="http://schemas.microsoft.com/office/drawing/2014/main" id="{00000000-0008-0000-0700-00009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59" name="民生費グラフ枠">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148489</xdr:rowOff>
    </xdr:from>
    <xdr:to>
      <xdr:col>24</xdr:col>
      <xdr:colOff>62865</xdr:colOff>
      <xdr:row>75</xdr:row>
      <xdr:rowOff>144602</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flipV="1">
          <a:off x="4633595" y="11978539"/>
          <a:ext cx="1270" cy="1024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148429</xdr:rowOff>
    </xdr:from>
    <xdr:ext cx="599010" cy="259045"/>
    <xdr:sp macro="" textlink="">
      <xdr:nvSpPr>
        <xdr:cNvPr id="161" name="民生費最小値テキスト">
          <a:extLst>
            <a:ext uri="{FF2B5EF4-FFF2-40B4-BE49-F238E27FC236}">
              <a16:creationId xmlns:a16="http://schemas.microsoft.com/office/drawing/2014/main" id="{00000000-0008-0000-0700-0000A1000000}"/>
            </a:ext>
          </a:extLst>
        </xdr:cNvPr>
        <xdr:cNvSpPr txBox="1"/>
      </xdr:nvSpPr>
      <xdr:spPr>
        <a:xfrm>
          <a:off x="4686300" y="1300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144602</xdr:rowOff>
    </xdr:from>
    <xdr:to>
      <xdr:col>24</xdr:col>
      <xdr:colOff>152400</xdr:colOff>
      <xdr:row>75</xdr:row>
      <xdr:rowOff>144602</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4546600" y="130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95166</xdr:rowOff>
    </xdr:from>
    <xdr:ext cx="599010" cy="259045"/>
    <xdr:sp macro="" textlink="">
      <xdr:nvSpPr>
        <xdr:cNvPr id="163" name="民生費最大値テキスト">
          <a:extLst>
            <a:ext uri="{FF2B5EF4-FFF2-40B4-BE49-F238E27FC236}">
              <a16:creationId xmlns:a16="http://schemas.microsoft.com/office/drawing/2014/main" id="{00000000-0008-0000-0700-0000A3000000}"/>
            </a:ext>
          </a:extLst>
        </xdr:cNvPr>
        <xdr:cNvSpPr txBox="1"/>
      </xdr:nvSpPr>
      <xdr:spPr>
        <a:xfrm>
          <a:off x="4686300" y="1175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148489</xdr:rowOff>
    </xdr:from>
    <xdr:to>
      <xdr:col>24</xdr:col>
      <xdr:colOff>152400</xdr:colOff>
      <xdr:row>69</xdr:row>
      <xdr:rowOff>148489</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4546600" y="11978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144602</xdr:rowOff>
    </xdr:from>
    <xdr:to>
      <xdr:col>24</xdr:col>
      <xdr:colOff>63500</xdr:colOff>
      <xdr:row>77</xdr:row>
      <xdr:rowOff>148616</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3797300" y="13003352"/>
          <a:ext cx="838200" cy="34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18356</xdr:rowOff>
    </xdr:from>
    <xdr:ext cx="599010" cy="259045"/>
    <xdr:sp macro="" textlink="">
      <xdr:nvSpPr>
        <xdr:cNvPr id="166" name="民生費平均値テキスト">
          <a:extLst>
            <a:ext uri="{FF2B5EF4-FFF2-40B4-BE49-F238E27FC236}">
              <a16:creationId xmlns:a16="http://schemas.microsoft.com/office/drawing/2014/main" id="{00000000-0008-0000-0700-0000A6000000}"/>
            </a:ext>
          </a:extLst>
        </xdr:cNvPr>
        <xdr:cNvSpPr txBox="1"/>
      </xdr:nvSpPr>
      <xdr:spPr>
        <a:xfrm>
          <a:off x="4686300" y="123627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166929</xdr:rowOff>
    </xdr:from>
    <xdr:to>
      <xdr:col>24</xdr:col>
      <xdr:colOff>114300</xdr:colOff>
      <xdr:row>73</xdr:row>
      <xdr:rowOff>97079</xdr:rowOff>
    </xdr:to>
    <xdr:sp macro="" textlink="">
      <xdr:nvSpPr>
        <xdr:cNvPr id="167" name="フローチャート: 判断 166">
          <a:extLst>
            <a:ext uri="{FF2B5EF4-FFF2-40B4-BE49-F238E27FC236}">
              <a16:creationId xmlns:a16="http://schemas.microsoft.com/office/drawing/2014/main" id="{00000000-0008-0000-0700-0000A7000000}"/>
            </a:ext>
          </a:extLst>
        </xdr:cNvPr>
        <xdr:cNvSpPr/>
      </xdr:nvSpPr>
      <xdr:spPr>
        <a:xfrm>
          <a:off x="4584700" y="125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148616</xdr:rowOff>
    </xdr:from>
    <xdr:to>
      <xdr:col>19</xdr:col>
      <xdr:colOff>177800</xdr:colOff>
      <xdr:row>77</xdr:row>
      <xdr:rowOff>170484</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2908300" y="13350266"/>
          <a:ext cx="889000" cy="2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63500</xdr:colOff>
      <xdr:row>81</xdr:row>
      <xdr:rowOff>80027</xdr:rowOff>
    </xdr:from>
    <xdr:ext cx="762000"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167106</xdr:rowOff>
    </xdr:from>
    <xdr:to>
      <xdr:col>15</xdr:col>
      <xdr:colOff>50800</xdr:colOff>
      <xdr:row>77</xdr:row>
      <xdr:rowOff>170484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2019300" y="1336875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50800</xdr:colOff>
      <xdr:row>81</xdr:row>
      <xdr:rowOff>80027</xdr:rowOff>
    </xdr:from>
    <xdr:ext cx="762000"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167106</xdr:rowOff>
    </xdr:from>
    <xdr:to>
      <xdr:col>10</xdr:col>
      <xdr:colOff>114300</xdr:colOff>
      <xdr:row>78</xdr:row>
      <xdr:rowOff>120980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1130300" y="13368756"/>
          <a:ext cx="889000" cy="12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177800</xdr:colOff>
      <xdr:row>81</xdr:row>
      <xdr:rowOff>80027</xdr:rowOff>
    </xdr:from>
    <xdr:ext cx="76200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93802</xdr:rowOff>
    </xdr:from>
    <xdr:to>
      <xdr:col>24</xdr:col>
      <xdr:colOff>114300</xdr:colOff>
      <xdr:row>76</xdr:row>
      <xdr:rowOff>23952</xdr:rowOff>
    </xdr:to>
    <xdr:sp macro="" textlink="">
      <xdr:nvSpPr>
        <xdr:cNvPr id="176" name="楕円 175">
          <a:extLst>
            <a:ext uri="{FF2B5EF4-FFF2-40B4-BE49-F238E27FC236}">
              <a16:creationId xmlns:a16="http://schemas.microsoft.com/office/drawing/2014/main" id="{00000000-0008-0000-0700-0000B0000000}"/>
            </a:ext>
          </a:extLst>
        </xdr:cNvPr>
        <xdr:cNvSpPr/>
      </xdr:nvSpPr>
      <xdr:spPr>
        <a:xfrm>
          <a:off x="4584700" y="1295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8729</xdr:rowOff>
    </xdr:from>
    <xdr:ext cx="599010" cy="259045"/>
    <xdr:sp macro="" textlink="">
      <xdr:nvSpPr>
        <xdr:cNvPr id="177" name="民生費該当値テキスト">
          <a:extLst>
            <a:ext uri="{FF2B5EF4-FFF2-40B4-BE49-F238E27FC236}">
              <a16:creationId xmlns:a16="http://schemas.microsoft.com/office/drawing/2014/main" id="{00000000-0008-0000-0700-0000B1000000}"/>
            </a:ext>
          </a:extLst>
        </xdr:cNvPr>
        <xdr:cNvSpPr txBox="1"/>
      </xdr:nvSpPr>
      <xdr:spPr>
        <a:xfrm>
          <a:off x="4686300" y="1286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97816</xdr:rowOff>
    </xdr:from>
    <xdr:to>
      <xdr:col>20</xdr:col>
      <xdr:colOff>38100</xdr:colOff>
      <xdr:row>78</xdr:row>
      <xdr:rowOff>27966</xdr:rowOff>
    </xdr:to>
    <xdr:sp macro="" textlink="">
      <xdr:nvSpPr>
        <xdr:cNvPr id="178" name="楕円 177">
          <a:extLst>
            <a:ext uri="{FF2B5EF4-FFF2-40B4-BE49-F238E27FC236}">
              <a16:creationId xmlns:a16="http://schemas.microsoft.com/office/drawing/2014/main" id="{00000000-0008-0000-0700-0000B2000000}"/>
            </a:ext>
          </a:extLst>
        </xdr:cNvPr>
        <xdr:cNvSpPr/>
      </xdr:nvSpPr>
      <xdr:spPr>
        <a:xfrm>
          <a:off x="3746500" y="1329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44493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7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119684</xdr:rowOff>
    </xdr:from>
    <xdr:to>
      <xdr:col>15</xdr:col>
      <xdr:colOff>101600</xdr:colOff>
      <xdr:row>78</xdr:row>
      <xdr:rowOff>49834</xdr:rowOff>
    </xdr:to>
    <xdr:sp macro="" textlink="">
      <xdr:nvSpPr>
        <xdr:cNvPr id="180" name="楕円 179">
          <a:extLst>
            <a:ext uri="{FF2B5EF4-FFF2-40B4-BE49-F238E27FC236}">
              <a16:creationId xmlns:a16="http://schemas.microsoft.com/office/drawing/2014/main" id="{00000000-0008-0000-0700-0000B4000000}"/>
            </a:ext>
          </a:extLst>
        </xdr:cNvPr>
        <xdr:cNvSpPr/>
      </xdr:nvSpPr>
      <xdr:spPr>
        <a:xfrm>
          <a:off x="2857500" y="1332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66361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09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116306</xdr:rowOff>
    </xdr:from>
    <xdr:to>
      <xdr:col>10</xdr:col>
      <xdr:colOff>165100</xdr:colOff>
      <xdr:row>78</xdr:row>
      <xdr:rowOff>46456</xdr:rowOff>
    </xdr:to>
    <xdr:sp macro="" textlink="">
      <xdr:nvSpPr>
        <xdr:cNvPr id="182" name="楕円 181">
          <a:extLst>
            <a:ext uri="{FF2B5EF4-FFF2-40B4-BE49-F238E27FC236}">
              <a16:creationId xmlns:a16="http://schemas.microsoft.com/office/drawing/2014/main" id="{00000000-0008-0000-0700-0000B6000000}"/>
            </a:ext>
          </a:extLst>
        </xdr:cNvPr>
        <xdr:cNvSpPr/>
      </xdr:nvSpPr>
      <xdr:spPr>
        <a:xfrm>
          <a:off x="1968500" y="1331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62983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09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70180</xdr:rowOff>
    </xdr:from>
    <xdr:to>
      <xdr:col>6</xdr:col>
      <xdr:colOff>38100</xdr:colOff>
      <xdr:row>79</xdr:row>
      <xdr:rowOff>330</xdr:rowOff>
    </xdr:to>
    <xdr:sp macro="" textlink="">
      <xdr:nvSpPr>
        <xdr:cNvPr id="184" name="楕円 183">
          <a:extLst>
            <a:ext uri="{FF2B5EF4-FFF2-40B4-BE49-F238E27FC236}">
              <a16:creationId xmlns:a16="http://schemas.microsoft.com/office/drawing/2014/main" id="{00000000-0008-0000-0700-0000B8000000}"/>
            </a:ext>
          </a:extLst>
        </xdr:cNvPr>
        <xdr:cNvSpPr/>
      </xdr:nvSpPr>
      <xdr:spPr>
        <a:xfrm>
          <a:off x="1079500" y="134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16857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86" name="正方形/長方形 185">
          <a:extLst>
            <a:ext uri="{FF2B5EF4-FFF2-40B4-BE49-F238E27FC236}">
              <a16:creationId xmlns:a16="http://schemas.microsoft.com/office/drawing/2014/main" id="{00000000-0008-0000-0700-0000B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87" name="正方形/長方形 186">
          <a:extLst>
            <a:ext uri="{FF2B5EF4-FFF2-40B4-BE49-F238E27FC236}">
              <a16:creationId xmlns:a16="http://schemas.microsoft.com/office/drawing/2014/main" id="{00000000-0008-0000-0700-0000B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88" name="正方形/長方形 187">
          <a:extLst>
            <a:ext uri="{FF2B5EF4-FFF2-40B4-BE49-F238E27FC236}">
              <a16:creationId xmlns:a16="http://schemas.microsoft.com/office/drawing/2014/main" id="{00000000-0008-0000-0700-0000B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89" name="正方形/長方形 188">
          <a:extLst>
            <a:ext uri="{FF2B5EF4-FFF2-40B4-BE49-F238E27FC236}">
              <a16:creationId xmlns:a16="http://schemas.microsoft.com/office/drawing/2014/main" id="{00000000-0008-0000-0700-0000B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190" name="正方形/長方形 189">
          <a:extLst>
            <a:ext uri="{FF2B5EF4-FFF2-40B4-BE49-F238E27FC236}">
              <a16:creationId xmlns:a16="http://schemas.microsoft.com/office/drawing/2014/main" id="{00000000-0008-0000-0700-0000B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191" name="正方形/長方形 190">
          <a:extLst>
            <a:ext uri="{FF2B5EF4-FFF2-40B4-BE49-F238E27FC236}">
              <a16:creationId xmlns:a16="http://schemas.microsoft.com/office/drawing/2014/main" id="{00000000-0008-0000-0700-0000B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192" name="正方形/長方形 191">
          <a:extLst>
            <a:ext uri="{FF2B5EF4-FFF2-40B4-BE49-F238E27FC236}">
              <a16:creationId xmlns:a16="http://schemas.microsoft.com/office/drawing/2014/main" id="{00000000-0008-0000-0700-0000C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93" name="正方形/長方形 192">
          <a:extLst>
            <a:ext uri="{FF2B5EF4-FFF2-40B4-BE49-F238E27FC236}">
              <a16:creationId xmlns:a16="http://schemas.microsoft.com/office/drawing/2014/main" id="{00000000-0008-0000-0700-0000C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195" name="直線コネクタ 194">
          <a:extLst>
            <a:ext uri="{FF2B5EF4-FFF2-40B4-BE49-F238E27FC236}">
              <a16:creationId xmlns:a16="http://schemas.microsoft.com/office/drawing/2014/main" id="{00000000-0008-0000-0700-0000C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197" name="直線コネクタ 196">
          <a:extLst>
            <a:ext uri="{FF2B5EF4-FFF2-40B4-BE49-F238E27FC236}">
              <a16:creationId xmlns:a16="http://schemas.microsoft.com/office/drawing/2014/main" id="{00000000-0008-0000-0700-0000C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199" name="直線コネクタ 198">
          <a:extLst>
            <a:ext uri="{FF2B5EF4-FFF2-40B4-BE49-F238E27FC236}">
              <a16:creationId xmlns:a16="http://schemas.microsoft.com/office/drawing/2014/main" id="{00000000-0008-0000-0700-0000C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01" name="直線コネクタ 200">
          <a:extLst>
            <a:ext uri="{FF2B5EF4-FFF2-40B4-BE49-F238E27FC236}">
              <a16:creationId xmlns:a16="http://schemas.microsoft.com/office/drawing/2014/main" id="{00000000-0008-0000-0700-0000C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03" name="直線コネクタ 202">
          <a:extLst>
            <a:ext uri="{FF2B5EF4-FFF2-40B4-BE49-F238E27FC236}">
              <a16:creationId xmlns:a16="http://schemas.microsoft.com/office/drawing/2014/main" id="{00000000-0008-0000-0700-0000C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09" name="衛生費グラフ枠">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101981</xdr:rowOff>
    </xdr:from>
    <xdr:to>
      <xdr:col>24</xdr:col>
      <xdr:colOff>62865</xdr:colOff>
      <xdr:row>99</xdr:row>
      <xdr:rowOff>27076</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flipV="1">
          <a:off x="4633595" y="15532481"/>
          <a:ext cx="1270" cy="14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30903</xdr:rowOff>
    </xdr:from>
    <xdr:ext cx="534377" cy="259045"/>
    <xdr:sp macro="" textlink="">
      <xdr:nvSpPr>
        <xdr:cNvPr id="211" name="衛生費最小値テキスト">
          <a:extLst>
            <a:ext uri="{FF2B5EF4-FFF2-40B4-BE49-F238E27FC236}">
              <a16:creationId xmlns:a16="http://schemas.microsoft.com/office/drawing/2014/main" id="{00000000-0008-0000-0700-0000D3000000}"/>
            </a:ext>
          </a:extLst>
        </xdr:cNvPr>
        <xdr:cNvSpPr txBox="1"/>
      </xdr:nvSpPr>
      <xdr:spPr>
        <a:xfrm>
          <a:off x="4686300" y="1700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27076</xdr:rowOff>
    </xdr:from>
    <xdr:to>
      <xdr:col>24</xdr:col>
      <xdr:colOff>152400</xdr:colOff>
      <xdr:row>99</xdr:row>
      <xdr:rowOff>27076</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4546600" y="1700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48658</xdr:rowOff>
    </xdr:from>
    <xdr:ext cx="534377" cy="259045"/>
    <xdr:sp macro="" textlink="">
      <xdr:nvSpPr>
        <xdr:cNvPr id="213" name="衛生費最大値テキスト">
          <a:extLst>
            <a:ext uri="{FF2B5EF4-FFF2-40B4-BE49-F238E27FC236}">
              <a16:creationId xmlns:a16="http://schemas.microsoft.com/office/drawing/2014/main" id="{00000000-0008-0000-0700-0000D5000000}"/>
            </a:ext>
          </a:extLst>
        </xdr:cNvPr>
        <xdr:cNvSpPr txBox="1"/>
      </xdr:nvSpPr>
      <xdr:spPr>
        <a:xfrm>
          <a:off x="4686300" y="153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101981</xdr:rowOff>
    </xdr:from>
    <xdr:to>
      <xdr:col>24</xdr:col>
      <xdr:colOff>152400</xdr:colOff>
      <xdr:row>90</xdr:row>
      <xdr:rowOff>101981</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4546600" y="15532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128766</xdr:rowOff>
    </xdr:from>
    <xdr:to>
      <xdr:col>24</xdr:col>
      <xdr:colOff>63500</xdr:colOff>
      <xdr:row>96</xdr:row>
      <xdr:rowOff>46926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3797300" y="16416516"/>
          <a:ext cx="838200" cy="8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14164</xdr:rowOff>
    </xdr:from>
    <xdr:ext cx="534377" cy="259045"/>
    <xdr:sp macro="" textlink="">
      <xdr:nvSpPr>
        <xdr:cNvPr id="216" name="衛生費平均値テキスト">
          <a:extLst>
            <a:ext uri="{FF2B5EF4-FFF2-40B4-BE49-F238E27FC236}">
              <a16:creationId xmlns:a16="http://schemas.microsoft.com/office/drawing/2014/main" id="{00000000-0008-0000-0700-0000D8000000}"/>
            </a:ext>
          </a:extLst>
        </xdr:cNvPr>
        <xdr:cNvSpPr txBox="1"/>
      </xdr:nvSpPr>
      <xdr:spPr>
        <a:xfrm>
          <a:off x="4686300" y="16130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162737</xdr:rowOff>
    </xdr:from>
    <xdr:to>
      <xdr:col>24</xdr:col>
      <xdr:colOff>114300</xdr:colOff>
      <xdr:row>95</xdr:row>
      <xdr:rowOff>92887</xdr:rowOff>
    </xdr:to>
    <xdr:sp macro="" textlink="">
      <xdr:nvSpPr>
        <xdr:cNvPr id="217" name="フローチャート: 判断 216">
          <a:extLst>
            <a:ext uri="{FF2B5EF4-FFF2-40B4-BE49-F238E27FC236}">
              <a16:creationId xmlns:a16="http://schemas.microsoft.com/office/drawing/2014/main" id="{00000000-0008-0000-0700-0000D9000000}"/>
            </a:ext>
          </a:extLst>
        </xdr:cNvPr>
        <xdr:cNvSpPr/>
      </xdr:nvSpPr>
      <xdr:spPr>
        <a:xfrm>
          <a:off x="4584700" y="1627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128766</xdr:rowOff>
    </xdr:from>
    <xdr:to>
      <xdr:col>19</xdr:col>
      <xdr:colOff>177800</xdr:colOff>
      <xdr:row>97</xdr:row>
      <xdr:rowOff>28639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flipV="1">
          <a:off x="2908300" y="16416516"/>
          <a:ext cx="889000" cy="24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63500</xdr:colOff>
      <xdr:row>101</xdr:row>
      <xdr:rowOff>80027</xdr:rowOff>
    </xdr:from>
    <xdr:ext cx="762000"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18580</xdr:rowOff>
    </xdr:from>
    <xdr:to>
      <xdr:col>15</xdr:col>
      <xdr:colOff>50800</xdr:colOff>
      <xdr:row>97</xdr:row>
      <xdr:rowOff>28639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2019300" y="15791980"/>
          <a:ext cx="889000" cy="86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50800</xdr:colOff>
      <xdr:row>101</xdr:row>
      <xdr:rowOff>80027</xdr:rowOff>
    </xdr:from>
    <xdr:ext cx="762000"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18580</xdr:rowOff>
    </xdr:from>
    <xdr:to>
      <xdr:col>10</xdr:col>
      <xdr:colOff>114300</xdr:colOff>
      <xdr:row>92</xdr:row>
      <xdr:rowOff>99391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1130300" y="15791980"/>
          <a:ext cx="889000" cy="8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177800</xdr:colOff>
      <xdr:row>101</xdr:row>
      <xdr:rowOff>80027</xdr:rowOff>
    </xdr:from>
    <xdr:ext cx="762000"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167576</xdr:rowOff>
    </xdr:from>
    <xdr:to>
      <xdr:col>24</xdr:col>
      <xdr:colOff>114300</xdr:colOff>
      <xdr:row>96</xdr:row>
      <xdr:rowOff>97726</xdr:rowOff>
    </xdr:to>
    <xdr:sp macro="" textlink="">
      <xdr:nvSpPr>
        <xdr:cNvPr id="226" name="楕円 225">
          <a:extLst>
            <a:ext uri="{FF2B5EF4-FFF2-40B4-BE49-F238E27FC236}">
              <a16:creationId xmlns:a16="http://schemas.microsoft.com/office/drawing/2014/main" id="{00000000-0008-0000-0700-0000E2000000}"/>
            </a:ext>
          </a:extLst>
        </xdr:cNvPr>
        <xdr:cNvSpPr/>
      </xdr:nvSpPr>
      <xdr:spPr>
        <a:xfrm>
          <a:off x="4584700" y="164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146003</xdr:rowOff>
    </xdr:from>
    <xdr:ext cx="534377" cy="259045"/>
    <xdr:sp macro="" textlink="">
      <xdr:nvSpPr>
        <xdr:cNvPr id="227" name="衛生費該当値テキスト">
          <a:extLst>
            <a:ext uri="{FF2B5EF4-FFF2-40B4-BE49-F238E27FC236}">
              <a16:creationId xmlns:a16="http://schemas.microsoft.com/office/drawing/2014/main" id="{00000000-0008-0000-0700-0000E3000000}"/>
            </a:ext>
          </a:extLst>
        </xdr:cNvPr>
        <xdr:cNvSpPr txBox="1"/>
      </xdr:nvSpPr>
      <xdr:spPr>
        <a:xfrm>
          <a:off x="4686300" y="1643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77966</xdr:rowOff>
    </xdr:from>
    <xdr:to>
      <xdr:col>20</xdr:col>
      <xdr:colOff>38100</xdr:colOff>
      <xdr:row>96</xdr:row>
      <xdr:rowOff>8116</xdr:rowOff>
    </xdr:to>
    <xdr:sp macro="" textlink="">
      <xdr:nvSpPr>
        <xdr:cNvPr id="228" name="楕円 227">
          <a:extLst>
            <a:ext uri="{FF2B5EF4-FFF2-40B4-BE49-F238E27FC236}">
              <a16:creationId xmlns:a16="http://schemas.microsoft.com/office/drawing/2014/main" id="{00000000-0008-0000-0700-0000E4000000}"/>
            </a:ext>
          </a:extLst>
        </xdr:cNvPr>
        <xdr:cNvSpPr/>
      </xdr:nvSpPr>
      <xdr:spPr>
        <a:xfrm>
          <a:off x="3746500" y="1636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24643</xdr:rowOff>
    </xdr:from>
    <xdr:ext cx="534377"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3530111" y="1614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149289</xdr:rowOff>
    </xdr:from>
    <xdr:to>
      <xdr:col>15</xdr:col>
      <xdr:colOff>101600</xdr:colOff>
      <xdr:row>97</xdr:row>
      <xdr:rowOff>79439</xdr:rowOff>
    </xdr:to>
    <xdr:sp macro="" textlink="">
      <xdr:nvSpPr>
        <xdr:cNvPr id="230" name="楕円 229">
          <a:extLst>
            <a:ext uri="{FF2B5EF4-FFF2-40B4-BE49-F238E27FC236}">
              <a16:creationId xmlns:a16="http://schemas.microsoft.com/office/drawing/2014/main" id="{00000000-0008-0000-0700-0000E6000000}"/>
            </a:ext>
          </a:extLst>
        </xdr:cNvPr>
        <xdr:cNvSpPr/>
      </xdr:nvSpPr>
      <xdr:spPr>
        <a:xfrm>
          <a:off x="2857500" y="1660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95966</xdr:rowOff>
    </xdr:from>
    <xdr:ext cx="534377"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641111" y="1638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139230</xdr:rowOff>
    </xdr:from>
    <xdr:to>
      <xdr:col>10</xdr:col>
      <xdr:colOff>165100</xdr:colOff>
      <xdr:row>92</xdr:row>
      <xdr:rowOff>69380</xdr:rowOff>
    </xdr:to>
    <xdr:sp macro="" textlink="">
      <xdr:nvSpPr>
        <xdr:cNvPr id="232" name="楕円 231">
          <a:extLst>
            <a:ext uri="{FF2B5EF4-FFF2-40B4-BE49-F238E27FC236}">
              <a16:creationId xmlns:a16="http://schemas.microsoft.com/office/drawing/2014/main" id="{00000000-0008-0000-0700-0000E8000000}"/>
            </a:ext>
          </a:extLst>
        </xdr:cNvPr>
        <xdr:cNvSpPr/>
      </xdr:nvSpPr>
      <xdr:spPr>
        <a:xfrm>
          <a:off x="1968500" y="157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85907</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752111" y="1551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48591</xdr:rowOff>
    </xdr:from>
    <xdr:to>
      <xdr:col>6</xdr:col>
      <xdr:colOff>38100</xdr:colOff>
      <xdr:row>92</xdr:row>
      <xdr:rowOff>150191</xdr:rowOff>
    </xdr:to>
    <xdr:sp macro="" textlink="">
      <xdr:nvSpPr>
        <xdr:cNvPr id="234" name="楕円 233">
          <a:extLst>
            <a:ext uri="{FF2B5EF4-FFF2-40B4-BE49-F238E27FC236}">
              <a16:creationId xmlns:a16="http://schemas.microsoft.com/office/drawing/2014/main" id="{00000000-0008-0000-0700-0000EA000000}"/>
            </a:ext>
          </a:extLst>
        </xdr:cNvPr>
        <xdr:cNvSpPr/>
      </xdr:nvSpPr>
      <xdr:spPr>
        <a:xfrm>
          <a:off x="1079500" y="158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166718</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863111" y="15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36" name="正方形/長方形 235">
          <a:extLst>
            <a:ext uri="{FF2B5EF4-FFF2-40B4-BE49-F238E27FC236}">
              <a16:creationId xmlns:a16="http://schemas.microsoft.com/office/drawing/2014/main" id="{00000000-0008-0000-0700-0000EC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37" name="正方形/長方形 236">
          <a:extLst>
            <a:ext uri="{FF2B5EF4-FFF2-40B4-BE49-F238E27FC236}">
              <a16:creationId xmlns:a16="http://schemas.microsoft.com/office/drawing/2014/main" id="{00000000-0008-0000-0700-0000ED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38" name="正方形/長方形 237">
          <a:extLst>
            <a:ext uri="{FF2B5EF4-FFF2-40B4-BE49-F238E27FC236}">
              <a16:creationId xmlns:a16="http://schemas.microsoft.com/office/drawing/2014/main" id="{00000000-0008-0000-0700-0000EE00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39" name="正方形/長方形 238">
          <a:extLst>
            <a:ext uri="{FF2B5EF4-FFF2-40B4-BE49-F238E27FC236}">
              <a16:creationId xmlns:a16="http://schemas.microsoft.com/office/drawing/2014/main" id="{00000000-0008-0000-0700-0000EF00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40" name="正方形/長方形 239">
          <a:extLst>
            <a:ext uri="{FF2B5EF4-FFF2-40B4-BE49-F238E27FC236}">
              <a16:creationId xmlns:a16="http://schemas.microsoft.com/office/drawing/2014/main" id="{00000000-0008-0000-0700-0000F000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41" name="正方形/長方形 240">
          <a:extLst>
            <a:ext uri="{FF2B5EF4-FFF2-40B4-BE49-F238E27FC236}">
              <a16:creationId xmlns:a16="http://schemas.microsoft.com/office/drawing/2014/main" id="{00000000-0008-0000-0700-0000F100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42" name="正方形/長方形 241">
          <a:extLst>
            <a:ext uri="{FF2B5EF4-FFF2-40B4-BE49-F238E27FC236}">
              <a16:creationId xmlns:a16="http://schemas.microsoft.com/office/drawing/2014/main" id="{00000000-0008-0000-0700-0000F200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43" name="正方形/長方形 242">
          <a:extLst>
            <a:ext uri="{FF2B5EF4-FFF2-40B4-BE49-F238E27FC236}">
              <a16:creationId xmlns:a16="http://schemas.microsoft.com/office/drawing/2014/main" id="{00000000-0008-0000-0700-0000F300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54" name="直線コネクタ 253">
          <a:extLst>
            <a:ext uri="{FF2B5EF4-FFF2-40B4-BE49-F238E27FC236}">
              <a16:creationId xmlns:a16="http://schemas.microsoft.com/office/drawing/2014/main" id="{00000000-0008-0000-0700-0000FE00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56" name="直線コネクタ 255">
          <a:extLst>
            <a:ext uri="{FF2B5EF4-FFF2-40B4-BE49-F238E27FC236}">
              <a16:creationId xmlns:a16="http://schemas.microsoft.com/office/drawing/2014/main" id="{00000000-0008-0000-0700-00000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58" name="労働費グラフ枠">
          <a:extLst>
            <a:ext uri="{FF2B5EF4-FFF2-40B4-BE49-F238E27FC236}">
              <a16:creationId xmlns:a16="http://schemas.microsoft.com/office/drawing/2014/main" id="{00000000-0008-0000-0700-00000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142240</xdr:rowOff>
    </xdr:from>
    <xdr:to>
      <xdr:col>54</xdr:col>
      <xdr:colOff>189865</xdr:colOff>
      <xdr:row>39</xdr:row>
      <xdr:rowOff>43815</xdr:rowOff>
    </xdr:to>
    <xdr:cxnSp macro="">
      <xdr:nvCxnSpPr>
        <xdr:cNvPr id="259" name="直線コネクタ 258">
          <a:extLst>
            <a:ext uri="{FF2B5EF4-FFF2-40B4-BE49-F238E27FC236}">
              <a16:creationId xmlns:a16="http://schemas.microsoft.com/office/drawing/2014/main" id="{00000000-0008-0000-0700-000003010000}"/>
            </a:ext>
          </a:extLst>
        </xdr:cNvPr>
        <xdr:cNvCxnSpPr/>
      </xdr:nvCxnSpPr>
      <xdr:spPr>
        <a:xfrm flipV="1">
          <a:off x="10475595" y="5457190"/>
          <a:ext cx="127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47642</xdr:rowOff>
    </xdr:from>
    <xdr:ext cx="249299" cy="259045"/>
    <xdr:sp macro="" textlink="">
      <xdr:nvSpPr>
        <xdr:cNvPr id="260" name="労働費最小値テキスト">
          <a:extLst>
            <a:ext uri="{FF2B5EF4-FFF2-40B4-BE49-F238E27FC236}">
              <a16:creationId xmlns:a16="http://schemas.microsoft.com/office/drawing/2014/main" id="{00000000-0008-0000-0700-000004010000}"/>
            </a:ext>
          </a:extLst>
        </xdr:cNvPr>
        <xdr:cNvSpPr txBox="1"/>
      </xdr:nvSpPr>
      <xdr:spPr>
        <a:xfrm>
          <a:off x="10528300" y="6734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43815</xdr:rowOff>
    </xdr:from>
    <xdr:to>
      <xdr:col>55</xdr:col>
      <xdr:colOff>88900</xdr:colOff>
      <xdr:row>39</xdr:row>
      <xdr:rowOff>43815</xdr:rowOff>
    </xdr:to>
    <xdr:cxnSp macro="">
      <xdr:nvCxnSpPr>
        <xdr:cNvPr id="261" name="直線コネクタ 260">
          <a:extLst>
            <a:ext uri="{FF2B5EF4-FFF2-40B4-BE49-F238E27FC236}">
              <a16:creationId xmlns:a16="http://schemas.microsoft.com/office/drawing/2014/main" id="{00000000-0008-0000-0700-000005010000}"/>
            </a:ext>
          </a:extLst>
        </xdr:cNvPr>
        <xdr:cNvCxnSpPr/>
      </xdr:nvCxnSpPr>
      <xdr:spPr>
        <a:xfrm>
          <a:off x="10388600" y="6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88917</xdr:rowOff>
    </xdr:from>
    <xdr:ext cx="534377" cy="259045"/>
    <xdr:sp macro="" textlink="">
      <xdr:nvSpPr>
        <xdr:cNvPr id="262" name="労働費最大値テキスト">
          <a:extLst>
            <a:ext uri="{FF2B5EF4-FFF2-40B4-BE49-F238E27FC236}">
              <a16:creationId xmlns:a16="http://schemas.microsoft.com/office/drawing/2014/main" id="{00000000-0008-0000-0700-000006010000}"/>
            </a:ext>
          </a:extLst>
        </xdr:cNvPr>
        <xdr:cNvSpPr txBox="1"/>
      </xdr:nvSpPr>
      <xdr:spPr>
        <a:xfrm>
          <a:off x="10528300" y="523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142240</xdr:rowOff>
    </xdr:from>
    <xdr:to>
      <xdr:col>55</xdr:col>
      <xdr:colOff>88900</xdr:colOff>
      <xdr:row>31</xdr:row>
      <xdr:rowOff>142240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10388600" y="545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109728</xdr:rowOff>
    </xdr:from>
    <xdr:to>
      <xdr:col>55</xdr:col>
      <xdr:colOff>0</xdr:colOff>
      <xdr:row>39</xdr:row>
      <xdr:rowOff>43815</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9639300" y="6624828"/>
          <a:ext cx="8382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164736</xdr:rowOff>
    </xdr:from>
    <xdr:ext cx="469744" cy="259045"/>
    <xdr:sp macro="" textlink="">
      <xdr:nvSpPr>
        <xdr:cNvPr id="265" name="労働費平均値テキスト">
          <a:extLst>
            <a:ext uri="{FF2B5EF4-FFF2-40B4-BE49-F238E27FC236}">
              <a16:creationId xmlns:a16="http://schemas.microsoft.com/office/drawing/2014/main" id="{00000000-0008-0000-0700-000009010000}"/>
            </a:ext>
          </a:extLst>
        </xdr:cNvPr>
        <xdr:cNvSpPr txBox="1"/>
      </xdr:nvSpPr>
      <xdr:spPr>
        <a:xfrm>
          <a:off x="10528300" y="6336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141859</xdr:rowOff>
    </xdr:from>
    <xdr:to>
      <xdr:col>55</xdr:col>
      <xdr:colOff>50800</xdr:colOff>
      <xdr:row>38</xdr:row>
      <xdr:rowOff>72010</xdr:rowOff>
    </xdr:to>
    <xdr:sp macro="" textlink="">
      <xdr:nvSpPr>
        <xdr:cNvPr id="266" name="フローチャート: 判断 265">
          <a:extLst>
            <a:ext uri="{FF2B5EF4-FFF2-40B4-BE49-F238E27FC236}">
              <a16:creationId xmlns:a16="http://schemas.microsoft.com/office/drawing/2014/main" id="{00000000-0008-0000-0700-00000A010000}"/>
            </a:ext>
          </a:extLst>
        </xdr:cNvPr>
        <xdr:cNvSpPr/>
      </xdr:nvSpPr>
      <xdr:spPr>
        <a:xfrm>
          <a:off x="10426700" y="64855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170815</xdr:rowOff>
    </xdr:from>
    <xdr:to>
      <xdr:col>50</xdr:col>
      <xdr:colOff>114300</xdr:colOff>
      <xdr:row>38</xdr:row>
      <xdr:rowOff>109728</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8750300" y="6514465"/>
          <a:ext cx="889000" cy="1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0</xdr:colOff>
      <xdr:row>41</xdr:row>
      <xdr:rowOff>80027</xdr:rowOff>
    </xdr:from>
    <xdr:ext cx="762000"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170815</xdr:rowOff>
    </xdr:from>
    <xdr:to>
      <xdr:col>45</xdr:col>
      <xdr:colOff>177800</xdr:colOff>
      <xdr:row>38</xdr:row>
      <xdr:rowOff>134493</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flipV="1">
          <a:off x="7861300" y="6514465"/>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177800</xdr:colOff>
      <xdr:row>41</xdr:row>
      <xdr:rowOff>80027</xdr:rowOff>
    </xdr:from>
    <xdr:ext cx="762000"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134493</xdr:rowOff>
    </xdr:from>
    <xdr:to>
      <xdr:col>41</xdr:col>
      <xdr:colOff>50800</xdr:colOff>
      <xdr:row>39</xdr:row>
      <xdr:rowOff>43434</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flipV="1">
          <a:off x="6972300" y="6649593"/>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114300</xdr:colOff>
      <xdr:row>41</xdr:row>
      <xdr:rowOff>80027</xdr:rowOff>
    </xdr:from>
    <xdr:ext cx="762000"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164465</xdr:rowOff>
    </xdr:from>
    <xdr:to>
      <xdr:col>55</xdr:col>
      <xdr:colOff>50800</xdr:colOff>
      <xdr:row>39</xdr:row>
      <xdr:rowOff>94615</xdr:rowOff>
    </xdr:to>
    <xdr:sp macro="" textlink="">
      <xdr:nvSpPr>
        <xdr:cNvPr id="275" name="楕円 274">
          <a:extLst>
            <a:ext uri="{FF2B5EF4-FFF2-40B4-BE49-F238E27FC236}">
              <a16:creationId xmlns:a16="http://schemas.microsoft.com/office/drawing/2014/main" id="{00000000-0008-0000-0700-000013010000}"/>
            </a:ext>
          </a:extLst>
        </xdr:cNvPr>
        <xdr:cNvSpPr/>
      </xdr:nvSpPr>
      <xdr:spPr>
        <a:xfrm>
          <a:off x="10426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79392</xdr:rowOff>
    </xdr:from>
    <xdr:ext cx="249299" cy="259045"/>
    <xdr:sp macro="" textlink="">
      <xdr:nvSpPr>
        <xdr:cNvPr id="276" name="労働費該当値テキスト">
          <a:extLst>
            <a:ext uri="{FF2B5EF4-FFF2-40B4-BE49-F238E27FC236}">
              <a16:creationId xmlns:a16="http://schemas.microsoft.com/office/drawing/2014/main" id="{00000000-0008-0000-0700-000014010000}"/>
            </a:ext>
          </a:extLst>
        </xdr:cNvPr>
        <xdr:cNvSpPr txBox="1"/>
      </xdr:nvSpPr>
      <xdr:spPr>
        <a:xfrm>
          <a:off x="10528300" y="65944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58928</xdr:rowOff>
    </xdr:from>
    <xdr:to>
      <xdr:col>50</xdr:col>
      <xdr:colOff>165100</xdr:colOff>
      <xdr:row>38</xdr:row>
      <xdr:rowOff>160528</xdr:rowOff>
    </xdr:to>
    <xdr:sp macro="" textlink="">
      <xdr:nvSpPr>
        <xdr:cNvPr id="277" name="楕円 276">
          <a:extLst>
            <a:ext uri="{FF2B5EF4-FFF2-40B4-BE49-F238E27FC236}">
              <a16:creationId xmlns:a16="http://schemas.microsoft.com/office/drawing/2014/main" id="{00000000-0008-0000-0700-000015010000}"/>
            </a:ext>
          </a:extLst>
        </xdr:cNvPr>
        <xdr:cNvSpPr/>
      </xdr:nvSpPr>
      <xdr:spPr>
        <a:xfrm>
          <a:off x="9588500" y="65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5605</xdr:rowOff>
    </xdr:from>
    <xdr:ext cx="378565"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9450017" y="634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120015</xdr:rowOff>
    </xdr:from>
    <xdr:to>
      <xdr:col>46</xdr:col>
      <xdr:colOff>38100</xdr:colOff>
      <xdr:row>38</xdr:row>
      <xdr:rowOff>50165</xdr:rowOff>
    </xdr:to>
    <xdr:sp macro="" textlink="">
      <xdr:nvSpPr>
        <xdr:cNvPr id="279" name="楕円 278">
          <a:extLst>
            <a:ext uri="{FF2B5EF4-FFF2-40B4-BE49-F238E27FC236}">
              <a16:creationId xmlns:a16="http://schemas.microsoft.com/office/drawing/2014/main" id="{00000000-0008-0000-0700-000017010000}"/>
            </a:ext>
          </a:extLst>
        </xdr:cNvPr>
        <xdr:cNvSpPr/>
      </xdr:nvSpPr>
      <xdr:spPr>
        <a:xfrm>
          <a:off x="86995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66692</xdr:rowOff>
    </xdr:from>
    <xdr:ext cx="469744"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8515428" y="623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83693</xdr:rowOff>
    </xdr:from>
    <xdr:to>
      <xdr:col>41</xdr:col>
      <xdr:colOff>101600</xdr:colOff>
      <xdr:row>39</xdr:row>
      <xdr:rowOff>13843</xdr:rowOff>
    </xdr:to>
    <xdr:sp macro="" textlink="">
      <xdr:nvSpPr>
        <xdr:cNvPr id="281" name="楕円 280">
          <a:extLst>
            <a:ext uri="{FF2B5EF4-FFF2-40B4-BE49-F238E27FC236}">
              <a16:creationId xmlns:a16="http://schemas.microsoft.com/office/drawing/2014/main" id="{00000000-0008-0000-0700-000019010000}"/>
            </a:ext>
          </a:extLst>
        </xdr:cNvPr>
        <xdr:cNvSpPr/>
      </xdr:nvSpPr>
      <xdr:spPr>
        <a:xfrm>
          <a:off x="7810500" y="65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30370</xdr:rowOff>
    </xdr:from>
    <xdr:ext cx="378565"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7672017" y="6374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164084</xdr:rowOff>
    </xdr:from>
    <xdr:to>
      <xdr:col>36</xdr:col>
      <xdr:colOff>165100</xdr:colOff>
      <xdr:row>39</xdr:row>
      <xdr:rowOff>94234</xdr:rowOff>
    </xdr:to>
    <xdr:sp macro="" textlink="">
      <xdr:nvSpPr>
        <xdr:cNvPr id="283" name="楕円 282">
          <a:extLst>
            <a:ext uri="{FF2B5EF4-FFF2-40B4-BE49-F238E27FC236}">
              <a16:creationId xmlns:a16="http://schemas.microsoft.com/office/drawing/2014/main" id="{00000000-0008-0000-0700-00001B010000}"/>
            </a:ext>
          </a:extLst>
        </xdr:cNvPr>
        <xdr:cNvSpPr/>
      </xdr:nvSpPr>
      <xdr:spPr>
        <a:xfrm>
          <a:off x="6921500" y="66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37</xdr:row>
      <xdr:rowOff>110761</xdr:rowOff>
    </xdr:from>
    <xdr:ext cx="249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847650" y="64544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285" name="正方形/長方形 284">
          <a:extLst>
            <a:ext uri="{FF2B5EF4-FFF2-40B4-BE49-F238E27FC236}">
              <a16:creationId xmlns:a16="http://schemas.microsoft.com/office/drawing/2014/main" id="{00000000-0008-0000-0700-00001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286" name="正方形/長方形 285">
          <a:extLst>
            <a:ext uri="{FF2B5EF4-FFF2-40B4-BE49-F238E27FC236}">
              <a16:creationId xmlns:a16="http://schemas.microsoft.com/office/drawing/2014/main" id="{00000000-0008-0000-0700-00001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287" name="正方形/長方形 286">
          <a:extLst>
            <a:ext uri="{FF2B5EF4-FFF2-40B4-BE49-F238E27FC236}">
              <a16:creationId xmlns:a16="http://schemas.microsoft.com/office/drawing/2014/main" id="{00000000-0008-0000-0700-00001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288" name="正方形/長方形 287">
          <a:extLst>
            <a:ext uri="{FF2B5EF4-FFF2-40B4-BE49-F238E27FC236}">
              <a16:creationId xmlns:a16="http://schemas.microsoft.com/office/drawing/2014/main" id="{00000000-0008-0000-0700-00002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289" name="正方形/長方形 288">
          <a:extLst>
            <a:ext uri="{FF2B5EF4-FFF2-40B4-BE49-F238E27FC236}">
              <a16:creationId xmlns:a16="http://schemas.microsoft.com/office/drawing/2014/main" id="{00000000-0008-0000-0700-00002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290" name="正方形/長方形 289">
          <a:extLst>
            <a:ext uri="{FF2B5EF4-FFF2-40B4-BE49-F238E27FC236}">
              <a16:creationId xmlns:a16="http://schemas.microsoft.com/office/drawing/2014/main" id="{00000000-0008-0000-0700-00002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291" name="正方形/長方形 290">
          <a:extLst>
            <a:ext uri="{FF2B5EF4-FFF2-40B4-BE49-F238E27FC236}">
              <a16:creationId xmlns:a16="http://schemas.microsoft.com/office/drawing/2014/main" id="{00000000-0008-0000-0700-00002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292" name="正方形/長方形 291">
          <a:extLst>
            <a:ext uri="{FF2B5EF4-FFF2-40B4-BE49-F238E27FC236}">
              <a16:creationId xmlns:a16="http://schemas.microsoft.com/office/drawing/2014/main" id="{00000000-0008-0000-0700-00002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06" name="農林水産業費グラフ枠">
          <a:extLst>
            <a:ext uri="{FF2B5EF4-FFF2-40B4-BE49-F238E27FC236}">
              <a16:creationId xmlns:a16="http://schemas.microsoft.com/office/drawing/2014/main" id="{00000000-0008-0000-0700-00003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59736</xdr:rowOff>
    </xdr:from>
    <xdr:to>
      <xdr:col>54</xdr:col>
      <xdr:colOff>189865</xdr:colOff>
      <xdr:row>59</xdr:row>
      <xdr:rowOff>32944</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10475595" y="8632236"/>
          <a:ext cx="1270" cy="151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36771</xdr:rowOff>
    </xdr:from>
    <xdr:ext cx="469744" cy="259045"/>
    <xdr:sp macro="" textlink="">
      <xdr:nvSpPr>
        <xdr:cNvPr id="308" name="農林水産業費最小値テキスト">
          <a:extLst>
            <a:ext uri="{FF2B5EF4-FFF2-40B4-BE49-F238E27FC236}">
              <a16:creationId xmlns:a16="http://schemas.microsoft.com/office/drawing/2014/main" id="{00000000-0008-0000-0700-000034010000}"/>
            </a:ext>
          </a:extLst>
        </xdr:cNvPr>
        <xdr:cNvSpPr txBox="1"/>
      </xdr:nvSpPr>
      <xdr:spPr>
        <a:xfrm>
          <a:off x="10528300" y="1015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32944</xdr:rowOff>
    </xdr:from>
    <xdr:to>
      <xdr:col>55</xdr:col>
      <xdr:colOff>88900</xdr:colOff>
      <xdr:row>59</xdr:row>
      <xdr:rowOff>32944</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10388600" y="1014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6413</xdr:rowOff>
    </xdr:from>
    <xdr:ext cx="534377" cy="259045"/>
    <xdr:sp macro="" textlink="">
      <xdr:nvSpPr>
        <xdr:cNvPr id="310" name="農林水産業費最大値テキスト">
          <a:extLst>
            <a:ext uri="{FF2B5EF4-FFF2-40B4-BE49-F238E27FC236}">
              <a16:creationId xmlns:a16="http://schemas.microsoft.com/office/drawing/2014/main" id="{00000000-0008-0000-0700-000036010000}"/>
            </a:ext>
          </a:extLst>
        </xdr:cNvPr>
        <xdr:cNvSpPr txBox="1"/>
      </xdr:nvSpPr>
      <xdr:spPr>
        <a:xfrm>
          <a:off x="10528300" y="840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59736</xdr:rowOff>
    </xdr:from>
    <xdr:to>
      <xdr:col>55</xdr:col>
      <xdr:colOff>88900</xdr:colOff>
      <xdr:row>50</xdr:row>
      <xdr:rowOff>59736</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a:off x="10388600" y="863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90139</xdr:rowOff>
    </xdr:from>
    <xdr:to>
      <xdr:col>55</xdr:col>
      <xdr:colOff>0</xdr:colOff>
      <xdr:row>58</xdr:row>
      <xdr:rowOff>27732</xdr:rowOff>
    </xdr:to>
    <xdr:cxnSp macro="">
      <xdr:nvCxnSpPr>
        <xdr:cNvPr id="312" name="直線コネクタ 311">
          <a:extLst>
            <a:ext uri="{FF2B5EF4-FFF2-40B4-BE49-F238E27FC236}">
              <a16:creationId xmlns:a16="http://schemas.microsoft.com/office/drawing/2014/main" id="{00000000-0008-0000-0700-000038010000}"/>
            </a:ext>
          </a:extLst>
        </xdr:cNvPr>
        <xdr:cNvCxnSpPr/>
      </xdr:nvCxnSpPr>
      <xdr:spPr>
        <a:xfrm flipV="1">
          <a:off x="9639300" y="9862789"/>
          <a:ext cx="838200" cy="10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100758</xdr:rowOff>
    </xdr:from>
    <xdr:ext cx="534377" cy="259045"/>
    <xdr:sp macro="" textlink="">
      <xdr:nvSpPr>
        <xdr:cNvPr id="313" name="農林水産業費平均値テキスト">
          <a:extLst>
            <a:ext uri="{FF2B5EF4-FFF2-40B4-BE49-F238E27FC236}">
              <a16:creationId xmlns:a16="http://schemas.microsoft.com/office/drawing/2014/main" id="{00000000-0008-0000-0700-000039010000}"/>
            </a:ext>
          </a:extLst>
        </xdr:cNvPr>
        <xdr:cNvSpPr txBox="1"/>
      </xdr:nvSpPr>
      <xdr:spPr>
        <a:xfrm>
          <a:off x="10528300" y="9187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77881</xdr:rowOff>
    </xdr:from>
    <xdr:to>
      <xdr:col>55</xdr:col>
      <xdr:colOff>50800</xdr:colOff>
      <xdr:row>55</xdr:row>
      <xdr:rowOff>8031</xdr:rowOff>
    </xdr:to>
    <xdr:sp macro="" textlink="">
      <xdr:nvSpPr>
        <xdr:cNvPr id="314" name="フローチャート: 判断 313">
          <a:extLst>
            <a:ext uri="{FF2B5EF4-FFF2-40B4-BE49-F238E27FC236}">
              <a16:creationId xmlns:a16="http://schemas.microsoft.com/office/drawing/2014/main" id="{00000000-0008-0000-0700-00003A010000}"/>
            </a:ext>
          </a:extLst>
        </xdr:cNvPr>
        <xdr:cNvSpPr/>
      </xdr:nvSpPr>
      <xdr:spPr>
        <a:xfrm>
          <a:off x="10426700" y="93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27732</xdr:rowOff>
    </xdr:from>
    <xdr:to>
      <xdr:col>50</xdr:col>
      <xdr:colOff>114300</xdr:colOff>
      <xdr:row>58</xdr:row>
      <xdr:rowOff>52467</xdr:rowOff>
    </xdr:to>
    <xdr:cxnSp macro="">
      <xdr:nvCxnSpPr>
        <xdr:cNvPr id="315" name="直線コネクタ 314">
          <a:extLst>
            <a:ext uri="{FF2B5EF4-FFF2-40B4-BE49-F238E27FC236}">
              <a16:creationId xmlns:a16="http://schemas.microsoft.com/office/drawing/2014/main" id="{00000000-0008-0000-0700-00003B010000}"/>
            </a:ext>
          </a:extLst>
        </xdr:cNvPr>
        <xdr:cNvCxnSpPr/>
      </xdr:nvCxnSpPr>
      <xdr:spPr>
        <a:xfrm flipV="1">
          <a:off x="8750300" y="9971832"/>
          <a:ext cx="8890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0</xdr:colOff>
      <xdr:row>61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30932</xdr:rowOff>
    </xdr:from>
    <xdr:to>
      <xdr:col>45</xdr:col>
      <xdr:colOff>177800</xdr:colOff>
      <xdr:row>58</xdr:row>
      <xdr:rowOff>52467</xdr:rowOff>
    </xdr:to>
    <xdr:cxnSp macro="">
      <xdr:nvCxnSpPr>
        <xdr:cNvPr id="318" name="直線コネクタ 317">
          <a:extLst>
            <a:ext uri="{FF2B5EF4-FFF2-40B4-BE49-F238E27FC236}">
              <a16:creationId xmlns:a16="http://schemas.microsoft.com/office/drawing/2014/main" id="{00000000-0008-0000-0700-00003E010000}"/>
            </a:ext>
          </a:extLst>
        </xdr:cNvPr>
        <xdr:cNvCxnSpPr/>
      </xdr:nvCxnSpPr>
      <xdr:spPr>
        <a:xfrm>
          <a:off x="7861300" y="9975032"/>
          <a:ext cx="889000" cy="2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177800</xdr:colOff>
      <xdr:row>61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30932</xdr:rowOff>
    </xdr:from>
    <xdr:to>
      <xdr:col>41</xdr:col>
      <xdr:colOff>50800</xdr:colOff>
      <xdr:row>58</xdr:row>
      <xdr:rowOff>81315</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flipV="1">
          <a:off x="6972300" y="9975032"/>
          <a:ext cx="889000" cy="5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114300</xdr:colOff>
      <xdr:row>61</xdr:row>
      <xdr:rowOff>80027</xdr:rowOff>
    </xdr:from>
    <xdr:ext cx="762000"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39339</xdr:rowOff>
    </xdr:from>
    <xdr:to>
      <xdr:col>55</xdr:col>
      <xdr:colOff>50800</xdr:colOff>
      <xdr:row>57</xdr:row>
      <xdr:rowOff>140939</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10426700" y="98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17766</xdr:rowOff>
    </xdr:from>
    <xdr:ext cx="534377" cy="259045"/>
    <xdr:sp macro="" textlink="">
      <xdr:nvSpPr>
        <xdr:cNvPr id="324" name="農林水産業費該当値テキスト">
          <a:extLst>
            <a:ext uri="{FF2B5EF4-FFF2-40B4-BE49-F238E27FC236}">
              <a16:creationId xmlns:a16="http://schemas.microsoft.com/office/drawing/2014/main" id="{00000000-0008-0000-0700-000044010000}"/>
            </a:ext>
          </a:extLst>
        </xdr:cNvPr>
        <xdr:cNvSpPr txBox="1"/>
      </xdr:nvSpPr>
      <xdr:spPr>
        <a:xfrm>
          <a:off x="10528300" y="97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148382</xdr:rowOff>
    </xdr:from>
    <xdr:to>
      <xdr:col>50</xdr:col>
      <xdr:colOff>165100</xdr:colOff>
      <xdr:row>58</xdr:row>
      <xdr:rowOff>78532</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9588500" y="992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95059</xdr:rowOff>
    </xdr:from>
    <xdr:ext cx="534377"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9372111" y="969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1667</xdr:rowOff>
    </xdr:from>
    <xdr:to>
      <xdr:col>46</xdr:col>
      <xdr:colOff>38100</xdr:colOff>
      <xdr:row>58</xdr:row>
      <xdr:rowOff>103267</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8699500" y="994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119794</xdr:rowOff>
    </xdr:from>
    <xdr:ext cx="534377"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8483111" y="972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151582</xdr:rowOff>
    </xdr:from>
    <xdr:to>
      <xdr:col>41</xdr:col>
      <xdr:colOff>101600</xdr:colOff>
      <xdr:row>58</xdr:row>
      <xdr:rowOff>81732</xdr:rowOff>
    </xdr:to>
    <xdr:sp macro="" textlink="">
      <xdr:nvSpPr>
        <xdr:cNvPr id="329" name="楕円 328">
          <a:extLst>
            <a:ext uri="{FF2B5EF4-FFF2-40B4-BE49-F238E27FC236}">
              <a16:creationId xmlns:a16="http://schemas.microsoft.com/office/drawing/2014/main" id="{00000000-0008-0000-0700-000049010000}"/>
            </a:ext>
          </a:extLst>
        </xdr:cNvPr>
        <xdr:cNvSpPr/>
      </xdr:nvSpPr>
      <xdr:spPr>
        <a:xfrm>
          <a:off x="7810500" y="992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98259</xdr:rowOff>
    </xdr:from>
    <xdr:ext cx="534377"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7594111" y="96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30515</xdr:rowOff>
    </xdr:from>
    <xdr:to>
      <xdr:col>36</xdr:col>
      <xdr:colOff>165100</xdr:colOff>
      <xdr:row>58</xdr:row>
      <xdr:rowOff>132115</xdr:rowOff>
    </xdr:to>
    <xdr:sp macro="" textlink="">
      <xdr:nvSpPr>
        <xdr:cNvPr id="331" name="楕円 330">
          <a:extLst>
            <a:ext uri="{FF2B5EF4-FFF2-40B4-BE49-F238E27FC236}">
              <a16:creationId xmlns:a16="http://schemas.microsoft.com/office/drawing/2014/main" id="{00000000-0008-0000-0700-00004B010000}"/>
            </a:ext>
          </a:extLst>
        </xdr:cNvPr>
        <xdr:cNvSpPr/>
      </xdr:nvSpPr>
      <xdr:spPr>
        <a:xfrm>
          <a:off x="6921500" y="997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148642</xdr:rowOff>
    </xdr:from>
    <xdr:ext cx="534377"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705111" y="974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37" name="正方形/長方形 336">
          <a:extLst>
            <a:ext uri="{FF2B5EF4-FFF2-40B4-BE49-F238E27FC236}">
              <a16:creationId xmlns:a16="http://schemas.microsoft.com/office/drawing/2014/main" id="{00000000-0008-0000-0700-00005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38" name="正方形/長方形 337">
          <a:extLst>
            <a:ext uri="{FF2B5EF4-FFF2-40B4-BE49-F238E27FC236}">
              <a16:creationId xmlns:a16="http://schemas.microsoft.com/office/drawing/2014/main" id="{00000000-0008-0000-0700-00005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39" name="正方形/長方形 338">
          <a:extLst>
            <a:ext uri="{FF2B5EF4-FFF2-40B4-BE49-F238E27FC236}">
              <a16:creationId xmlns:a16="http://schemas.microsoft.com/office/drawing/2014/main" id="{00000000-0008-0000-0700-00005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40" name="正方形/長方形 339">
          <a:extLst>
            <a:ext uri="{FF2B5EF4-FFF2-40B4-BE49-F238E27FC236}">
              <a16:creationId xmlns:a16="http://schemas.microsoft.com/office/drawing/2014/main" id="{00000000-0008-0000-0700-00005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57" name="商工費グラフ枠">
          <a:extLst>
            <a:ext uri="{FF2B5EF4-FFF2-40B4-BE49-F238E27FC236}">
              <a16:creationId xmlns:a16="http://schemas.microsoft.com/office/drawing/2014/main" id="{00000000-0008-0000-0700-00006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80493</xdr:rowOff>
    </xdr:from>
    <xdr:to>
      <xdr:col>54</xdr:col>
      <xdr:colOff>189865</xdr:colOff>
      <xdr:row>77</xdr:row>
      <xdr:rowOff>146101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10475595" y="12081993"/>
          <a:ext cx="1270" cy="126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149928</xdr:rowOff>
    </xdr:from>
    <xdr:ext cx="469744" cy="259045"/>
    <xdr:sp macro="" textlink="">
      <xdr:nvSpPr>
        <xdr:cNvPr id="359" name="商工費最小値テキスト">
          <a:extLst>
            <a:ext uri="{FF2B5EF4-FFF2-40B4-BE49-F238E27FC236}">
              <a16:creationId xmlns:a16="http://schemas.microsoft.com/office/drawing/2014/main" id="{00000000-0008-0000-0700-000067010000}"/>
            </a:ext>
          </a:extLst>
        </xdr:cNvPr>
        <xdr:cNvSpPr txBox="1"/>
      </xdr:nvSpPr>
      <xdr:spPr>
        <a:xfrm>
          <a:off x="10528300" y="1335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146101</xdr:rowOff>
    </xdr:from>
    <xdr:to>
      <xdr:col>55</xdr:col>
      <xdr:colOff>88900</xdr:colOff>
      <xdr:row>77</xdr:row>
      <xdr:rowOff>146101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10388600" y="1334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27170</xdr:rowOff>
    </xdr:from>
    <xdr:ext cx="534377" cy="259045"/>
    <xdr:sp macro="" textlink="">
      <xdr:nvSpPr>
        <xdr:cNvPr id="361" name="商工費最大値テキスト">
          <a:extLst>
            <a:ext uri="{FF2B5EF4-FFF2-40B4-BE49-F238E27FC236}">
              <a16:creationId xmlns:a16="http://schemas.microsoft.com/office/drawing/2014/main" id="{00000000-0008-0000-0700-000069010000}"/>
            </a:ext>
          </a:extLst>
        </xdr:cNvPr>
        <xdr:cNvSpPr txBox="1"/>
      </xdr:nvSpPr>
      <xdr:spPr>
        <a:xfrm>
          <a:off x="10528300" y="1185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80493</xdr:rowOff>
    </xdr:from>
    <xdr:to>
      <xdr:col>55</xdr:col>
      <xdr:colOff>88900</xdr:colOff>
      <xdr:row>70</xdr:row>
      <xdr:rowOff>80493</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10388600" y="1208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31409</xdr:rowOff>
    </xdr:from>
    <xdr:to>
      <xdr:col>55</xdr:col>
      <xdr:colOff>0</xdr:colOff>
      <xdr:row>77</xdr:row>
      <xdr:rowOff>146101</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9639300" y="13233059"/>
          <a:ext cx="838200" cy="11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81536</xdr:rowOff>
    </xdr:from>
    <xdr:ext cx="534377" cy="259045"/>
    <xdr:sp macro="" textlink="">
      <xdr:nvSpPr>
        <xdr:cNvPr id="364" name="商工費平均値テキスト">
          <a:extLst>
            <a:ext uri="{FF2B5EF4-FFF2-40B4-BE49-F238E27FC236}">
              <a16:creationId xmlns:a16="http://schemas.microsoft.com/office/drawing/2014/main" id="{00000000-0008-0000-0700-00006C010000}"/>
            </a:ext>
          </a:extLst>
        </xdr:cNvPr>
        <xdr:cNvSpPr txBox="1"/>
      </xdr:nvSpPr>
      <xdr:spPr>
        <a:xfrm>
          <a:off x="10528300" y="12768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58659</xdr:rowOff>
    </xdr:from>
    <xdr:to>
      <xdr:col>55</xdr:col>
      <xdr:colOff>50800</xdr:colOff>
      <xdr:row>75</xdr:row>
      <xdr:rowOff>160260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10426700" y="1291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31409</xdr:rowOff>
    </xdr:from>
    <xdr:to>
      <xdr:col>50</xdr:col>
      <xdr:colOff>114300</xdr:colOff>
      <xdr:row>78</xdr:row>
      <xdr:rowOff>135945</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flipV="1">
          <a:off x="8750300" y="13233059"/>
          <a:ext cx="889000" cy="27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0</xdr:colOff>
      <xdr:row>81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135945</xdr:rowOff>
    </xdr:from>
    <xdr:to>
      <xdr:col>45</xdr:col>
      <xdr:colOff>177800</xdr:colOff>
      <xdr:row>79</xdr:row>
      <xdr:rowOff>19718</xdr:rowOff>
    </xdr:to>
    <xdr:cxnSp macro="">
      <xdr:nvCxnSpPr>
        <xdr:cNvPr id="369" name="直線コネクタ 368">
          <a:extLst>
            <a:ext uri="{FF2B5EF4-FFF2-40B4-BE49-F238E27FC236}">
              <a16:creationId xmlns:a16="http://schemas.microsoft.com/office/drawing/2014/main" id="{00000000-0008-0000-0700-000071010000}"/>
            </a:ext>
          </a:extLst>
        </xdr:cNvPr>
        <xdr:cNvCxnSpPr/>
      </xdr:nvCxnSpPr>
      <xdr:spPr>
        <a:xfrm flipV="1">
          <a:off x="7861300" y="13509045"/>
          <a:ext cx="889000" cy="5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177800</xdr:colOff>
      <xdr:row>81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17562</xdr:rowOff>
    </xdr:from>
    <xdr:to>
      <xdr:col>41</xdr:col>
      <xdr:colOff>50800</xdr:colOff>
      <xdr:row>79</xdr:row>
      <xdr:rowOff>19718</xdr:rowOff>
    </xdr:to>
    <xdr:cxnSp macro="">
      <xdr:nvCxnSpPr>
        <xdr:cNvPr id="372" name="直線コネクタ 371">
          <a:extLst>
            <a:ext uri="{FF2B5EF4-FFF2-40B4-BE49-F238E27FC236}">
              <a16:creationId xmlns:a16="http://schemas.microsoft.com/office/drawing/2014/main" id="{00000000-0008-0000-0700-000074010000}"/>
            </a:ext>
          </a:extLst>
        </xdr:cNvPr>
        <xdr:cNvCxnSpPr/>
      </xdr:nvCxnSpPr>
      <xdr:spPr>
        <a:xfrm>
          <a:off x="6972300" y="13562112"/>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114300</xdr:colOff>
      <xdr:row>81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95301</xdr:rowOff>
    </xdr:from>
    <xdr:to>
      <xdr:col>55</xdr:col>
      <xdr:colOff>50800</xdr:colOff>
      <xdr:row>78</xdr:row>
      <xdr:rowOff>25451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1329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10228</xdr:rowOff>
    </xdr:from>
    <xdr:ext cx="469744" cy="259045"/>
    <xdr:sp macro="" textlink="">
      <xdr:nvSpPr>
        <xdr:cNvPr id="375" name="商工費該当値テキスト">
          <a:extLst>
            <a:ext uri="{FF2B5EF4-FFF2-40B4-BE49-F238E27FC236}">
              <a16:creationId xmlns:a16="http://schemas.microsoft.com/office/drawing/2014/main" id="{00000000-0008-0000-0700-000077010000}"/>
            </a:ext>
          </a:extLst>
        </xdr:cNvPr>
        <xdr:cNvSpPr txBox="1"/>
      </xdr:nvSpPr>
      <xdr:spPr>
        <a:xfrm>
          <a:off x="10528300" y="1321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152059</xdr:rowOff>
    </xdr:from>
    <xdr:to>
      <xdr:col>50</xdr:col>
      <xdr:colOff>165100</xdr:colOff>
      <xdr:row>77</xdr:row>
      <xdr:rowOff>82209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1318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98736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1295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85145</xdr:rowOff>
    </xdr:from>
    <xdr:to>
      <xdr:col>46</xdr:col>
      <xdr:colOff>38100</xdr:colOff>
      <xdr:row>79</xdr:row>
      <xdr:rowOff>15295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1345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31822</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515428" y="132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140368</xdr:rowOff>
    </xdr:from>
    <xdr:to>
      <xdr:col>41</xdr:col>
      <xdr:colOff>101600</xdr:colOff>
      <xdr:row>79</xdr:row>
      <xdr:rowOff>70518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135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87045</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626428" y="1328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138212</xdr:rowOff>
    </xdr:from>
    <xdr:to>
      <xdr:col>36</xdr:col>
      <xdr:colOff>165100</xdr:colOff>
      <xdr:row>79</xdr:row>
      <xdr:rowOff>68362</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135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84889</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37428" y="1328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07" name="土木費グラフ枠">
          <a:extLst>
            <a:ext uri="{FF2B5EF4-FFF2-40B4-BE49-F238E27FC236}">
              <a16:creationId xmlns:a16="http://schemas.microsoft.com/office/drawing/2014/main" id="{00000000-0008-0000-0700-00009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119926</xdr:rowOff>
    </xdr:from>
    <xdr:to>
      <xdr:col>54</xdr:col>
      <xdr:colOff>189865</xdr:colOff>
      <xdr:row>98</xdr:row>
      <xdr:rowOff>15799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10475595" y="15721876"/>
          <a:ext cx="1270" cy="1096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19626</xdr:rowOff>
    </xdr:from>
    <xdr:ext cx="534377" cy="259045"/>
    <xdr:sp macro="" textlink="">
      <xdr:nvSpPr>
        <xdr:cNvPr id="409" name="土木費最小値テキスト">
          <a:extLst>
            <a:ext uri="{FF2B5EF4-FFF2-40B4-BE49-F238E27FC236}">
              <a16:creationId xmlns:a16="http://schemas.microsoft.com/office/drawing/2014/main" id="{00000000-0008-0000-0700-000099010000}"/>
            </a:ext>
          </a:extLst>
        </xdr:cNvPr>
        <xdr:cNvSpPr txBox="1"/>
      </xdr:nvSpPr>
      <xdr:spPr>
        <a:xfrm>
          <a:off x="10528300" y="168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15799</xdr:rowOff>
    </xdr:from>
    <xdr:to>
      <xdr:col>55</xdr:col>
      <xdr:colOff>88900</xdr:colOff>
      <xdr:row>98</xdr:row>
      <xdr:rowOff>15799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681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66603</xdr:rowOff>
    </xdr:from>
    <xdr:ext cx="534377" cy="259045"/>
    <xdr:sp macro="" textlink="">
      <xdr:nvSpPr>
        <xdr:cNvPr id="411" name="土木費最大値テキスト">
          <a:extLst>
            <a:ext uri="{FF2B5EF4-FFF2-40B4-BE49-F238E27FC236}">
              <a16:creationId xmlns:a16="http://schemas.microsoft.com/office/drawing/2014/main" id="{00000000-0008-0000-0700-00009B010000}"/>
            </a:ext>
          </a:extLst>
        </xdr:cNvPr>
        <xdr:cNvSpPr txBox="1"/>
      </xdr:nvSpPr>
      <xdr:spPr>
        <a:xfrm>
          <a:off x="10528300" y="1549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88,038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119926</xdr:rowOff>
    </xdr:from>
    <xdr:to>
      <xdr:col>55</xdr:col>
      <xdr:colOff>88900</xdr:colOff>
      <xdr:row>91</xdr:row>
      <xdr:rowOff>119926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10388600" y="1572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100437</xdr:rowOff>
    </xdr:from>
    <xdr:to>
      <xdr:col>55</xdr:col>
      <xdr:colOff>0</xdr:colOff>
      <xdr:row>97</xdr:row>
      <xdr:rowOff>107772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9639300" y="16731087"/>
          <a:ext cx="838200" cy="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141952</xdr:rowOff>
    </xdr:from>
    <xdr:ext cx="534377" cy="259045"/>
    <xdr:sp macro="" textlink="">
      <xdr:nvSpPr>
        <xdr:cNvPr id="414" name="土木費平均値テキスト">
          <a:extLst>
            <a:ext uri="{FF2B5EF4-FFF2-40B4-BE49-F238E27FC236}">
              <a16:creationId xmlns:a16="http://schemas.microsoft.com/office/drawing/2014/main" id="{00000000-0008-0000-0700-00009E010000}"/>
            </a:ext>
          </a:extLst>
        </xdr:cNvPr>
        <xdr:cNvSpPr txBox="1"/>
      </xdr:nvSpPr>
      <xdr:spPr>
        <a:xfrm>
          <a:off x="10528300" y="16258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119075</xdr:rowOff>
    </xdr:from>
    <xdr:to>
      <xdr:col>55</xdr:col>
      <xdr:colOff>50800</xdr:colOff>
      <xdr:row>96</xdr:row>
      <xdr:rowOff>49225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10426700" y="164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6826</xdr:rowOff>
    </xdr:from>
    <xdr:to>
      <xdr:col>50</xdr:col>
      <xdr:colOff>114300</xdr:colOff>
      <xdr:row>97</xdr:row>
      <xdr:rowOff>100437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8750300" y="16466026"/>
          <a:ext cx="889000" cy="26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0</xdr:colOff>
      <xdr:row>101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109525</xdr:rowOff>
    </xdr:from>
    <xdr:to>
      <xdr:col>45</xdr:col>
      <xdr:colOff>177800</xdr:colOff>
      <xdr:row>96</xdr:row>
      <xdr:rowOff>6826</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7861300" y="16397275"/>
          <a:ext cx="889000" cy="6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177800</xdr:colOff>
      <xdr:row>101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109525</xdr:rowOff>
    </xdr:from>
    <xdr:to>
      <xdr:col>41</xdr:col>
      <xdr:colOff>50800</xdr:colOff>
      <xdr:row>97</xdr:row>
      <xdr:rowOff>45307</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flipV="1">
          <a:off x="6972300" y="16397275"/>
          <a:ext cx="889000" cy="27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114300</xdr:colOff>
      <xdr:row>101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56972</xdr:rowOff>
    </xdr:from>
    <xdr:to>
      <xdr:col>55</xdr:col>
      <xdr:colOff>50800</xdr:colOff>
      <xdr:row>97</xdr:row>
      <xdr:rowOff>158572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668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143349</xdr:rowOff>
    </xdr:from>
    <xdr:ext cx="534377" cy="259045"/>
    <xdr:sp macro="" textlink="">
      <xdr:nvSpPr>
        <xdr:cNvPr id="425" name="土木費該当値テキスト">
          <a:extLst>
            <a:ext uri="{FF2B5EF4-FFF2-40B4-BE49-F238E27FC236}">
              <a16:creationId xmlns:a16="http://schemas.microsoft.com/office/drawing/2014/main" id="{00000000-0008-0000-0700-0000A9010000}"/>
            </a:ext>
          </a:extLst>
        </xdr:cNvPr>
        <xdr:cNvSpPr txBox="1"/>
      </xdr:nvSpPr>
      <xdr:spPr>
        <a:xfrm>
          <a:off x="10528300" y="166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49637</xdr:rowOff>
    </xdr:from>
    <xdr:to>
      <xdr:col>50</xdr:col>
      <xdr:colOff>165100</xdr:colOff>
      <xdr:row>97</xdr:row>
      <xdr:rowOff>151237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66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167764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645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127476</xdr:rowOff>
    </xdr:from>
    <xdr:to>
      <xdr:col>46</xdr:col>
      <xdr:colOff>38100</xdr:colOff>
      <xdr:row>96</xdr:row>
      <xdr:rowOff>57626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6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74153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619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58725</xdr:rowOff>
    </xdr:from>
    <xdr:to>
      <xdr:col>41</xdr:col>
      <xdr:colOff>101600</xdr:colOff>
      <xdr:row>95</xdr:row>
      <xdr:rowOff>160325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634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5402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612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165957</xdr:rowOff>
    </xdr:from>
    <xdr:to>
      <xdr:col>36</xdr:col>
      <xdr:colOff>165100</xdr:colOff>
      <xdr:row>97</xdr:row>
      <xdr:rowOff>96107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662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112634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640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57" name="消防費グラフ枠">
          <a:extLst>
            <a:ext uri="{FF2B5EF4-FFF2-40B4-BE49-F238E27FC236}">
              <a16:creationId xmlns:a16="http://schemas.microsoft.com/office/drawing/2014/main" id="{00000000-0008-0000-0700-0000C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67501</xdr:rowOff>
    </xdr:from>
    <xdr:to>
      <xdr:col>85</xdr:col>
      <xdr:colOff>126364</xdr:colOff>
      <xdr:row>39</xdr:row>
      <xdr:rowOff>110934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6317595" y="5211001"/>
          <a:ext cx="1269" cy="158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114761</xdr:rowOff>
    </xdr:from>
    <xdr:ext cx="534377" cy="259045"/>
    <xdr:sp macro="" textlink="">
      <xdr:nvSpPr>
        <xdr:cNvPr id="459" name="消防費最小値テキスト">
          <a:extLst>
            <a:ext uri="{FF2B5EF4-FFF2-40B4-BE49-F238E27FC236}">
              <a16:creationId xmlns:a16="http://schemas.microsoft.com/office/drawing/2014/main" id="{00000000-0008-0000-0700-0000CB010000}"/>
            </a:ext>
          </a:extLst>
        </xdr:cNvPr>
        <xdr:cNvSpPr txBox="1"/>
      </xdr:nvSpPr>
      <xdr:spPr>
        <a:xfrm>
          <a:off x="16370300" y="680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110934</xdr:rowOff>
    </xdr:from>
    <xdr:to>
      <xdr:col>86</xdr:col>
      <xdr:colOff>25400</xdr:colOff>
      <xdr:row>39</xdr:row>
      <xdr:rowOff>110934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6230600" y="679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14178</xdr:rowOff>
    </xdr:from>
    <xdr:ext cx="534377" cy="259045"/>
    <xdr:sp macro="" textlink="">
      <xdr:nvSpPr>
        <xdr:cNvPr id="461" name="消防費最大値テキスト">
          <a:extLst>
            <a:ext uri="{FF2B5EF4-FFF2-40B4-BE49-F238E27FC236}">
              <a16:creationId xmlns:a16="http://schemas.microsoft.com/office/drawing/2014/main" id="{00000000-0008-0000-0700-0000CD010000}"/>
            </a:ext>
          </a:extLst>
        </xdr:cNvPr>
        <xdr:cNvSpPr txBox="1"/>
      </xdr:nvSpPr>
      <xdr:spPr>
        <a:xfrm>
          <a:off x="16370300" y="498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67501</xdr:rowOff>
    </xdr:from>
    <xdr:to>
      <xdr:col>86</xdr:col>
      <xdr:colOff>25400</xdr:colOff>
      <xdr:row>30</xdr:row>
      <xdr:rowOff>67501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6230600" y="521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9017</xdr:rowOff>
    </xdr:from>
    <xdr:to>
      <xdr:col>85</xdr:col>
      <xdr:colOff>127000</xdr:colOff>
      <xdr:row>35</xdr:row>
      <xdr:rowOff>111316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5481300" y="6009767"/>
          <a:ext cx="838200" cy="10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3382</xdr:rowOff>
    </xdr:from>
    <xdr:ext cx="534377" cy="259045"/>
    <xdr:sp macro="" textlink="">
      <xdr:nvSpPr>
        <xdr:cNvPr id="464" name="消防費平均値テキスト">
          <a:extLst>
            <a:ext uri="{FF2B5EF4-FFF2-40B4-BE49-F238E27FC236}">
              <a16:creationId xmlns:a16="http://schemas.microsoft.com/office/drawing/2014/main" id="{00000000-0008-0000-0700-0000D0010000}"/>
            </a:ext>
          </a:extLst>
        </xdr:cNvPr>
        <xdr:cNvSpPr txBox="1"/>
      </xdr:nvSpPr>
      <xdr:spPr>
        <a:xfrm>
          <a:off x="16370300" y="5661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151955</xdr:rowOff>
    </xdr:from>
    <xdr:to>
      <xdr:col>85</xdr:col>
      <xdr:colOff>177800</xdr:colOff>
      <xdr:row>34</xdr:row>
      <xdr:rowOff>82105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6268700" y="58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9017</xdr:rowOff>
    </xdr:from>
    <xdr:to>
      <xdr:col>81</xdr:col>
      <xdr:colOff>50800</xdr:colOff>
      <xdr:row>37</xdr:row>
      <xdr:rowOff>52070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14592300" y="6009767"/>
          <a:ext cx="889000" cy="3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84</xdr:col>
      <xdr:colOff>127000</xdr:colOff>
      <xdr:row>41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12827</xdr:rowOff>
    </xdr:from>
    <xdr:to>
      <xdr:col>76</xdr:col>
      <xdr:colOff>114300</xdr:colOff>
      <xdr:row>37</xdr:row>
      <xdr:rowOff>52070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3703300" y="6356477"/>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114300</xdr:colOff>
      <xdr:row>41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12827</xdr:rowOff>
    </xdr:from>
    <xdr:to>
      <xdr:col>71</xdr:col>
      <xdr:colOff>177800</xdr:colOff>
      <xdr:row>38</xdr:row>
      <xdr:rowOff>4064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12814300" y="6356477"/>
          <a:ext cx="889000" cy="1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50800</xdr:colOff>
      <xdr:row>41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60516</xdr:rowOff>
    </xdr:from>
    <xdr:to>
      <xdr:col>85</xdr:col>
      <xdr:colOff>177800</xdr:colOff>
      <xdr:row>35</xdr:row>
      <xdr:rowOff>162116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6268700" y="606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38943</xdr:rowOff>
    </xdr:from>
    <xdr:ext cx="534377" cy="259045"/>
    <xdr:sp macro="" textlink="">
      <xdr:nvSpPr>
        <xdr:cNvPr id="475" name="消防費該当値テキスト">
          <a:extLst>
            <a:ext uri="{FF2B5EF4-FFF2-40B4-BE49-F238E27FC236}">
              <a16:creationId xmlns:a16="http://schemas.microsoft.com/office/drawing/2014/main" id="{00000000-0008-0000-0700-0000DB010000}"/>
            </a:ext>
          </a:extLst>
        </xdr:cNvPr>
        <xdr:cNvSpPr txBox="1"/>
      </xdr:nvSpPr>
      <xdr:spPr>
        <a:xfrm>
          <a:off x="16370300" y="603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129667</xdr:rowOff>
    </xdr:from>
    <xdr:to>
      <xdr:col>81</xdr:col>
      <xdr:colOff>101600</xdr:colOff>
      <xdr:row>35</xdr:row>
      <xdr:rowOff>59817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5430500" y="595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76344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5214111" y="573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1270</xdr:rowOff>
    </xdr:from>
    <xdr:to>
      <xdr:col>76</xdr:col>
      <xdr:colOff>165100</xdr:colOff>
      <xdr:row>37</xdr:row>
      <xdr:rowOff>102870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4541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119397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4325111" y="612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133477</xdr:rowOff>
    </xdr:from>
    <xdr:to>
      <xdr:col>72</xdr:col>
      <xdr:colOff>38100</xdr:colOff>
      <xdr:row>37</xdr:row>
      <xdr:rowOff>63627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3652500" y="630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80154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3436111" y="60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124714</xdr:rowOff>
    </xdr:from>
    <xdr:to>
      <xdr:col>67</xdr:col>
      <xdr:colOff>101600</xdr:colOff>
      <xdr:row>38</xdr:row>
      <xdr:rowOff>54864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2763500" y="64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71391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2547111" y="62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09" name="教育費グラフ枠">
          <a:extLst>
            <a:ext uri="{FF2B5EF4-FFF2-40B4-BE49-F238E27FC236}">
              <a16:creationId xmlns:a16="http://schemas.microsoft.com/office/drawing/2014/main" id="{00000000-0008-0000-0700-0000FD01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47901</xdr:rowOff>
    </xdr:from>
    <xdr:to>
      <xdr:col>85</xdr:col>
      <xdr:colOff>126364</xdr:colOff>
      <xdr:row>58</xdr:row>
      <xdr:rowOff>117656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8620401"/>
          <a:ext cx="1269" cy="1441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121483</xdr:rowOff>
    </xdr:from>
    <xdr:ext cx="534377" cy="259045"/>
    <xdr:sp macro="" textlink="">
      <xdr:nvSpPr>
        <xdr:cNvPr id="511" name="教育費最小値テキスト">
          <a:extLst>
            <a:ext uri="{FF2B5EF4-FFF2-40B4-BE49-F238E27FC236}">
              <a16:creationId xmlns:a16="http://schemas.microsoft.com/office/drawing/2014/main" id="{00000000-0008-0000-0700-0000FF010000}"/>
            </a:ext>
          </a:extLst>
        </xdr:cNvPr>
        <xdr:cNvSpPr txBox="1"/>
      </xdr:nvSpPr>
      <xdr:spPr>
        <a:xfrm>
          <a:off x="16370300" y="1006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117656</xdr:rowOff>
    </xdr:from>
    <xdr:to>
      <xdr:col>86</xdr:col>
      <xdr:colOff>25400</xdr:colOff>
      <xdr:row>58</xdr:row>
      <xdr:rowOff>117656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10061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166028</xdr:rowOff>
    </xdr:from>
    <xdr:ext cx="534377" cy="259045"/>
    <xdr:sp macro="" textlink="">
      <xdr:nvSpPr>
        <xdr:cNvPr id="513" name="教育費最大値テキスト">
          <a:extLst>
            <a:ext uri="{FF2B5EF4-FFF2-40B4-BE49-F238E27FC236}">
              <a16:creationId xmlns:a16="http://schemas.microsoft.com/office/drawing/2014/main" id="{00000000-0008-0000-0700-000001020000}"/>
            </a:ext>
          </a:extLst>
        </xdr:cNvPr>
        <xdr:cNvSpPr txBox="1"/>
      </xdr:nvSpPr>
      <xdr:spPr>
        <a:xfrm>
          <a:off x="16370300" y="839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47901</xdr:rowOff>
    </xdr:from>
    <xdr:to>
      <xdr:col>86</xdr:col>
      <xdr:colOff>25400</xdr:colOff>
      <xdr:row>50</xdr:row>
      <xdr:rowOff>47901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862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43067</xdr:rowOff>
    </xdr:from>
    <xdr:to>
      <xdr:col>85</xdr:col>
      <xdr:colOff>127000</xdr:colOff>
      <xdr:row>53</xdr:row>
      <xdr:rowOff>86077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9129917"/>
          <a:ext cx="838200" cy="4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16382</xdr:rowOff>
    </xdr:from>
    <xdr:ext cx="534377" cy="259045"/>
    <xdr:sp macro="" textlink="">
      <xdr:nvSpPr>
        <xdr:cNvPr id="516" name="教育費平均値テキスト">
          <a:extLst>
            <a:ext uri="{FF2B5EF4-FFF2-40B4-BE49-F238E27FC236}">
              <a16:creationId xmlns:a16="http://schemas.microsoft.com/office/drawing/2014/main" id="{00000000-0008-0000-0700-000004020000}"/>
            </a:ext>
          </a:extLst>
        </xdr:cNvPr>
        <xdr:cNvSpPr txBox="1"/>
      </xdr:nvSpPr>
      <xdr:spPr>
        <a:xfrm>
          <a:off x="16370300" y="9274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37955</xdr:rowOff>
    </xdr:from>
    <xdr:to>
      <xdr:col>85</xdr:col>
      <xdr:colOff>177800</xdr:colOff>
      <xdr:row>54</xdr:row>
      <xdr:rowOff>139555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929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86077</xdr:rowOff>
    </xdr:from>
    <xdr:to>
      <xdr:col>81</xdr:col>
      <xdr:colOff>50800</xdr:colOff>
      <xdr:row>53</xdr:row>
      <xdr:rowOff>146656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9172927"/>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84</xdr:col>
      <xdr:colOff>127000</xdr:colOff>
      <xdr:row>61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146656</xdr:rowOff>
    </xdr:from>
    <xdr:to>
      <xdr:col>76</xdr:col>
      <xdr:colOff>114300</xdr:colOff>
      <xdr:row>56</xdr:row>
      <xdr:rowOff>95972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9233506"/>
          <a:ext cx="889000" cy="46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114300</xdr:colOff>
      <xdr:row>61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95972</xdr:rowOff>
    </xdr:from>
    <xdr:to>
      <xdr:col>71</xdr:col>
      <xdr:colOff>177800</xdr:colOff>
      <xdr:row>57</xdr:row>
      <xdr:rowOff>110896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9697172"/>
          <a:ext cx="889000" cy="18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50800</xdr:colOff>
      <xdr:row>61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163717</xdr:rowOff>
    </xdr:from>
    <xdr:to>
      <xdr:col>85</xdr:col>
      <xdr:colOff>177800</xdr:colOff>
      <xdr:row>53</xdr:row>
      <xdr:rowOff>93867</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6268700" y="907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15144</xdr:rowOff>
    </xdr:from>
    <xdr:ext cx="534377" cy="259045"/>
    <xdr:sp macro="" textlink="">
      <xdr:nvSpPr>
        <xdr:cNvPr id="527" name="教育費該当値テキスト">
          <a:extLst>
            <a:ext uri="{FF2B5EF4-FFF2-40B4-BE49-F238E27FC236}">
              <a16:creationId xmlns:a16="http://schemas.microsoft.com/office/drawing/2014/main" id="{00000000-0008-0000-0700-00000F020000}"/>
            </a:ext>
          </a:extLst>
        </xdr:cNvPr>
        <xdr:cNvSpPr txBox="1"/>
      </xdr:nvSpPr>
      <xdr:spPr>
        <a:xfrm>
          <a:off x="16370300" y="89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35277</xdr:rowOff>
    </xdr:from>
    <xdr:to>
      <xdr:col>81</xdr:col>
      <xdr:colOff>101600</xdr:colOff>
      <xdr:row>53</xdr:row>
      <xdr:rowOff>136877</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5430500" y="912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153404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889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95856</xdr:rowOff>
    </xdr:from>
    <xdr:to>
      <xdr:col>76</xdr:col>
      <xdr:colOff>165100</xdr:colOff>
      <xdr:row>54</xdr:row>
      <xdr:rowOff>26006</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4541500" y="918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42533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895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45172</xdr:rowOff>
    </xdr:from>
    <xdr:to>
      <xdr:col>72</xdr:col>
      <xdr:colOff>38100</xdr:colOff>
      <xdr:row>56</xdr:row>
      <xdr:rowOff>146772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3652500" y="96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163299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942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60096</xdr:rowOff>
    </xdr:from>
    <xdr:to>
      <xdr:col>67</xdr:col>
      <xdr:colOff>101600</xdr:colOff>
      <xdr:row>57</xdr:row>
      <xdr:rowOff>161696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2763500" y="98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6773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960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60" name="災害復旧費グラフ枠">
          <a:extLst>
            <a:ext uri="{FF2B5EF4-FFF2-40B4-BE49-F238E27FC236}">
              <a16:creationId xmlns:a16="http://schemas.microsoft.com/office/drawing/2014/main" id="{00000000-0008-0000-0700-00003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99254</xdr:rowOff>
    </xdr:from>
    <xdr:to>
      <xdr:col>85</xdr:col>
      <xdr:colOff>126364</xdr:colOff>
      <xdr:row>79</xdr:row>
      <xdr:rowOff>98879</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12100754"/>
          <a:ext cx="1269" cy="154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562" name="災害復旧費最小値テキスト">
          <a:extLst>
            <a:ext uri="{FF2B5EF4-FFF2-40B4-BE49-F238E27FC236}">
              <a16:creationId xmlns:a16="http://schemas.microsoft.com/office/drawing/2014/main" id="{00000000-0008-0000-0700-00003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45931</xdr:rowOff>
    </xdr:from>
    <xdr:ext cx="534377" cy="259045"/>
    <xdr:sp macro="" textlink="">
      <xdr:nvSpPr>
        <xdr:cNvPr id="564" name="災害復旧費最大値テキスト">
          <a:extLst>
            <a:ext uri="{FF2B5EF4-FFF2-40B4-BE49-F238E27FC236}">
              <a16:creationId xmlns:a16="http://schemas.microsoft.com/office/drawing/2014/main" id="{00000000-0008-0000-0700-000034020000}"/>
            </a:ext>
          </a:extLst>
        </xdr:cNvPr>
        <xdr:cNvSpPr txBox="1"/>
      </xdr:nvSpPr>
      <xdr:spPr>
        <a:xfrm>
          <a:off x="16370300" y="1187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99254</xdr:rowOff>
    </xdr:from>
    <xdr:to>
      <xdr:col>86</xdr:col>
      <xdr:colOff>25400</xdr:colOff>
      <xdr:row>70</xdr:row>
      <xdr:rowOff>99254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12100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47458</xdr:rowOff>
    </xdr:from>
    <xdr:ext cx="534377" cy="259045"/>
    <xdr:sp macro="" textlink="">
      <xdr:nvSpPr>
        <xdr:cNvPr id="567" name="災害復旧費平均値テキスト">
          <a:extLst>
            <a:ext uri="{FF2B5EF4-FFF2-40B4-BE49-F238E27FC236}">
              <a16:creationId xmlns:a16="http://schemas.microsoft.com/office/drawing/2014/main" id="{00000000-0008-0000-0700-000037020000}"/>
            </a:ext>
          </a:extLst>
        </xdr:cNvPr>
        <xdr:cNvSpPr txBox="1"/>
      </xdr:nvSpPr>
      <xdr:spPr>
        <a:xfrm>
          <a:off x="16370300" y="13249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24581</xdr:rowOff>
    </xdr:from>
    <xdr:to>
      <xdr:col>85</xdr:col>
      <xdr:colOff>177800</xdr:colOff>
      <xdr:row>78</xdr:row>
      <xdr:rowOff>126181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1339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96397</xdr:rowOff>
    </xdr:from>
    <xdr:to>
      <xdr:col>81</xdr:col>
      <xdr:colOff>50800</xdr:colOff>
      <xdr:row>79</xdr:row>
      <xdr:rowOff>98879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92300" y="13640947"/>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84</xdr:col>
      <xdr:colOff>127000</xdr:colOff>
      <xdr:row>81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96397</xdr:rowOff>
    </xdr:from>
    <xdr:to>
      <xdr:col>76</xdr:col>
      <xdr:colOff>114300</xdr:colOff>
      <xdr:row>79</xdr:row>
      <xdr:rowOff>98879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13640947"/>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114300</xdr:colOff>
      <xdr:row>81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93980</xdr:rowOff>
    </xdr:from>
    <xdr:to>
      <xdr:col>71</xdr:col>
      <xdr:colOff>177800</xdr:colOff>
      <xdr:row>79</xdr:row>
      <xdr:rowOff>98879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1363853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50800</xdr:colOff>
      <xdr:row>81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577" name="楕円 576">
          <a:extLst>
            <a:ext uri="{FF2B5EF4-FFF2-40B4-BE49-F238E27FC236}">
              <a16:creationId xmlns:a16="http://schemas.microsoft.com/office/drawing/2014/main" id="{00000000-0008-0000-0700-000041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578" name="災害復旧費該当値テキスト">
          <a:extLst>
            <a:ext uri="{FF2B5EF4-FFF2-40B4-BE49-F238E27FC236}">
              <a16:creationId xmlns:a16="http://schemas.microsoft.com/office/drawing/2014/main" id="{00000000-0008-0000-0700-000042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579" name="楕円 578">
          <a:extLst>
            <a:ext uri="{FF2B5EF4-FFF2-40B4-BE49-F238E27FC236}">
              <a16:creationId xmlns:a16="http://schemas.microsoft.com/office/drawing/2014/main" id="{00000000-0008-0000-0700-000043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166206</xdr:rowOff>
    </xdr:from>
    <xdr:ext cx="24929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356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45597</xdr:rowOff>
    </xdr:from>
    <xdr:to>
      <xdr:col>76</xdr:col>
      <xdr:colOff>165100</xdr:colOff>
      <xdr:row>79</xdr:row>
      <xdr:rowOff>147197</xdr:rowOff>
    </xdr:to>
    <xdr:sp macro="" textlink="">
      <xdr:nvSpPr>
        <xdr:cNvPr id="581" name="楕円 580">
          <a:extLst>
            <a:ext uri="{FF2B5EF4-FFF2-40B4-BE49-F238E27FC236}">
              <a16:creationId xmlns:a16="http://schemas.microsoft.com/office/drawing/2014/main" id="{00000000-0008-0000-0700-000045020000}"/>
            </a:ext>
          </a:extLst>
        </xdr:cNvPr>
        <xdr:cNvSpPr/>
      </xdr:nvSpPr>
      <xdr:spPr>
        <a:xfrm>
          <a:off x="14541500" y="135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163724</xdr:rowOff>
    </xdr:from>
    <xdr:ext cx="378565"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3017" y="13365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43180</xdr:rowOff>
    </xdr:from>
    <xdr:to>
      <xdr:col>67</xdr:col>
      <xdr:colOff>101600</xdr:colOff>
      <xdr:row>79</xdr:row>
      <xdr:rowOff>144780</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2763500" y="135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161307</xdr:rowOff>
    </xdr:from>
    <xdr:ext cx="378565"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5017" y="13362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587" name="正方形/長方形 586">
          <a:extLst>
            <a:ext uri="{FF2B5EF4-FFF2-40B4-BE49-F238E27FC236}">
              <a16:creationId xmlns:a16="http://schemas.microsoft.com/office/drawing/2014/main" id="{00000000-0008-0000-0700-00004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08" name="公債費グラフ枠">
          <a:extLst>
            <a:ext uri="{FF2B5EF4-FFF2-40B4-BE49-F238E27FC236}">
              <a16:creationId xmlns:a16="http://schemas.microsoft.com/office/drawing/2014/main" id="{00000000-0008-0000-0700-00006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140385</xdr:rowOff>
    </xdr:from>
    <xdr:to>
      <xdr:col>85</xdr:col>
      <xdr:colOff>126364</xdr:colOff>
      <xdr:row>98</xdr:row>
      <xdr:rowOff>100152</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flipV="1">
          <a:off x="16317595" y="15570885"/>
          <a:ext cx="1269" cy="1331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103979</xdr:rowOff>
    </xdr:from>
    <xdr:ext cx="534377" cy="259045"/>
    <xdr:sp macro="" textlink="">
      <xdr:nvSpPr>
        <xdr:cNvPr id="610" name="公債費最小値テキスト">
          <a:extLst>
            <a:ext uri="{FF2B5EF4-FFF2-40B4-BE49-F238E27FC236}">
              <a16:creationId xmlns:a16="http://schemas.microsoft.com/office/drawing/2014/main" id="{00000000-0008-0000-0700-000062020000}"/>
            </a:ext>
          </a:extLst>
        </xdr:cNvPr>
        <xdr:cNvSpPr txBox="1"/>
      </xdr:nvSpPr>
      <xdr:spPr>
        <a:xfrm>
          <a:off x="16370300" y="1690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100152</xdr:rowOff>
    </xdr:from>
    <xdr:to>
      <xdr:col>86</xdr:col>
      <xdr:colOff>25400</xdr:colOff>
      <xdr:row>98</xdr:row>
      <xdr:rowOff>100152</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690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87062</xdr:rowOff>
    </xdr:from>
    <xdr:ext cx="534377" cy="259045"/>
    <xdr:sp macro="" textlink="">
      <xdr:nvSpPr>
        <xdr:cNvPr id="612" name="公債費最大値テキスト">
          <a:extLst>
            <a:ext uri="{FF2B5EF4-FFF2-40B4-BE49-F238E27FC236}">
              <a16:creationId xmlns:a16="http://schemas.microsoft.com/office/drawing/2014/main" id="{00000000-0008-0000-0700-000064020000}"/>
            </a:ext>
          </a:extLst>
        </xdr:cNvPr>
        <xdr:cNvSpPr txBox="1"/>
      </xdr:nvSpPr>
      <xdr:spPr>
        <a:xfrm>
          <a:off x="16370300" y="1534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140385</xdr:rowOff>
    </xdr:from>
    <xdr:to>
      <xdr:col>86</xdr:col>
      <xdr:colOff>25400</xdr:colOff>
      <xdr:row>90</xdr:row>
      <xdr:rowOff>140385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6230600" y="1557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155473</xdr:rowOff>
    </xdr:from>
    <xdr:to>
      <xdr:col>85</xdr:col>
      <xdr:colOff>127000</xdr:colOff>
      <xdr:row>95</xdr:row>
      <xdr:rowOff>161097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5481300" y="16443223"/>
          <a:ext cx="8382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167212</xdr:rowOff>
    </xdr:from>
    <xdr:ext cx="534377" cy="259045"/>
    <xdr:sp macro="" textlink="">
      <xdr:nvSpPr>
        <xdr:cNvPr id="615" name="公債費平均値テキスト">
          <a:extLst>
            <a:ext uri="{FF2B5EF4-FFF2-40B4-BE49-F238E27FC236}">
              <a16:creationId xmlns:a16="http://schemas.microsoft.com/office/drawing/2014/main" id="{00000000-0008-0000-0700-000067020000}"/>
            </a:ext>
          </a:extLst>
        </xdr:cNvPr>
        <xdr:cNvSpPr txBox="1"/>
      </xdr:nvSpPr>
      <xdr:spPr>
        <a:xfrm>
          <a:off x="16370300" y="15940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144335</xdr:rowOff>
    </xdr:from>
    <xdr:to>
      <xdr:col>85</xdr:col>
      <xdr:colOff>177800</xdr:colOff>
      <xdr:row>94</xdr:row>
      <xdr:rowOff>74485</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6268700" y="160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153462</xdr:rowOff>
    </xdr:from>
    <xdr:to>
      <xdr:col>81</xdr:col>
      <xdr:colOff>50800</xdr:colOff>
      <xdr:row>95</xdr:row>
      <xdr:rowOff>155473</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4592300" y="1644121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84</xdr:col>
      <xdr:colOff>127000</xdr:colOff>
      <xdr:row>101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141232</xdr:rowOff>
    </xdr:from>
    <xdr:to>
      <xdr:col>76</xdr:col>
      <xdr:colOff>114300</xdr:colOff>
      <xdr:row>95</xdr:row>
      <xdr:rowOff>153462</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3703300" y="16428982"/>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114300</xdr:colOff>
      <xdr:row>101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94940</xdr:rowOff>
    </xdr:from>
    <xdr:to>
      <xdr:col>71</xdr:col>
      <xdr:colOff>177800</xdr:colOff>
      <xdr:row>95</xdr:row>
      <xdr:rowOff>141232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814300" y="16382690"/>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50800</xdr:colOff>
      <xdr:row>101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110297</xdr:rowOff>
    </xdr:from>
    <xdr:to>
      <xdr:col>85</xdr:col>
      <xdr:colOff>177800</xdr:colOff>
      <xdr:row>96</xdr:row>
      <xdr:rowOff>40447</xdr:rowOff>
    </xdr:to>
    <xdr:sp macro="" textlink="">
      <xdr:nvSpPr>
        <xdr:cNvPr id="625" name="楕円 624">
          <a:extLst>
            <a:ext uri="{FF2B5EF4-FFF2-40B4-BE49-F238E27FC236}">
              <a16:creationId xmlns:a16="http://schemas.microsoft.com/office/drawing/2014/main" id="{00000000-0008-0000-0700-000071020000}"/>
            </a:ext>
          </a:extLst>
        </xdr:cNvPr>
        <xdr:cNvSpPr/>
      </xdr:nvSpPr>
      <xdr:spPr>
        <a:xfrm>
          <a:off x="16268700" y="1639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88724</xdr:rowOff>
    </xdr:from>
    <xdr:ext cx="534377" cy="259045"/>
    <xdr:sp macro="" textlink="">
      <xdr:nvSpPr>
        <xdr:cNvPr id="626" name="公債費該当値テキスト">
          <a:extLst>
            <a:ext uri="{FF2B5EF4-FFF2-40B4-BE49-F238E27FC236}">
              <a16:creationId xmlns:a16="http://schemas.microsoft.com/office/drawing/2014/main" id="{00000000-0008-0000-0700-000072020000}"/>
            </a:ext>
          </a:extLst>
        </xdr:cNvPr>
        <xdr:cNvSpPr txBox="1"/>
      </xdr:nvSpPr>
      <xdr:spPr>
        <a:xfrm>
          <a:off x="16370300" y="163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104673</xdr:rowOff>
    </xdr:from>
    <xdr:to>
      <xdr:col>81</xdr:col>
      <xdr:colOff>101600</xdr:colOff>
      <xdr:row>96</xdr:row>
      <xdr:rowOff>34823</xdr:rowOff>
    </xdr:to>
    <xdr:sp macro="" textlink="">
      <xdr:nvSpPr>
        <xdr:cNvPr id="627" name="楕円 626">
          <a:extLst>
            <a:ext uri="{FF2B5EF4-FFF2-40B4-BE49-F238E27FC236}">
              <a16:creationId xmlns:a16="http://schemas.microsoft.com/office/drawing/2014/main" id="{00000000-0008-0000-0700-000073020000}"/>
            </a:ext>
          </a:extLst>
        </xdr:cNvPr>
        <xdr:cNvSpPr/>
      </xdr:nvSpPr>
      <xdr:spPr>
        <a:xfrm>
          <a:off x="15430500" y="163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51350</xdr:rowOff>
    </xdr:from>
    <xdr:ext cx="534377"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14111" y="1616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102662</xdr:rowOff>
    </xdr:from>
    <xdr:to>
      <xdr:col>76</xdr:col>
      <xdr:colOff>165100</xdr:colOff>
      <xdr:row>96</xdr:row>
      <xdr:rowOff>32812</xdr:rowOff>
    </xdr:to>
    <xdr:sp macro="" textlink="">
      <xdr:nvSpPr>
        <xdr:cNvPr id="629" name="楕円 628">
          <a:extLst>
            <a:ext uri="{FF2B5EF4-FFF2-40B4-BE49-F238E27FC236}">
              <a16:creationId xmlns:a16="http://schemas.microsoft.com/office/drawing/2014/main" id="{00000000-0008-0000-0700-000075020000}"/>
            </a:ext>
          </a:extLst>
        </xdr:cNvPr>
        <xdr:cNvSpPr/>
      </xdr:nvSpPr>
      <xdr:spPr>
        <a:xfrm>
          <a:off x="14541500" y="163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49339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61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90432</xdr:rowOff>
    </xdr:from>
    <xdr:to>
      <xdr:col>72</xdr:col>
      <xdr:colOff>38100</xdr:colOff>
      <xdr:row>96</xdr:row>
      <xdr:rowOff>20582</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3652500" y="1637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37109</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36111" y="1615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44140</xdr:rowOff>
    </xdr:from>
    <xdr:to>
      <xdr:col>67</xdr:col>
      <xdr:colOff>101600</xdr:colOff>
      <xdr:row>95</xdr:row>
      <xdr:rowOff>145740</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2763500" y="163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162267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610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35" name="正方形/長方形 634">
          <a:extLst>
            <a:ext uri="{FF2B5EF4-FFF2-40B4-BE49-F238E27FC236}">
              <a16:creationId xmlns:a16="http://schemas.microsoft.com/office/drawing/2014/main" id="{00000000-0008-0000-0700-00007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36" name="正方形/長方形 635">
          <a:extLst>
            <a:ext uri="{FF2B5EF4-FFF2-40B4-BE49-F238E27FC236}">
              <a16:creationId xmlns:a16="http://schemas.microsoft.com/office/drawing/2014/main" id="{00000000-0008-0000-0700-00007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37" name="正方形/長方形 636">
          <a:extLst>
            <a:ext uri="{FF2B5EF4-FFF2-40B4-BE49-F238E27FC236}">
              <a16:creationId xmlns:a16="http://schemas.microsoft.com/office/drawing/2014/main" id="{00000000-0008-0000-0700-00007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38" name="正方形/長方形 637">
          <a:extLst>
            <a:ext uri="{FF2B5EF4-FFF2-40B4-BE49-F238E27FC236}">
              <a16:creationId xmlns:a16="http://schemas.microsoft.com/office/drawing/2014/main" id="{00000000-0008-0000-0700-00007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39" name="正方形/長方形 638">
          <a:extLst>
            <a:ext uri="{FF2B5EF4-FFF2-40B4-BE49-F238E27FC236}">
              <a16:creationId xmlns:a16="http://schemas.microsoft.com/office/drawing/2014/main" id="{00000000-0008-0000-0700-00007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40" name="正方形/長方形 639">
          <a:extLst>
            <a:ext uri="{FF2B5EF4-FFF2-40B4-BE49-F238E27FC236}">
              <a16:creationId xmlns:a16="http://schemas.microsoft.com/office/drawing/2014/main" id="{00000000-0008-0000-0700-00008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659" name="諸支出金グラフ枠">
          <a:extLst>
            <a:ext uri="{FF2B5EF4-FFF2-40B4-BE49-F238E27FC236}">
              <a16:creationId xmlns:a16="http://schemas.microsoft.com/office/drawing/2014/main" id="{00000000-0008-0000-0700-00009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xdr:rowOff>
    </xdr:from>
    <xdr:to>
      <xdr:col>116</xdr:col>
      <xdr:colOff>62864</xdr:colOff>
      <xdr:row>39</xdr:row>
      <xdr:rowOff>98878</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22159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661" name="諸支出金最小値テキスト">
          <a:extLst>
            <a:ext uri="{FF2B5EF4-FFF2-40B4-BE49-F238E27FC236}">
              <a16:creationId xmlns:a16="http://schemas.microsoft.com/office/drawing/2014/main" id="{00000000-0008-0000-0700-00009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119034</xdr:rowOff>
    </xdr:from>
    <xdr:ext cx="378565" cy="259045"/>
    <xdr:sp macro="" textlink="">
      <xdr:nvSpPr>
        <xdr:cNvPr id="663" name="諸支出金最大値テキスト">
          <a:extLst>
            <a:ext uri="{FF2B5EF4-FFF2-40B4-BE49-F238E27FC236}">
              <a16:creationId xmlns:a16="http://schemas.microsoft.com/office/drawing/2014/main" id="{00000000-0008-0000-0700-000097020000}"/>
            </a:ext>
          </a:extLst>
        </xdr:cNvPr>
        <xdr:cNvSpPr txBox="1"/>
      </xdr:nvSpPr>
      <xdr:spPr>
        <a:xfrm>
          <a:off x="22212300" y="5091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907</xdr:rowOff>
    </xdr:from>
    <xdr:to>
      <xdr:col>116</xdr:col>
      <xdr:colOff>152400</xdr:colOff>
      <xdr:row>31</xdr:row>
      <xdr:rowOff>907</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22072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93816</xdr:rowOff>
    </xdr:from>
    <xdr:ext cx="313932" cy="259045"/>
    <xdr:sp macro="" textlink="">
      <xdr:nvSpPr>
        <xdr:cNvPr id="666" name="諸支出金平均値テキスト">
          <a:extLst>
            <a:ext uri="{FF2B5EF4-FFF2-40B4-BE49-F238E27FC236}">
              <a16:creationId xmlns:a16="http://schemas.microsoft.com/office/drawing/2014/main" id="{00000000-0008-0000-0700-00009A020000}"/>
            </a:ext>
          </a:extLst>
        </xdr:cNvPr>
        <xdr:cNvSpPr txBox="1"/>
      </xdr:nvSpPr>
      <xdr:spPr>
        <a:xfrm>
          <a:off x="22212300" y="64374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70938</xdr:rowOff>
    </xdr:from>
    <xdr:to>
      <xdr:col>116</xdr:col>
      <xdr:colOff>114300</xdr:colOff>
      <xdr:row>39</xdr:row>
      <xdr:rowOff>1088</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221107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115</xdr:col>
      <xdr:colOff>63500</xdr:colOff>
      <xdr:row>41</xdr:row>
      <xdr:rowOff>80027</xdr:rowOff>
    </xdr:from>
    <xdr:ext cx="762000"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50800</xdr:colOff>
      <xdr:row>41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96</xdr:col>
      <xdr:colOff>177800</xdr:colOff>
      <xdr:row>41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676" name="楕円 675">
          <a:extLst>
            <a:ext uri="{FF2B5EF4-FFF2-40B4-BE49-F238E27FC236}">
              <a16:creationId xmlns:a16="http://schemas.microsoft.com/office/drawing/2014/main" id="{00000000-0008-0000-0700-0000A4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677" name="諸支出金該当値テキスト">
          <a:extLst>
            <a:ext uri="{FF2B5EF4-FFF2-40B4-BE49-F238E27FC236}">
              <a16:creationId xmlns:a16="http://schemas.microsoft.com/office/drawing/2014/main" id="{00000000-0008-0000-0700-0000A5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678" name="楕円 677">
          <a:extLst>
            <a:ext uri="{FF2B5EF4-FFF2-40B4-BE49-F238E27FC236}">
              <a16:creationId xmlns:a16="http://schemas.microsoft.com/office/drawing/2014/main" id="{00000000-0008-0000-0700-0000A6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680" name="楕円 679">
          <a:extLst>
            <a:ext uri="{FF2B5EF4-FFF2-40B4-BE49-F238E27FC236}">
              <a16:creationId xmlns:a16="http://schemas.microsoft.com/office/drawing/2014/main" id="{00000000-0008-0000-0700-0000A8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682" name="楕円 681">
          <a:extLst>
            <a:ext uri="{FF2B5EF4-FFF2-40B4-BE49-F238E27FC236}">
              <a16:creationId xmlns:a16="http://schemas.microsoft.com/office/drawing/2014/main" id="{00000000-0008-0000-0700-0000AA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166205</xdr:rowOff>
    </xdr:from>
    <xdr:ext cx="249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9420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686" name="正方形/長方形 685">
          <a:extLst>
            <a:ext uri="{FF2B5EF4-FFF2-40B4-BE49-F238E27FC236}">
              <a16:creationId xmlns:a16="http://schemas.microsoft.com/office/drawing/2014/main" id="{00000000-0008-0000-0700-0000A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687" name="正方形/長方形 686">
          <a:extLst>
            <a:ext uri="{FF2B5EF4-FFF2-40B4-BE49-F238E27FC236}">
              <a16:creationId xmlns:a16="http://schemas.microsoft.com/office/drawing/2014/main" id="{00000000-0008-0000-0700-0000A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688" name="正方形/長方形 687">
          <a:extLst>
            <a:ext uri="{FF2B5EF4-FFF2-40B4-BE49-F238E27FC236}">
              <a16:creationId xmlns:a16="http://schemas.microsoft.com/office/drawing/2014/main" id="{00000000-0008-0000-0700-0000B0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689" name="正方形/長方形 688">
          <a:extLst>
            <a:ext uri="{FF2B5EF4-FFF2-40B4-BE49-F238E27FC236}">
              <a16:creationId xmlns:a16="http://schemas.microsoft.com/office/drawing/2014/main" id="{00000000-0008-0000-0700-0000B1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690" name="正方形/長方形 689">
          <a:extLst>
            <a:ext uri="{FF2B5EF4-FFF2-40B4-BE49-F238E27FC236}">
              <a16:creationId xmlns:a16="http://schemas.microsoft.com/office/drawing/2014/main" id="{00000000-0008-0000-0700-0000B2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691" name="正方形/長方形 690">
          <a:extLst>
            <a:ext uri="{FF2B5EF4-FFF2-40B4-BE49-F238E27FC236}">
              <a16:creationId xmlns:a16="http://schemas.microsoft.com/office/drawing/2014/main" id="{00000000-0008-0000-0700-0000B3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692" name="正方形/長方形 691">
          <a:extLst>
            <a:ext uri="{FF2B5EF4-FFF2-40B4-BE49-F238E27FC236}">
              <a16:creationId xmlns:a16="http://schemas.microsoft.com/office/drawing/2014/main" id="{00000000-0008-0000-0700-0000B4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693" name="正方形/長方形 692">
          <a:extLst>
            <a:ext uri="{FF2B5EF4-FFF2-40B4-BE49-F238E27FC236}">
              <a16:creationId xmlns:a16="http://schemas.microsoft.com/office/drawing/2014/main" id="{00000000-0008-0000-0700-0000B5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00" name="前年度繰上充用金グラフ枠">
          <a:extLst>
            <a:ext uri="{FF2B5EF4-FFF2-40B4-BE49-F238E27FC236}">
              <a16:creationId xmlns:a16="http://schemas.microsoft.com/office/drawing/2014/main" id="{00000000-0008-0000-0700-0000BC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02" name="前年度繰上充用金最小値テキスト">
          <a:extLst>
            <a:ext uri="{FF2B5EF4-FFF2-40B4-BE49-F238E27FC236}">
              <a16:creationId xmlns:a16="http://schemas.microsoft.com/office/drawing/2014/main" id="{00000000-0008-0000-0700-0000BE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04" name="前年度繰上充用金最大値テキスト">
          <a:extLst>
            <a:ext uri="{FF2B5EF4-FFF2-40B4-BE49-F238E27FC236}">
              <a16:creationId xmlns:a16="http://schemas.microsoft.com/office/drawing/2014/main" id="{00000000-0008-0000-0700-0000C0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07" name="前年度繰上充用金平均値テキスト">
          <a:extLst>
            <a:ext uri="{FF2B5EF4-FFF2-40B4-BE49-F238E27FC236}">
              <a16:creationId xmlns:a16="http://schemas.microsoft.com/office/drawing/2014/main" id="{00000000-0008-0000-0700-0000C302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115</xdr:col>
      <xdr:colOff>63500</xdr:colOff>
      <xdr:row>61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50800</xdr:colOff>
      <xdr:row>61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96</xdr:col>
      <xdr:colOff>177800</xdr:colOff>
      <xdr:row>61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18" name="前年度繰上充用金該当値テキスト">
          <a:extLst>
            <a:ext uri="{FF2B5EF4-FFF2-40B4-BE49-F238E27FC236}">
              <a16:creationId xmlns:a16="http://schemas.microsoft.com/office/drawing/2014/main" id="{00000000-0008-0000-0700-0000CE02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総務費は住民一人あたり</a:t>
          </a:r>
          <a:r>
            <a:rPr kumimoji="1" lang="en-US" altLang="ja-JP" sz="1300">
              <a:latin typeface="ＭＳ Ｐゴシック" panose="020B0600070205080204" pitchFamily="50" charset="-128"/>
              <a:ea typeface="ＭＳ Ｐゴシック" panose="020B0600070205080204" pitchFamily="50" charset="-128"/>
            </a:rPr>
            <a:t>72,524</a:t>
          </a:r>
          <a:r>
            <a:rPr kumimoji="1" lang="ja-JP" altLang="en-US" sz="1300">
              <a:latin typeface="ＭＳ Ｐゴシック" panose="020B0600070205080204" pitchFamily="50" charset="-128"/>
              <a:ea typeface="ＭＳ Ｐゴシック" panose="020B0600070205080204" pitchFamily="50" charset="-128"/>
            </a:rPr>
            <a:t>円となり類似団体平均を下回っている。新型コロナウイルス感染症対応地方創生事業が減となったことが、前年度より減額となった主な要因である。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民生費については、子育て世帯等臨時特別給付金給付事業の増により、前年度より一人当たり</a:t>
          </a:r>
          <a:r>
            <a:rPr kumimoji="1" lang="en-US" altLang="ja-JP" sz="1300">
              <a:latin typeface="ＭＳ Ｐゴシック" panose="020B0600070205080204" pitchFamily="50" charset="-128"/>
              <a:ea typeface="ＭＳ Ｐゴシック" panose="020B0600070205080204" pitchFamily="50" charset="-128"/>
            </a:rPr>
            <a:t>27,316</a:t>
          </a:r>
          <a:r>
            <a:rPr kumimoji="1" lang="ja-JP" altLang="en-US" sz="1300">
              <a:latin typeface="ＭＳ Ｐゴシック" panose="020B0600070205080204" pitchFamily="50" charset="-128"/>
              <a:ea typeface="ＭＳ Ｐゴシック" panose="020B0600070205080204" pitchFamily="50" charset="-128"/>
            </a:rPr>
            <a:t>円の増額となっているが、全国平均、茨城県平均を下回っている。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衛生費は一人当たり</a:t>
          </a:r>
          <a:r>
            <a:rPr kumimoji="1" lang="en-US" altLang="ja-JP" sz="1300">
              <a:latin typeface="ＭＳ Ｐゴシック" panose="020B0600070205080204" pitchFamily="50" charset="-128"/>
              <a:ea typeface="ＭＳ Ｐゴシック" panose="020B0600070205080204" pitchFamily="50" charset="-128"/>
            </a:rPr>
            <a:t>43,435</a:t>
          </a:r>
          <a:r>
            <a:rPr kumimoji="1" lang="ja-JP" altLang="en-US" sz="1300">
              <a:latin typeface="ＭＳ Ｐゴシック" panose="020B0600070205080204" pitchFamily="50" charset="-128"/>
              <a:ea typeface="ＭＳ Ｐゴシック" panose="020B0600070205080204" pitchFamily="50" charset="-128"/>
            </a:rPr>
            <a:t>円となり、茨城県平均を上回るものの、全国平均、類似団体平均を下回っている。前年度より減となった主な要因は、筑西広域市町村圏事務組合で実施する廃棄物処理施設の基幹的整備改良事業に伴う分賦金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消防費については、庁舎移転に伴う防災行政無線整備事業が終了したことにより、前年度より一人当たり</a:t>
          </a:r>
          <a:r>
            <a:rPr kumimoji="1" lang="en-US" altLang="ja-JP" sz="1300">
              <a:latin typeface="ＭＳ Ｐゴシック" panose="020B0600070205080204" pitchFamily="50" charset="-128"/>
              <a:ea typeface="ＭＳ Ｐゴシック" panose="020B0600070205080204" pitchFamily="50" charset="-128"/>
            </a:rPr>
            <a:t>537</a:t>
          </a:r>
          <a:r>
            <a:rPr kumimoji="1" lang="ja-JP" altLang="en-US" sz="1300">
              <a:latin typeface="ＭＳ Ｐゴシック" panose="020B0600070205080204" pitchFamily="50" charset="-128"/>
              <a:ea typeface="ＭＳ Ｐゴシック" panose="020B0600070205080204" pitchFamily="50" charset="-128"/>
            </a:rPr>
            <a:t>円減額となっている。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実質収支は、新型コロナウイルス感染症の影響による公共施設の休止及びイベントの中止等により歳出が抑制されたことに加え、法人税や普通交付税が増額となったことから黒字となっている。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財政調整基金については、普通交付税再算定分や事業費の不用額を積立てたことで、令和３年度末残高は</a:t>
          </a:r>
          <a:r>
            <a:rPr kumimoji="1" lang="en-US" altLang="ja-JP" sz="1200">
              <a:latin typeface="ＭＳ ゴシック" pitchFamily="49" charset="-128"/>
              <a:ea typeface="ＭＳ ゴシック" pitchFamily="49" charset="-128"/>
            </a:rPr>
            <a:t>5,577</a:t>
          </a:r>
          <a:r>
            <a:rPr kumimoji="1" lang="ja-JP" altLang="en-US" sz="1200">
              <a:latin typeface="ＭＳ ゴシック" pitchFamily="49" charset="-128"/>
              <a:ea typeface="ＭＳ ゴシック" pitchFamily="49" charset="-128"/>
            </a:rPr>
            <a:t>百万円となった。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今後も地方税の徴収強化による歳入確保及び受益者負担の適正化に加え、行財政改革の取組による歳出の削減を推進する。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一般会計については、新型コロナウイルス感染症等に係る補助費が</a:t>
          </a:r>
          <a:r>
            <a:rPr kumimoji="1" lang="en-US" altLang="ja-JP" sz="1400">
              <a:latin typeface="ＭＳ ゴシック" pitchFamily="49" charset="-128"/>
              <a:ea typeface="ＭＳ ゴシック" pitchFamily="49" charset="-128"/>
            </a:rPr>
            <a:t>11,399</a:t>
          </a:r>
          <a:r>
            <a:rPr kumimoji="1" lang="ja-JP" altLang="en-US" sz="1400">
              <a:latin typeface="ＭＳ ゴシック" pitchFamily="49" charset="-128"/>
              <a:ea typeface="ＭＳ ゴシック" pitchFamily="49" charset="-128"/>
            </a:rPr>
            <a:t>百万円減となり、歳出総額が減少したことで前年度より標準財政規模比で</a:t>
          </a:r>
          <a:r>
            <a:rPr kumimoji="1" lang="en-US" altLang="ja-JP" sz="1400">
              <a:latin typeface="ＭＳ ゴシック" pitchFamily="49" charset="-128"/>
              <a:ea typeface="ＭＳ ゴシック" pitchFamily="49" charset="-128"/>
            </a:rPr>
            <a:t>1.36</a:t>
          </a:r>
          <a:r>
            <a:rPr kumimoji="1" lang="ja-JP" altLang="en-US" sz="1400">
              <a:latin typeface="ＭＳ ゴシック" pitchFamily="49" charset="-128"/>
              <a:ea typeface="ＭＳ ゴシック" pitchFamily="49" charset="-128"/>
            </a:rPr>
            <a:t>ポイント上昇し、引き続き黒字となった。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行政改革アクションプランに基づき、公営企業会計等の健全化に努めるとともに、一般会計においては、地方税の徴収強化による歳入確保に加え、受益者負担の適正化など、行財政改革の取組による歳出の削減を推進し、連結実質黒字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1" t="s">
        <v>80</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75" thickBot="1" x14ac:dyDescent="0.2">
      <c r="B2" s="173" t="s">
        <v>81</v>
      </c>
      <c r="C2" s="173"/>
      <c r="D2" s="174"/>
    </row>
    <row r="3" spans="1:119" ht="18.75" customHeight="1" thickBot="1" x14ac:dyDescent="0.2">
      <c r="A3" s="172"/>
      <c r="B3" s="602" t="s">
        <v>82</v>
      </c>
      <c r="C3" s="603"/>
      <c r="D3" s="603"/>
      <c r="E3" s="604"/>
      <c r="F3" s="604"/>
      <c r="G3" s="604"/>
      <c r="H3" s="604"/>
      <c r="I3" s="604"/>
      <c r="J3" s="604"/>
      <c r="K3" s="604"/>
      <c r="L3" s="604" t="s">
        <v>83</v>
      </c>
      <c r="M3" s="604"/>
      <c r="N3" s="604"/>
      <c r="O3" s="604"/>
      <c r="P3" s="604"/>
      <c r="Q3" s="604"/>
      <c r="R3" s="607"/>
      <c r="S3" s="607"/>
      <c r="T3" s="607"/>
      <c r="U3" s="607"/>
      <c r="V3" s="608"/>
      <c r="W3" s="498" t="s">
        <v>84</v>
      </c>
      <c r="X3" s="499"/>
      <c r="Y3" s="499"/>
      <c r="Z3" s="499"/>
      <c r="AA3" s="499"/>
      <c r="AB3" s="603"/>
      <c r="AC3" s="607" t="s">
        <v>85</v>
      </c>
      <c r="AD3" s="499"/>
      <c r="AE3" s="499"/>
      <c r="AF3" s="499"/>
      <c r="AG3" s="499"/>
      <c r="AH3" s="499"/>
      <c r="AI3" s="499"/>
      <c r="AJ3" s="499"/>
      <c r="AK3" s="499"/>
      <c r="AL3" s="569"/>
      <c r="AM3" s="498" t="s">
        <v>86</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87</v>
      </c>
      <c r="BO3" s="499"/>
      <c r="BP3" s="499"/>
      <c r="BQ3" s="499"/>
      <c r="BR3" s="499"/>
      <c r="BS3" s="499"/>
      <c r="BT3" s="499"/>
      <c r="BU3" s="569"/>
      <c r="BV3" s="498" t="s">
        <v>88</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89</v>
      </c>
      <c r="CU3" s="499"/>
      <c r="CV3" s="499"/>
      <c r="CW3" s="499"/>
      <c r="CX3" s="499"/>
      <c r="CY3" s="499"/>
      <c r="CZ3" s="499"/>
      <c r="DA3" s="569"/>
      <c r="DB3" s="498" t="s">
        <v>90</v>
      </c>
      <c r="DC3" s="499"/>
      <c r="DD3" s="499"/>
      <c r="DE3" s="499"/>
      <c r="DF3" s="499"/>
      <c r="DG3" s="499"/>
      <c r="DH3" s="499"/>
      <c r="DI3" s="569"/>
    </row>
    <row r="4" spans="1:119" ht="18.75" customHeight="1" x14ac:dyDescent="0.15">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91</v>
      </c>
      <c r="AZ4" s="456"/>
      <c r="BA4" s="456"/>
      <c r="BB4" s="456"/>
      <c r="BC4" s="456"/>
      <c r="BD4" s="456"/>
      <c r="BE4" s="456"/>
      <c r="BF4" s="456"/>
      <c r="BG4" s="456"/>
      <c r="BH4" s="456"/>
      <c r="BI4" s="456"/>
      <c r="BJ4" s="456"/>
      <c r="BK4" s="456"/>
      <c r="BL4" s="456"/>
      <c r="BM4" s="457"/>
      <c r="BN4" s="458">
        <v>50864880</v>
      </c>
      <c r="BO4" s="459"/>
      <c r="BP4" s="459"/>
      <c r="BQ4" s="459"/>
      <c r="BR4" s="459"/>
      <c r="BS4" s="459"/>
      <c r="BT4" s="459"/>
      <c r="BU4" s="460"/>
      <c r="BV4" s="458">
        <v>55835854</v>
      </c>
      <c r="BW4" s="459"/>
      <c r="BX4" s="459"/>
      <c r="BY4" s="459"/>
      <c r="BZ4" s="459"/>
      <c r="CA4" s="459"/>
      <c r="CB4" s="459"/>
      <c r="CC4" s="460"/>
      <c r="CD4" s="595" t="s">
        <v>92</v>
      </c>
      <c r="CE4" s="596"/>
      <c r="CF4" s="596"/>
      <c r="CG4" s="596"/>
      <c r="CH4" s="596"/>
      <c r="CI4" s="596"/>
      <c r="CJ4" s="596"/>
      <c r="CK4" s="596"/>
      <c r="CL4" s="596"/>
      <c r="CM4" s="596"/>
      <c r="CN4" s="596"/>
      <c r="CO4" s="596"/>
      <c r="CP4" s="596"/>
      <c r="CQ4" s="596"/>
      <c r="CR4" s="596"/>
      <c r="CS4" s="597"/>
      <c r="CT4" s="598">
        <v>10.1</v>
      </c>
      <c r="CU4" s="599"/>
      <c r="CV4" s="599"/>
      <c r="CW4" s="599"/>
      <c r="CX4" s="599"/>
      <c r="CY4" s="599"/>
      <c r="CZ4" s="599"/>
      <c r="DA4" s="600"/>
      <c r="DB4" s="598">
        <v>8.3000000000000007</v>
      </c>
      <c r="DC4" s="599"/>
      <c r="DD4" s="599"/>
      <c r="DE4" s="599"/>
      <c r="DF4" s="599"/>
      <c r="DG4" s="599"/>
      <c r="DH4" s="599"/>
      <c r="DI4" s="600"/>
    </row>
    <row r="5" spans="1:119" ht="18.75" customHeight="1" x14ac:dyDescent="0.15">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93</v>
      </c>
      <c r="AN5" s="386"/>
      <c r="AO5" s="386"/>
      <c r="AP5" s="386"/>
      <c r="AQ5" s="386"/>
      <c r="AR5" s="386"/>
      <c r="AS5" s="386"/>
      <c r="AT5" s="387"/>
      <c r="AU5" s="487" t="s">
        <v>94</v>
      </c>
      <c r="AV5" s="488"/>
      <c r="AW5" s="488"/>
      <c r="AX5" s="488"/>
      <c r="AY5" s="443" t="s">
        <v>95</v>
      </c>
      <c r="AZ5" s="444"/>
      <c r="BA5" s="444"/>
      <c r="BB5" s="444"/>
      <c r="BC5" s="444"/>
      <c r="BD5" s="444"/>
      <c r="BE5" s="444"/>
      <c r="BF5" s="444"/>
      <c r="BG5" s="444"/>
      <c r="BH5" s="444"/>
      <c r="BI5" s="444"/>
      <c r="BJ5" s="444"/>
      <c r="BK5" s="444"/>
      <c r="BL5" s="444"/>
      <c r="BM5" s="445"/>
      <c r="BN5" s="429">
        <v>47560747</v>
      </c>
      <c r="BO5" s="430"/>
      <c r="BP5" s="430"/>
      <c r="BQ5" s="430"/>
      <c r="BR5" s="430"/>
      <c r="BS5" s="430"/>
      <c r="BT5" s="430"/>
      <c r="BU5" s="431"/>
      <c r="BV5" s="429">
        <v>53528482</v>
      </c>
      <c r="BW5" s="430"/>
      <c r="BX5" s="430"/>
      <c r="BY5" s="430"/>
      <c r="BZ5" s="430"/>
      <c r="CA5" s="430"/>
      <c r="CB5" s="430"/>
      <c r="CC5" s="431"/>
      <c r="CD5" s="469" t="s">
        <v>96</v>
      </c>
      <c r="CE5" s="389"/>
      <c r="CF5" s="389"/>
      <c r="CG5" s="389"/>
      <c r="CH5" s="389"/>
      <c r="CI5" s="389"/>
      <c r="CJ5" s="389"/>
      <c r="CK5" s="389"/>
      <c r="CL5" s="389"/>
      <c r="CM5" s="389"/>
      <c r="CN5" s="389"/>
      <c r="CO5" s="389"/>
      <c r="CP5" s="389"/>
      <c r="CQ5" s="389"/>
      <c r="CR5" s="389"/>
      <c r="CS5" s="470"/>
      <c r="CT5" s="426">
        <v>83.4</v>
      </c>
      <c r="CU5" s="427"/>
      <c r="CV5" s="427"/>
      <c r="CW5" s="427"/>
      <c r="CX5" s="427"/>
      <c r="CY5" s="427"/>
      <c r="CZ5" s="427"/>
      <c r="DA5" s="428"/>
      <c r="DB5" s="426">
        <v>91.8</v>
      </c>
      <c r="DC5" s="427"/>
      <c r="DD5" s="427"/>
      <c r="DE5" s="427"/>
      <c r="DF5" s="427"/>
      <c r="DG5" s="427"/>
      <c r="DH5" s="427"/>
      <c r="DI5" s="428"/>
    </row>
    <row r="6" spans="1:119" ht="18.75" customHeight="1" x14ac:dyDescent="0.15">
      <c r="A6" s="172"/>
      <c r="B6" s="575" t="s">
        <v>97</v>
      </c>
      <c r="C6" s="416"/>
      <c r="D6" s="416"/>
      <c r="E6" s="576"/>
      <c r="F6" s="576"/>
      <c r="G6" s="576"/>
      <c r="H6" s="576"/>
      <c r="I6" s="576"/>
      <c r="J6" s="576"/>
      <c r="K6" s="576"/>
      <c r="L6" s="576" t="s">
        <v>98</v>
      </c>
      <c r="M6" s="576"/>
      <c r="N6" s="576"/>
      <c r="O6" s="576"/>
      <c r="P6" s="576"/>
      <c r="Q6" s="576"/>
      <c r="R6" s="414"/>
      <c r="S6" s="414"/>
      <c r="T6" s="414"/>
      <c r="U6" s="414"/>
      <c r="V6" s="582"/>
      <c r="W6" s="519" t="s">
        <v>99</v>
      </c>
      <c r="X6" s="415"/>
      <c r="Y6" s="415"/>
      <c r="Z6" s="415"/>
      <c r="AA6" s="415"/>
      <c r="AB6" s="416"/>
      <c r="AC6" s="587" t="s">
        <v>100</v>
      </c>
      <c r="AD6" s="588"/>
      <c r="AE6" s="588"/>
      <c r="AF6" s="588"/>
      <c r="AG6" s="588"/>
      <c r="AH6" s="588"/>
      <c r="AI6" s="588"/>
      <c r="AJ6" s="588"/>
      <c r="AK6" s="588"/>
      <c r="AL6" s="589"/>
      <c r="AM6" s="486" t="s">
        <v>101</v>
      </c>
      <c r="AN6" s="386"/>
      <c r="AO6" s="386"/>
      <c r="AP6" s="386"/>
      <c r="AQ6" s="386"/>
      <c r="AR6" s="386"/>
      <c r="AS6" s="386"/>
      <c r="AT6" s="387"/>
      <c r="AU6" s="487" t="s">
        <v>102</v>
      </c>
      <c r="AV6" s="488"/>
      <c r="AW6" s="488"/>
      <c r="AX6" s="488"/>
      <c r="AY6" s="443" t="s">
        <v>103</v>
      </c>
      <c r="AZ6" s="444"/>
      <c r="BA6" s="444"/>
      <c r="BB6" s="444"/>
      <c r="BC6" s="444"/>
      <c r="BD6" s="444"/>
      <c r="BE6" s="444"/>
      <c r="BF6" s="444"/>
      <c r="BG6" s="444"/>
      <c r="BH6" s="444"/>
      <c r="BI6" s="444"/>
      <c r="BJ6" s="444"/>
      <c r="BK6" s="444"/>
      <c r="BL6" s="444"/>
      <c r="BM6" s="445"/>
      <c r="BN6" s="429">
        <v>3304133</v>
      </c>
      <c r="BO6" s="430"/>
      <c r="BP6" s="430"/>
      <c r="BQ6" s="430"/>
      <c r="BR6" s="430"/>
      <c r="BS6" s="430"/>
      <c r="BT6" s="430"/>
      <c r="BU6" s="431"/>
      <c r="BV6" s="429">
        <v>2307372</v>
      </c>
      <c r="BW6" s="430"/>
      <c r="BX6" s="430"/>
      <c r="BY6" s="430"/>
      <c r="BZ6" s="430"/>
      <c r="CA6" s="430"/>
      <c r="CB6" s="430"/>
      <c r="CC6" s="431"/>
      <c r="CD6" s="469" t="s">
        <v>104</v>
      </c>
      <c r="CE6" s="389"/>
      <c r="CF6" s="389"/>
      <c r="CG6" s="389"/>
      <c r="CH6" s="389"/>
      <c r="CI6" s="389"/>
      <c r="CJ6" s="389"/>
      <c r="CK6" s="389"/>
      <c r="CL6" s="389"/>
      <c r="CM6" s="389"/>
      <c r="CN6" s="389"/>
      <c r="CO6" s="389"/>
      <c r="CP6" s="389"/>
      <c r="CQ6" s="389"/>
      <c r="CR6" s="389"/>
      <c r="CS6" s="470"/>
      <c r="CT6" s="572">
        <v>89.8</v>
      </c>
      <c r="CU6" s="573"/>
      <c r="CV6" s="573"/>
      <c r="CW6" s="573"/>
      <c r="CX6" s="573"/>
      <c r="CY6" s="573"/>
      <c r="CZ6" s="573"/>
      <c r="DA6" s="574"/>
      <c r="DB6" s="572">
        <v>97.2</v>
      </c>
      <c r="DC6" s="573"/>
      <c r="DD6" s="573"/>
      <c r="DE6" s="573"/>
      <c r="DF6" s="573"/>
      <c r="DG6" s="573"/>
      <c r="DH6" s="573"/>
      <c r="DI6" s="574"/>
    </row>
    <row r="7" spans="1:119" ht="18.75" customHeight="1" x14ac:dyDescent="0.15">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105</v>
      </c>
      <c r="AN7" s="386"/>
      <c r="AO7" s="386"/>
      <c r="AP7" s="386"/>
      <c r="AQ7" s="386"/>
      <c r="AR7" s="386"/>
      <c r="AS7" s="386"/>
      <c r="AT7" s="387"/>
      <c r="AU7" s="487" t="s">
        <v>106</v>
      </c>
      <c r="AV7" s="488"/>
      <c r="AW7" s="488"/>
      <c r="AX7" s="488"/>
      <c r="AY7" s="443" t="s">
        <v>107</v>
      </c>
      <c r="AZ7" s="444"/>
      <c r="BA7" s="444"/>
      <c r="BB7" s="444"/>
      <c r="BC7" s="444"/>
      <c r="BD7" s="444"/>
      <c r="BE7" s="444"/>
      <c r="BF7" s="444"/>
      <c r="BG7" s="444"/>
      <c r="BH7" s="444"/>
      <c r="BI7" s="444"/>
      <c r="BJ7" s="444"/>
      <c r="BK7" s="444"/>
      <c r="BL7" s="444"/>
      <c r="BM7" s="445"/>
      <c r="BN7" s="429">
        <v>634857</v>
      </c>
      <c r="BO7" s="430"/>
      <c r="BP7" s="430"/>
      <c r="BQ7" s="430"/>
      <c r="BR7" s="430"/>
      <c r="BS7" s="430"/>
      <c r="BT7" s="430"/>
      <c r="BU7" s="431"/>
      <c r="BV7" s="429">
        <v>191082</v>
      </c>
      <c r="BW7" s="430"/>
      <c r="BX7" s="430"/>
      <c r="BY7" s="430"/>
      <c r="BZ7" s="430"/>
      <c r="CA7" s="430"/>
      <c r="CB7" s="430"/>
      <c r="CC7" s="431"/>
      <c r="CD7" s="469" t="s">
        <v>108</v>
      </c>
      <c r="CE7" s="389"/>
      <c r="CF7" s="389"/>
      <c r="CG7" s="389"/>
      <c r="CH7" s="389"/>
      <c r="CI7" s="389"/>
      <c r="CJ7" s="389"/>
      <c r="CK7" s="389"/>
      <c r="CL7" s="389"/>
      <c r="CM7" s="389"/>
      <c r="CN7" s="389"/>
      <c r="CO7" s="389"/>
      <c r="CP7" s="389"/>
      <c r="CQ7" s="389"/>
      <c r="CR7" s="389"/>
      <c r="CS7" s="470"/>
      <c r="CT7" s="429">
        <v>26468274</v>
      </c>
      <c r="CU7" s="430"/>
      <c r="CV7" s="430"/>
      <c r="CW7" s="430"/>
      <c r="CX7" s="430"/>
      <c r="CY7" s="430"/>
      <c r="CZ7" s="430"/>
      <c r="DA7" s="431"/>
      <c r="DB7" s="429">
        <v>25583874</v>
      </c>
      <c r="DC7" s="430"/>
      <c r="DD7" s="430"/>
      <c r="DE7" s="430"/>
      <c r="DF7" s="430"/>
      <c r="DG7" s="430"/>
      <c r="DH7" s="430"/>
      <c r="DI7" s="431"/>
    </row>
    <row r="8" spans="1:119" ht="18.75" customHeight="1" thickBot="1" x14ac:dyDescent="0.2">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109</v>
      </c>
      <c r="AN8" s="386"/>
      <c r="AO8" s="386"/>
      <c r="AP8" s="386"/>
      <c r="AQ8" s="386"/>
      <c r="AR8" s="386"/>
      <c r="AS8" s="386"/>
      <c r="AT8" s="387"/>
      <c r="AU8" s="487" t="s">
        <v>94</v>
      </c>
      <c r="AV8" s="488"/>
      <c r="AW8" s="488"/>
      <c r="AX8" s="488"/>
      <c r="AY8" s="443" t="s">
        <v>110</v>
      </c>
      <c r="AZ8" s="444"/>
      <c r="BA8" s="444"/>
      <c r="BB8" s="444"/>
      <c r="BC8" s="444"/>
      <c r="BD8" s="444"/>
      <c r="BE8" s="444"/>
      <c r="BF8" s="444"/>
      <c r="BG8" s="444"/>
      <c r="BH8" s="444"/>
      <c r="BI8" s="444"/>
      <c r="BJ8" s="444"/>
      <c r="BK8" s="444"/>
      <c r="BL8" s="444"/>
      <c r="BM8" s="445"/>
      <c r="BN8" s="429">
        <v>2669276</v>
      </c>
      <c r="BO8" s="430"/>
      <c r="BP8" s="430"/>
      <c r="BQ8" s="430"/>
      <c r="BR8" s="430"/>
      <c r="BS8" s="430"/>
      <c r="BT8" s="430"/>
      <c r="BU8" s="431"/>
      <c r="BV8" s="429">
        <v>2116290</v>
      </c>
      <c r="BW8" s="430"/>
      <c r="BX8" s="430"/>
      <c r="BY8" s="430"/>
      <c r="BZ8" s="430"/>
      <c r="CA8" s="430"/>
      <c r="CB8" s="430"/>
      <c r="CC8" s="431"/>
      <c r="CD8" s="469" t="s">
        <v>111</v>
      </c>
      <c r="CE8" s="389"/>
      <c r="CF8" s="389"/>
      <c r="CG8" s="389"/>
      <c r="CH8" s="389"/>
      <c r="CI8" s="389"/>
      <c r="CJ8" s="389"/>
      <c r="CK8" s="389"/>
      <c r="CL8" s="389"/>
      <c r="CM8" s="389"/>
      <c r="CN8" s="389"/>
      <c r="CO8" s="389"/>
      <c r="CP8" s="389"/>
      <c r="CQ8" s="389"/>
      <c r="CR8" s="389"/>
      <c r="CS8" s="470"/>
      <c r="CT8" s="532">
        <v>0.67</v>
      </c>
      <c r="CU8" s="533"/>
      <c r="CV8" s="533"/>
      <c r="CW8" s="533"/>
      <c r="CX8" s="533"/>
      <c r="CY8" s="533"/>
      <c r="CZ8" s="533"/>
      <c r="DA8" s="534"/>
      <c r="DB8" s="532">
        <v>0.69</v>
      </c>
      <c r="DC8" s="533"/>
      <c r="DD8" s="533"/>
      <c r="DE8" s="533"/>
      <c r="DF8" s="533"/>
      <c r="DG8" s="533"/>
      <c r="DH8" s="533"/>
      <c r="DI8" s="534"/>
    </row>
    <row r="9" spans="1:119" ht="18.75" customHeight="1" thickBot="1" x14ac:dyDescent="0.2">
      <c r="A9" s="172"/>
      <c r="B9" s="561" t="s">
        <v>112</v>
      </c>
      <c r="C9" s="562"/>
      <c r="D9" s="562"/>
      <c r="E9" s="562"/>
      <c r="F9" s="562"/>
      <c r="G9" s="562"/>
      <c r="H9" s="562"/>
      <c r="I9" s="562"/>
      <c r="J9" s="562"/>
      <c r="K9" s="480"/>
      <c r="L9" s="563" t="s">
        <v>113</v>
      </c>
      <c r="M9" s="564"/>
      <c r="N9" s="564"/>
      <c r="O9" s="564"/>
      <c r="P9" s="564"/>
      <c r="Q9" s="565"/>
      <c r="R9" s="566">
        <v>100753</v>
      </c>
      <c r="S9" s="567"/>
      <c r="T9" s="567"/>
      <c r="U9" s="567"/>
      <c r="V9" s="568"/>
      <c r="W9" s="498" t="s">
        <v>114</v>
      </c>
      <c r="X9" s="499"/>
      <c r="Y9" s="499"/>
      <c r="Z9" s="499"/>
      <c r="AA9" s="499"/>
      <c r="AB9" s="499"/>
      <c r="AC9" s="499"/>
      <c r="AD9" s="499"/>
      <c r="AE9" s="499"/>
      <c r="AF9" s="499"/>
      <c r="AG9" s="499"/>
      <c r="AH9" s="499"/>
      <c r="AI9" s="499"/>
      <c r="AJ9" s="499"/>
      <c r="AK9" s="499"/>
      <c r="AL9" s="569"/>
      <c r="AM9" s="486" t="s">
        <v>115</v>
      </c>
      <c r="AN9" s="386"/>
      <c r="AO9" s="386"/>
      <c r="AP9" s="386"/>
      <c r="AQ9" s="386"/>
      <c r="AR9" s="386"/>
      <c r="AS9" s="386"/>
      <c r="AT9" s="387"/>
      <c r="AU9" s="487" t="s">
        <v>116</v>
      </c>
      <c r="AV9" s="488"/>
      <c r="AW9" s="488"/>
      <c r="AX9" s="488"/>
      <c r="AY9" s="443" t="s">
        <v>117</v>
      </c>
      <c r="AZ9" s="444"/>
      <c r="BA9" s="444"/>
      <c r="BB9" s="444"/>
      <c r="BC9" s="444"/>
      <c r="BD9" s="444"/>
      <c r="BE9" s="444"/>
      <c r="BF9" s="444"/>
      <c r="BG9" s="444"/>
      <c r="BH9" s="444"/>
      <c r="BI9" s="444"/>
      <c r="BJ9" s="444"/>
      <c r="BK9" s="444"/>
      <c r="BL9" s="444"/>
      <c r="BM9" s="445"/>
      <c r="BN9" s="429">
        <v>552953</v>
      </c>
      <c r="BO9" s="430"/>
      <c r="BP9" s="430"/>
      <c r="BQ9" s="430"/>
      <c r="BR9" s="430"/>
      <c r="BS9" s="430"/>
      <c r="BT9" s="430"/>
      <c r="BU9" s="431"/>
      <c r="BV9" s="429">
        <v>944856</v>
      </c>
      <c r="BW9" s="430"/>
      <c r="BX9" s="430"/>
      <c r="BY9" s="430"/>
      <c r="BZ9" s="430"/>
      <c r="CA9" s="430"/>
      <c r="CB9" s="430"/>
      <c r="CC9" s="431"/>
      <c r="CD9" s="469" t="s">
        <v>118</v>
      </c>
      <c r="CE9" s="389"/>
      <c r="CF9" s="389"/>
      <c r="CG9" s="389"/>
      <c r="CH9" s="389"/>
      <c r="CI9" s="389"/>
      <c r="CJ9" s="389"/>
      <c r="CK9" s="389"/>
      <c r="CL9" s="389"/>
      <c r="CM9" s="389"/>
      <c r="CN9" s="389"/>
      <c r="CO9" s="389"/>
      <c r="CP9" s="389"/>
      <c r="CQ9" s="389"/>
      <c r="CR9" s="389"/>
      <c r="CS9" s="470"/>
      <c r="CT9" s="426">
        <v>12.7</v>
      </c>
      <c r="CU9" s="427"/>
      <c r="CV9" s="427"/>
      <c r="CW9" s="427"/>
      <c r="CX9" s="427"/>
      <c r="CY9" s="427"/>
      <c r="CZ9" s="427"/>
      <c r="DA9" s="428"/>
      <c r="DB9" s="426">
        <v>13.6</v>
      </c>
      <c r="DC9" s="427"/>
      <c r="DD9" s="427"/>
      <c r="DE9" s="427"/>
      <c r="DF9" s="427"/>
      <c r="DG9" s="427"/>
      <c r="DH9" s="427"/>
      <c r="DI9" s="428"/>
    </row>
    <row r="10" spans="1:119" ht="18.75" customHeight="1" thickBot="1" x14ac:dyDescent="0.2">
      <c r="A10" s="172"/>
      <c r="B10" s="561"/>
      <c r="C10" s="562"/>
      <c r="D10" s="562"/>
      <c r="E10" s="562"/>
      <c r="F10" s="562"/>
      <c r="G10" s="562"/>
      <c r="H10" s="562"/>
      <c r="I10" s="562"/>
      <c r="J10" s="562"/>
      <c r="K10" s="480"/>
      <c r="L10" s="385" t="s">
        <v>119</v>
      </c>
      <c r="M10" s="386"/>
      <c r="N10" s="386"/>
      <c r="O10" s="386"/>
      <c r="P10" s="386"/>
      <c r="Q10" s="387"/>
      <c r="R10" s="382">
        <v>104573</v>
      </c>
      <c r="S10" s="383"/>
      <c r="T10" s="383"/>
      <c r="U10" s="383"/>
      <c r="V10" s="442"/>
      <c r="W10" s="570"/>
      <c r="X10" s="380"/>
      <c r="Y10" s="380"/>
      <c r="Z10" s="380"/>
      <c r="AA10" s="380"/>
      <c r="AB10" s="380"/>
      <c r="AC10" s="380"/>
      <c r="AD10" s="380"/>
      <c r="AE10" s="380"/>
      <c r="AF10" s="380"/>
      <c r="AG10" s="380"/>
      <c r="AH10" s="380"/>
      <c r="AI10" s="380"/>
      <c r="AJ10" s="380"/>
      <c r="AK10" s="380"/>
      <c r="AL10" s="571"/>
      <c r="AM10" s="486" t="s">
        <v>120</v>
      </c>
      <c r="AN10" s="386"/>
      <c r="AO10" s="386"/>
      <c r="AP10" s="386"/>
      <c r="AQ10" s="386"/>
      <c r="AR10" s="386"/>
      <c r="AS10" s="386"/>
      <c r="AT10" s="387"/>
      <c r="AU10" s="487" t="s">
        <v>94</v>
      </c>
      <c r="AV10" s="488"/>
      <c r="AW10" s="488"/>
      <c r="AX10" s="488"/>
      <c r="AY10" s="443" t="s">
        <v>121</v>
      </c>
      <c r="AZ10" s="444"/>
      <c r="BA10" s="444"/>
      <c r="BB10" s="444"/>
      <c r="BC10" s="444"/>
      <c r="BD10" s="444"/>
      <c r="BE10" s="444"/>
      <c r="BF10" s="444"/>
      <c r="BG10" s="444"/>
      <c r="BH10" s="444"/>
      <c r="BI10" s="444"/>
      <c r="BJ10" s="444"/>
      <c r="BK10" s="444"/>
      <c r="BL10" s="444"/>
      <c r="BM10" s="445"/>
      <c r="BN10" s="429">
        <v>1124460</v>
      </c>
      <c r="BO10" s="430"/>
      <c r="BP10" s="430"/>
      <c r="BQ10" s="430"/>
      <c r="BR10" s="430"/>
      <c r="BS10" s="430"/>
      <c r="BT10" s="430"/>
      <c r="BU10" s="431"/>
      <c r="BV10" s="429">
        <v>369</v>
      </c>
      <c r="BW10" s="430"/>
      <c r="BX10" s="430"/>
      <c r="BY10" s="430"/>
      <c r="BZ10" s="430"/>
      <c r="CA10" s="430"/>
      <c r="CB10" s="430"/>
      <c r="CC10" s="431"/>
      <c r="CD10" s="178" t="s">
        <v>122</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561"/>
      <c r="C11" s="562"/>
      <c r="D11" s="562"/>
      <c r="E11" s="562"/>
      <c r="F11" s="562"/>
      <c r="G11" s="562"/>
      <c r="H11" s="562"/>
      <c r="I11" s="562"/>
      <c r="J11" s="562"/>
      <c r="K11" s="480"/>
      <c r="L11" s="390" t="s">
        <v>123</v>
      </c>
      <c r="M11" s="391"/>
      <c r="N11" s="391"/>
      <c r="O11" s="391"/>
      <c r="P11" s="391"/>
      <c r="Q11" s="392"/>
      <c r="R11" s="558" t="s">
        <v>124</v>
      </c>
      <c r="S11" s="559"/>
      <c r="T11" s="559"/>
      <c r="U11" s="559"/>
      <c r="V11" s="560"/>
      <c r="W11" s="570"/>
      <c r="X11" s="380"/>
      <c r="Y11" s="380"/>
      <c r="Z11" s="380"/>
      <c r="AA11" s="380"/>
      <c r="AB11" s="380"/>
      <c r="AC11" s="380"/>
      <c r="AD11" s="380"/>
      <c r="AE11" s="380"/>
      <c r="AF11" s="380"/>
      <c r="AG11" s="380"/>
      <c r="AH11" s="380"/>
      <c r="AI11" s="380"/>
      <c r="AJ11" s="380"/>
      <c r="AK11" s="380"/>
      <c r="AL11" s="571"/>
      <c r="AM11" s="486" t="s">
        <v>125</v>
      </c>
      <c r="AN11" s="386"/>
      <c r="AO11" s="386"/>
      <c r="AP11" s="386"/>
      <c r="AQ11" s="386"/>
      <c r="AR11" s="386"/>
      <c r="AS11" s="386"/>
      <c r="AT11" s="387"/>
      <c r="AU11" s="487" t="s">
        <v>126</v>
      </c>
      <c r="AV11" s="488"/>
      <c r="AW11" s="488"/>
      <c r="AX11" s="488"/>
      <c r="AY11" s="443" t="s">
        <v>127</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128</v>
      </c>
      <c r="CE11" s="389"/>
      <c r="CF11" s="389"/>
      <c r="CG11" s="389"/>
      <c r="CH11" s="389"/>
      <c r="CI11" s="389"/>
      <c r="CJ11" s="389"/>
      <c r="CK11" s="389"/>
      <c r="CL11" s="389"/>
      <c r="CM11" s="389"/>
      <c r="CN11" s="389"/>
      <c r="CO11" s="389"/>
      <c r="CP11" s="389"/>
      <c r="CQ11" s="389"/>
      <c r="CR11" s="389"/>
      <c r="CS11" s="470"/>
      <c r="CT11" s="532" t="s">
        <v>129</v>
      </c>
      <c r="CU11" s="533"/>
      <c r="CV11" s="533"/>
      <c r="CW11" s="533"/>
      <c r="CX11" s="533"/>
      <c r="CY11" s="533"/>
      <c r="CZ11" s="533"/>
      <c r="DA11" s="534"/>
      <c r="DB11" s="532" t="s">
        <v>130</v>
      </c>
      <c r="DC11" s="533"/>
      <c r="DD11" s="533"/>
      <c r="DE11" s="533"/>
      <c r="DF11" s="533"/>
      <c r="DG11" s="533"/>
      <c r="DH11" s="533"/>
      <c r="DI11" s="534"/>
    </row>
    <row r="12" spans="1:119" ht="18.75" customHeight="1" x14ac:dyDescent="0.15">
      <c r="A12" s="172"/>
      <c r="B12" s="535" t="s">
        <v>131</v>
      </c>
      <c r="C12" s="536"/>
      <c r="D12" s="536"/>
      <c r="E12" s="536"/>
      <c r="F12" s="536"/>
      <c r="G12" s="536"/>
      <c r="H12" s="536"/>
      <c r="I12" s="536"/>
      <c r="J12" s="536"/>
      <c r="K12" s="537"/>
      <c r="L12" s="544" t="s">
        <v>132</v>
      </c>
      <c r="M12" s="545"/>
      <c r="N12" s="545"/>
      <c r="O12" s="545"/>
      <c r="P12" s="545"/>
      <c r="Q12" s="546"/>
      <c r="R12" s="547">
        <v>102235</v>
      </c>
      <c r="S12" s="548"/>
      <c r="T12" s="548"/>
      <c r="U12" s="548"/>
      <c r="V12" s="549"/>
      <c r="W12" s="550" t="s">
        <v>1</v>
      </c>
      <c r="X12" s="488"/>
      <c r="Y12" s="488"/>
      <c r="Z12" s="488"/>
      <c r="AA12" s="488"/>
      <c r="AB12" s="551"/>
      <c r="AC12" s="552" t="s">
        <v>133</v>
      </c>
      <c r="AD12" s="553"/>
      <c r="AE12" s="553"/>
      <c r="AF12" s="553"/>
      <c r="AG12" s="554"/>
      <c r="AH12" s="552" t="s">
        <v>134</v>
      </c>
      <c r="AI12" s="553"/>
      <c r="AJ12" s="553"/>
      <c r="AK12" s="553"/>
      <c r="AL12" s="555"/>
      <c r="AM12" s="486" t="s">
        <v>135</v>
      </c>
      <c r="AN12" s="386"/>
      <c r="AO12" s="386"/>
      <c r="AP12" s="386"/>
      <c r="AQ12" s="386"/>
      <c r="AR12" s="386"/>
      <c r="AS12" s="386"/>
      <c r="AT12" s="387"/>
      <c r="AU12" s="487" t="s">
        <v>94</v>
      </c>
      <c r="AV12" s="488"/>
      <c r="AW12" s="488"/>
      <c r="AX12" s="488"/>
      <c r="AY12" s="443" t="s">
        <v>136</v>
      </c>
      <c r="AZ12" s="444"/>
      <c r="BA12" s="444"/>
      <c r="BB12" s="444"/>
      <c r="BC12" s="444"/>
      <c r="BD12" s="444"/>
      <c r="BE12" s="444"/>
      <c r="BF12" s="444"/>
      <c r="BG12" s="444"/>
      <c r="BH12" s="444"/>
      <c r="BI12" s="444"/>
      <c r="BJ12" s="444"/>
      <c r="BK12" s="444"/>
      <c r="BL12" s="444"/>
      <c r="BM12" s="445"/>
      <c r="BN12" s="429">
        <v>0</v>
      </c>
      <c r="BO12" s="430"/>
      <c r="BP12" s="430"/>
      <c r="BQ12" s="430"/>
      <c r="BR12" s="430"/>
      <c r="BS12" s="430"/>
      <c r="BT12" s="430"/>
      <c r="BU12" s="431"/>
      <c r="BV12" s="429">
        <v>0</v>
      </c>
      <c r="BW12" s="430"/>
      <c r="BX12" s="430"/>
      <c r="BY12" s="430"/>
      <c r="BZ12" s="430"/>
      <c r="CA12" s="430"/>
      <c r="CB12" s="430"/>
      <c r="CC12" s="431"/>
      <c r="CD12" s="469" t="s">
        <v>137</v>
      </c>
      <c r="CE12" s="389"/>
      <c r="CF12" s="389"/>
      <c r="CG12" s="389"/>
      <c r="CH12" s="389"/>
      <c r="CI12" s="389"/>
      <c r="CJ12" s="389"/>
      <c r="CK12" s="389"/>
      <c r="CL12" s="389"/>
      <c r="CM12" s="389"/>
      <c r="CN12" s="389"/>
      <c r="CO12" s="389"/>
      <c r="CP12" s="389"/>
      <c r="CQ12" s="389"/>
      <c r="CR12" s="389"/>
      <c r="CS12" s="470"/>
      <c r="CT12" s="532" t="s">
        <v>138</v>
      </c>
      <c r="CU12" s="533"/>
      <c r="CV12" s="533"/>
      <c r="CW12" s="533"/>
      <c r="CX12" s="533"/>
      <c r="CY12" s="533"/>
      <c r="CZ12" s="533"/>
      <c r="DA12" s="534"/>
      <c r="DB12" s="532" t="s">
        <v>139</v>
      </c>
      <c r="DC12" s="533"/>
      <c r="DD12" s="533"/>
      <c r="DE12" s="533"/>
      <c r="DF12" s="533"/>
      <c r="DG12" s="533"/>
      <c r="DH12" s="533"/>
      <c r="DI12" s="534"/>
    </row>
    <row r="13" spans="1:119" ht="18.75" customHeight="1" x14ac:dyDescent="0.15">
      <c r="A13" s="172"/>
      <c r="B13" s="538"/>
      <c r="C13" s="539"/>
      <c r="D13" s="539"/>
      <c r="E13" s="539"/>
      <c r="F13" s="539"/>
      <c r="G13" s="539"/>
      <c r="H13" s="539"/>
      <c r="I13" s="539"/>
      <c r="J13" s="539"/>
      <c r="K13" s="540"/>
      <c r="L13" s="187"/>
      <c r="M13" s="513" t="s">
        <v>140</v>
      </c>
      <c r="N13" s="514"/>
      <c r="O13" s="514"/>
      <c r="P13" s="514"/>
      <c r="Q13" s="515"/>
      <c r="R13" s="516">
        <v>99298</v>
      </c>
      <c r="S13" s="517"/>
      <c r="T13" s="517"/>
      <c r="U13" s="517"/>
      <c r="V13" s="518"/>
      <c r="W13" s="519" t="s">
        <v>141</v>
      </c>
      <c r="X13" s="415"/>
      <c r="Y13" s="415"/>
      <c r="Z13" s="415"/>
      <c r="AA13" s="415"/>
      <c r="AB13" s="416"/>
      <c r="AC13" s="382">
        <v>3516</v>
      </c>
      <c r="AD13" s="383"/>
      <c r="AE13" s="383"/>
      <c r="AF13" s="383"/>
      <c r="AG13" s="384"/>
      <c r="AH13" s="382">
        <v>4242</v>
      </c>
      <c r="AI13" s="383"/>
      <c r="AJ13" s="383"/>
      <c r="AK13" s="383"/>
      <c r="AL13" s="442"/>
      <c r="AM13" s="486" t="s">
        <v>142</v>
      </c>
      <c r="AN13" s="386"/>
      <c r="AO13" s="386"/>
      <c r="AP13" s="386"/>
      <c r="AQ13" s="386"/>
      <c r="AR13" s="386"/>
      <c r="AS13" s="386"/>
      <c r="AT13" s="387"/>
      <c r="AU13" s="487" t="s">
        <v>143</v>
      </c>
      <c r="AV13" s="488"/>
      <c r="AW13" s="488"/>
      <c r="AX13" s="488"/>
      <c r="AY13" s="443" t="s">
        <v>144</v>
      </c>
      <c r="AZ13" s="444"/>
      <c r="BA13" s="444"/>
      <c r="BB13" s="444"/>
      <c r="BC13" s="444"/>
      <c r="BD13" s="444"/>
      <c r="BE13" s="444"/>
      <c r="BF13" s="444"/>
      <c r="BG13" s="444"/>
      <c r="BH13" s="444"/>
      <c r="BI13" s="444"/>
      <c r="BJ13" s="444"/>
      <c r="BK13" s="444"/>
      <c r="BL13" s="444"/>
      <c r="BM13" s="445"/>
      <c r="BN13" s="429">
        <v>1677413</v>
      </c>
      <c r="BO13" s="430"/>
      <c r="BP13" s="430"/>
      <c r="BQ13" s="430"/>
      <c r="BR13" s="430"/>
      <c r="BS13" s="430"/>
      <c r="BT13" s="430"/>
      <c r="BU13" s="431"/>
      <c r="BV13" s="429">
        <v>945225</v>
      </c>
      <c r="BW13" s="430"/>
      <c r="BX13" s="430"/>
      <c r="BY13" s="430"/>
      <c r="BZ13" s="430"/>
      <c r="CA13" s="430"/>
      <c r="CB13" s="430"/>
      <c r="CC13" s="431"/>
      <c r="CD13" s="469" t="s">
        <v>145</v>
      </c>
      <c r="CE13" s="389"/>
      <c r="CF13" s="389"/>
      <c r="CG13" s="389"/>
      <c r="CH13" s="389"/>
      <c r="CI13" s="389"/>
      <c r="CJ13" s="389"/>
      <c r="CK13" s="389"/>
      <c r="CL13" s="389"/>
      <c r="CM13" s="389"/>
      <c r="CN13" s="389"/>
      <c r="CO13" s="389"/>
      <c r="CP13" s="389"/>
      <c r="CQ13" s="389"/>
      <c r="CR13" s="389"/>
      <c r="CS13" s="470"/>
      <c r="CT13" s="426">
        <v>7.7</v>
      </c>
      <c r="CU13" s="427"/>
      <c r="CV13" s="427"/>
      <c r="CW13" s="427"/>
      <c r="CX13" s="427"/>
      <c r="CY13" s="427"/>
      <c r="CZ13" s="427"/>
      <c r="DA13" s="428"/>
      <c r="DB13" s="426">
        <v>8.4</v>
      </c>
      <c r="DC13" s="427"/>
      <c r="DD13" s="427"/>
      <c r="DE13" s="427"/>
      <c r="DF13" s="427"/>
      <c r="DG13" s="427"/>
      <c r="DH13" s="427"/>
      <c r="DI13" s="428"/>
    </row>
    <row r="14" spans="1:119" ht="18.75" customHeight="1" thickBot="1" x14ac:dyDescent="0.2">
      <c r="A14" s="172"/>
      <c r="B14" s="538"/>
      <c r="C14" s="539"/>
      <c r="D14" s="539"/>
      <c r="E14" s="539"/>
      <c r="F14" s="539"/>
      <c r="G14" s="539"/>
      <c r="H14" s="539"/>
      <c r="I14" s="539"/>
      <c r="J14" s="539"/>
      <c r="K14" s="540"/>
      <c r="L14" s="503" t="s">
        <v>146</v>
      </c>
      <c r="M14" s="556"/>
      <c r="N14" s="556"/>
      <c r="O14" s="556"/>
      <c r="P14" s="556"/>
      <c r="Q14" s="557"/>
      <c r="R14" s="516">
        <v>103243</v>
      </c>
      <c r="S14" s="517"/>
      <c r="T14" s="517"/>
      <c r="U14" s="517"/>
      <c r="V14" s="518"/>
      <c r="W14" s="520"/>
      <c r="X14" s="418"/>
      <c r="Y14" s="418"/>
      <c r="Z14" s="418"/>
      <c r="AA14" s="418"/>
      <c r="AB14" s="419"/>
      <c r="AC14" s="509">
        <v>7.5</v>
      </c>
      <c r="AD14" s="510"/>
      <c r="AE14" s="510"/>
      <c r="AF14" s="510"/>
      <c r="AG14" s="511"/>
      <c r="AH14" s="509">
        <v>8.4</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147</v>
      </c>
      <c r="CE14" s="467"/>
      <c r="CF14" s="467"/>
      <c r="CG14" s="467"/>
      <c r="CH14" s="467"/>
      <c r="CI14" s="467"/>
      <c r="CJ14" s="467"/>
      <c r="CK14" s="467"/>
      <c r="CL14" s="467"/>
      <c r="CM14" s="467"/>
      <c r="CN14" s="467"/>
      <c r="CO14" s="467"/>
      <c r="CP14" s="467"/>
      <c r="CQ14" s="467"/>
      <c r="CR14" s="467"/>
      <c r="CS14" s="468"/>
      <c r="CT14" s="526">
        <v>52.5</v>
      </c>
      <c r="CU14" s="527"/>
      <c r="CV14" s="527"/>
      <c r="CW14" s="527"/>
      <c r="CX14" s="527"/>
      <c r="CY14" s="527"/>
      <c r="CZ14" s="527"/>
      <c r="DA14" s="528"/>
      <c r="DB14" s="526">
        <v>64.5</v>
      </c>
      <c r="DC14" s="527"/>
      <c r="DD14" s="527"/>
      <c r="DE14" s="527"/>
      <c r="DF14" s="527"/>
      <c r="DG14" s="527"/>
      <c r="DH14" s="527"/>
      <c r="DI14" s="528"/>
    </row>
    <row r="15" spans="1:119" ht="18.75" customHeight="1" x14ac:dyDescent="0.15">
      <c r="A15" s="172"/>
      <c r="B15" s="538"/>
      <c r="C15" s="539"/>
      <c r="D15" s="539"/>
      <c r="E15" s="539"/>
      <c r="F15" s="539"/>
      <c r="G15" s="539"/>
      <c r="H15" s="539"/>
      <c r="I15" s="539"/>
      <c r="J15" s="539"/>
      <c r="K15" s="540"/>
      <c r="L15" s="187"/>
      <c r="M15" s="513" t="s">
        <v>148</v>
      </c>
      <c r="N15" s="514"/>
      <c r="O15" s="514"/>
      <c r="P15" s="514"/>
      <c r="Q15" s="515"/>
      <c r="R15" s="516">
        <v>100388</v>
      </c>
      <c r="S15" s="517"/>
      <c r="T15" s="517"/>
      <c r="U15" s="517"/>
      <c r="V15" s="518"/>
      <c r="W15" s="519" t="s">
        <v>149</v>
      </c>
      <c r="X15" s="415"/>
      <c r="Y15" s="415"/>
      <c r="Z15" s="415"/>
      <c r="AA15" s="415"/>
      <c r="AB15" s="416"/>
      <c r="AC15" s="382">
        <v>16546</v>
      </c>
      <c r="AD15" s="383"/>
      <c r="AE15" s="383"/>
      <c r="AF15" s="383"/>
      <c r="AG15" s="384"/>
      <c r="AH15" s="382">
        <v>18273</v>
      </c>
      <c r="AI15" s="383"/>
      <c r="AJ15" s="383"/>
      <c r="AK15" s="383"/>
      <c r="AL15" s="442"/>
      <c r="AM15" s="486"/>
      <c r="AN15" s="386"/>
      <c r="AO15" s="386"/>
      <c r="AP15" s="386"/>
      <c r="AQ15" s="386"/>
      <c r="AR15" s="386"/>
      <c r="AS15" s="386"/>
      <c r="AT15" s="387"/>
      <c r="AU15" s="487"/>
      <c r="AV15" s="488"/>
      <c r="AW15" s="488"/>
      <c r="AX15" s="488"/>
      <c r="AY15" s="455" t="s">
        <v>150</v>
      </c>
      <c r="AZ15" s="456"/>
      <c r="BA15" s="456"/>
      <c r="BB15" s="456"/>
      <c r="BC15" s="456"/>
      <c r="BD15" s="456"/>
      <c r="BE15" s="456"/>
      <c r="BF15" s="456"/>
      <c r="BG15" s="456"/>
      <c r="BH15" s="456"/>
      <c r="BI15" s="456"/>
      <c r="BJ15" s="456"/>
      <c r="BK15" s="456"/>
      <c r="BL15" s="456"/>
      <c r="BM15" s="457"/>
      <c r="BN15" s="458">
        <v>13426979</v>
      </c>
      <c r="BO15" s="459"/>
      <c r="BP15" s="459"/>
      <c r="BQ15" s="459"/>
      <c r="BR15" s="459"/>
      <c r="BS15" s="459"/>
      <c r="BT15" s="459"/>
      <c r="BU15" s="460"/>
      <c r="BV15" s="458">
        <v>14075313</v>
      </c>
      <c r="BW15" s="459"/>
      <c r="BX15" s="459"/>
      <c r="BY15" s="459"/>
      <c r="BZ15" s="459"/>
      <c r="CA15" s="459"/>
      <c r="CB15" s="459"/>
      <c r="CC15" s="460"/>
      <c r="CD15" s="529" t="s">
        <v>151</v>
      </c>
      <c r="CE15" s="530"/>
      <c r="CF15" s="530"/>
      <c r="CG15" s="530"/>
      <c r="CH15" s="530"/>
      <c r="CI15" s="530"/>
      <c r="CJ15" s="530"/>
      <c r="CK15" s="530"/>
      <c r="CL15" s="530"/>
      <c r="CM15" s="530"/>
      <c r="CN15" s="530"/>
      <c r="CO15" s="530"/>
      <c r="CP15" s="530"/>
      <c r="CQ15" s="530"/>
      <c r="CR15" s="530"/>
      <c r="CS15" s="53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538"/>
      <c r="C16" s="539"/>
      <c r="D16" s="539"/>
      <c r="E16" s="539"/>
      <c r="F16" s="539"/>
      <c r="G16" s="539"/>
      <c r="H16" s="539"/>
      <c r="I16" s="539"/>
      <c r="J16" s="539"/>
      <c r="K16" s="540"/>
      <c r="L16" s="503" t="s">
        <v>152</v>
      </c>
      <c r="M16" s="504"/>
      <c r="N16" s="504"/>
      <c r="O16" s="504"/>
      <c r="P16" s="504"/>
      <c r="Q16" s="505"/>
      <c r="R16" s="506" t="s">
        <v>153</v>
      </c>
      <c r="S16" s="507"/>
      <c r="T16" s="507"/>
      <c r="U16" s="507"/>
      <c r="V16" s="508"/>
      <c r="W16" s="520"/>
      <c r="X16" s="418"/>
      <c r="Y16" s="418"/>
      <c r="Z16" s="418"/>
      <c r="AA16" s="418"/>
      <c r="AB16" s="419"/>
      <c r="AC16" s="509">
        <v>35.1</v>
      </c>
      <c r="AD16" s="510"/>
      <c r="AE16" s="510"/>
      <c r="AF16" s="510"/>
      <c r="AG16" s="511"/>
      <c r="AH16" s="509">
        <v>36.1</v>
      </c>
      <c r="AI16" s="510"/>
      <c r="AJ16" s="510"/>
      <c r="AK16" s="510"/>
      <c r="AL16" s="512"/>
      <c r="AM16" s="486"/>
      <c r="AN16" s="386"/>
      <c r="AO16" s="386"/>
      <c r="AP16" s="386"/>
      <c r="AQ16" s="386"/>
      <c r="AR16" s="386"/>
      <c r="AS16" s="386"/>
      <c r="AT16" s="387"/>
      <c r="AU16" s="487"/>
      <c r="AV16" s="488"/>
      <c r="AW16" s="488"/>
      <c r="AX16" s="488"/>
      <c r="AY16" s="443" t="s">
        <v>154</v>
      </c>
      <c r="AZ16" s="444"/>
      <c r="BA16" s="444"/>
      <c r="BB16" s="444"/>
      <c r="BC16" s="444"/>
      <c r="BD16" s="444"/>
      <c r="BE16" s="444"/>
      <c r="BF16" s="444"/>
      <c r="BG16" s="444"/>
      <c r="BH16" s="444"/>
      <c r="BI16" s="444"/>
      <c r="BJ16" s="444"/>
      <c r="BK16" s="444"/>
      <c r="BL16" s="444"/>
      <c r="BM16" s="445"/>
      <c r="BN16" s="429">
        <v>20955987</v>
      </c>
      <c r="BO16" s="430"/>
      <c r="BP16" s="430"/>
      <c r="BQ16" s="430"/>
      <c r="BR16" s="430"/>
      <c r="BS16" s="430"/>
      <c r="BT16" s="430"/>
      <c r="BU16" s="431"/>
      <c r="BV16" s="429">
        <v>20438646</v>
      </c>
      <c r="BW16" s="430"/>
      <c r="BX16" s="430"/>
      <c r="BY16" s="430"/>
      <c r="BZ16" s="430"/>
      <c r="CA16" s="430"/>
      <c r="CB16" s="430"/>
      <c r="CC16" s="431"/>
      <c r="CD16" s="181"/>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
      <c r="A17" s="172"/>
      <c r="B17" s="541"/>
      <c r="C17" s="542"/>
      <c r="D17" s="542"/>
      <c r="E17" s="542"/>
      <c r="F17" s="542"/>
      <c r="G17" s="542"/>
      <c r="H17" s="542"/>
      <c r="I17" s="542"/>
      <c r="J17" s="542"/>
      <c r="K17" s="543"/>
      <c r="L17" s="191"/>
      <c r="M17" s="522" t="s">
        <v>155</v>
      </c>
      <c r="N17" s="523"/>
      <c r="O17" s="523"/>
      <c r="P17" s="523"/>
      <c r="Q17" s="524"/>
      <c r="R17" s="506" t="s">
        <v>156</v>
      </c>
      <c r="S17" s="507"/>
      <c r="T17" s="507"/>
      <c r="U17" s="507"/>
      <c r="V17" s="508"/>
      <c r="W17" s="519" t="s">
        <v>157</v>
      </c>
      <c r="X17" s="415"/>
      <c r="Y17" s="415"/>
      <c r="Z17" s="415"/>
      <c r="AA17" s="415"/>
      <c r="AB17" s="416"/>
      <c r="AC17" s="382">
        <v>27081</v>
      </c>
      <c r="AD17" s="383"/>
      <c r="AE17" s="383"/>
      <c r="AF17" s="383"/>
      <c r="AG17" s="384"/>
      <c r="AH17" s="382">
        <v>28165</v>
      </c>
      <c r="AI17" s="383"/>
      <c r="AJ17" s="383"/>
      <c r="AK17" s="383"/>
      <c r="AL17" s="442"/>
      <c r="AM17" s="486"/>
      <c r="AN17" s="386"/>
      <c r="AO17" s="386"/>
      <c r="AP17" s="386"/>
      <c r="AQ17" s="386"/>
      <c r="AR17" s="386"/>
      <c r="AS17" s="386"/>
      <c r="AT17" s="387"/>
      <c r="AU17" s="487"/>
      <c r="AV17" s="488"/>
      <c r="AW17" s="488"/>
      <c r="AX17" s="488"/>
      <c r="AY17" s="443" t="s">
        <v>158</v>
      </c>
      <c r="AZ17" s="444"/>
      <c r="BA17" s="444"/>
      <c r="BB17" s="444"/>
      <c r="BC17" s="444"/>
      <c r="BD17" s="444"/>
      <c r="BE17" s="444"/>
      <c r="BF17" s="444"/>
      <c r="BG17" s="444"/>
      <c r="BH17" s="444"/>
      <c r="BI17" s="444"/>
      <c r="BJ17" s="444"/>
      <c r="BK17" s="444"/>
      <c r="BL17" s="444"/>
      <c r="BM17" s="445"/>
      <c r="BN17" s="429">
        <v>16921997</v>
      </c>
      <c r="BO17" s="430"/>
      <c r="BP17" s="430"/>
      <c r="BQ17" s="430"/>
      <c r="BR17" s="430"/>
      <c r="BS17" s="430"/>
      <c r="BT17" s="430"/>
      <c r="BU17" s="431"/>
      <c r="BV17" s="429">
        <v>17790620</v>
      </c>
      <c r="BW17" s="430"/>
      <c r="BX17" s="430"/>
      <c r="BY17" s="430"/>
      <c r="BZ17" s="430"/>
      <c r="CA17" s="430"/>
      <c r="CB17" s="430"/>
      <c r="CC17" s="431"/>
      <c r="CD17" s="181"/>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
      <c r="A18" s="172"/>
      <c r="B18" s="479" t="s">
        <v>159</v>
      </c>
      <c r="C18" s="480"/>
      <c r="D18" s="480"/>
      <c r="E18" s="481"/>
      <c r="F18" s="481"/>
      <c r="G18" s="481"/>
      <c r="H18" s="481"/>
      <c r="I18" s="481"/>
      <c r="J18" s="481"/>
      <c r="K18" s="481"/>
      <c r="L18" s="482">
        <v>205.3</v>
      </c>
      <c r="M18" s="482"/>
      <c r="N18" s="482"/>
      <c r="O18" s="482"/>
      <c r="P18" s="482"/>
      <c r="Q18" s="482"/>
      <c r="R18" s="483"/>
      <c r="S18" s="483"/>
      <c r="T18" s="483"/>
      <c r="U18" s="483"/>
      <c r="V18" s="484"/>
      <c r="W18" s="500"/>
      <c r="X18" s="501"/>
      <c r="Y18" s="501"/>
      <c r="Z18" s="501"/>
      <c r="AA18" s="501"/>
      <c r="AB18" s="525"/>
      <c r="AC18" s="399">
        <v>57.4</v>
      </c>
      <c r="AD18" s="400"/>
      <c r="AE18" s="400"/>
      <c r="AF18" s="400"/>
      <c r="AG18" s="485"/>
      <c r="AH18" s="399">
        <v>55.6</v>
      </c>
      <c r="AI18" s="400"/>
      <c r="AJ18" s="400"/>
      <c r="AK18" s="400"/>
      <c r="AL18" s="401"/>
      <c r="AM18" s="486"/>
      <c r="AN18" s="386"/>
      <c r="AO18" s="386"/>
      <c r="AP18" s="386"/>
      <c r="AQ18" s="386"/>
      <c r="AR18" s="386"/>
      <c r="AS18" s="386"/>
      <c r="AT18" s="387"/>
      <c r="AU18" s="487"/>
      <c r="AV18" s="488"/>
      <c r="AW18" s="488"/>
      <c r="AX18" s="488"/>
      <c r="AY18" s="443" t="s">
        <v>160</v>
      </c>
      <c r="AZ18" s="444"/>
      <c r="BA18" s="444"/>
      <c r="BB18" s="444"/>
      <c r="BC18" s="444"/>
      <c r="BD18" s="444"/>
      <c r="BE18" s="444"/>
      <c r="BF18" s="444"/>
      <c r="BG18" s="444"/>
      <c r="BH18" s="444"/>
      <c r="BI18" s="444"/>
      <c r="BJ18" s="444"/>
      <c r="BK18" s="444"/>
      <c r="BL18" s="444"/>
      <c r="BM18" s="445"/>
      <c r="BN18" s="429">
        <v>23513794</v>
      </c>
      <c r="BO18" s="430"/>
      <c r="BP18" s="430"/>
      <c r="BQ18" s="430"/>
      <c r="BR18" s="430"/>
      <c r="BS18" s="430"/>
      <c r="BT18" s="430"/>
      <c r="BU18" s="431"/>
      <c r="BV18" s="429">
        <v>23582510</v>
      </c>
      <c r="BW18" s="430"/>
      <c r="BX18" s="430"/>
      <c r="BY18" s="430"/>
      <c r="BZ18" s="430"/>
      <c r="CA18" s="430"/>
      <c r="CB18" s="430"/>
      <c r="CC18" s="431"/>
      <c r="CD18" s="181"/>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
      <c r="A19" s="172"/>
      <c r="B19" s="479" t="s">
        <v>161</v>
      </c>
      <c r="C19" s="480"/>
      <c r="D19" s="480"/>
      <c r="E19" s="481"/>
      <c r="F19" s="481"/>
      <c r="G19" s="481"/>
      <c r="H19" s="481"/>
      <c r="I19" s="481"/>
      <c r="J19" s="481"/>
      <c r="K19" s="481"/>
      <c r="L19" s="489">
        <v>491</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162</v>
      </c>
      <c r="AZ19" s="444"/>
      <c r="BA19" s="444"/>
      <c r="BB19" s="444"/>
      <c r="BC19" s="444"/>
      <c r="BD19" s="444"/>
      <c r="BE19" s="444"/>
      <c r="BF19" s="444"/>
      <c r="BG19" s="444"/>
      <c r="BH19" s="444"/>
      <c r="BI19" s="444"/>
      <c r="BJ19" s="444"/>
      <c r="BK19" s="444"/>
      <c r="BL19" s="444"/>
      <c r="BM19" s="445"/>
      <c r="BN19" s="429">
        <v>33057101</v>
      </c>
      <c r="BO19" s="430"/>
      <c r="BP19" s="430"/>
      <c r="BQ19" s="430"/>
      <c r="BR19" s="430"/>
      <c r="BS19" s="430"/>
      <c r="BT19" s="430"/>
      <c r="BU19" s="431"/>
      <c r="BV19" s="429">
        <v>31144283</v>
      </c>
      <c r="BW19" s="430"/>
      <c r="BX19" s="430"/>
      <c r="BY19" s="430"/>
      <c r="BZ19" s="430"/>
      <c r="CA19" s="430"/>
      <c r="CB19" s="430"/>
      <c r="CC19" s="431"/>
      <c r="CD19" s="181"/>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
      <c r="A20" s="172"/>
      <c r="B20" s="479" t="s">
        <v>163</v>
      </c>
      <c r="C20" s="480"/>
      <c r="D20" s="480"/>
      <c r="E20" s="481"/>
      <c r="F20" s="481"/>
      <c r="G20" s="481"/>
      <c r="H20" s="481"/>
      <c r="I20" s="481"/>
      <c r="J20" s="481"/>
      <c r="K20" s="481"/>
      <c r="L20" s="489">
        <v>37491</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1"/>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
      <c r="A21" s="172"/>
      <c r="B21" s="476" t="s">
        <v>164</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1"/>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15">
      <c r="A22" s="172"/>
      <c r="B22" s="405" t="s">
        <v>165</v>
      </c>
      <c r="C22" s="406"/>
      <c r="D22" s="407"/>
      <c r="E22" s="414" t="s">
        <v>1</v>
      </c>
      <c r="F22" s="415"/>
      <c r="G22" s="415"/>
      <c r="H22" s="415"/>
      <c r="I22" s="415"/>
      <c r="J22" s="415"/>
      <c r="K22" s="416"/>
      <c r="L22" s="414" t="s">
        <v>166</v>
      </c>
      <c r="M22" s="415"/>
      <c r="N22" s="415"/>
      <c r="O22" s="415"/>
      <c r="P22" s="416"/>
      <c r="Q22" s="420" t="s">
        <v>167</v>
      </c>
      <c r="R22" s="421"/>
      <c r="S22" s="421"/>
      <c r="T22" s="421"/>
      <c r="U22" s="421"/>
      <c r="V22" s="422"/>
      <c r="W22" s="471" t="s">
        <v>168</v>
      </c>
      <c r="X22" s="406"/>
      <c r="Y22" s="407"/>
      <c r="Z22" s="414" t="s">
        <v>1</v>
      </c>
      <c r="AA22" s="415"/>
      <c r="AB22" s="415"/>
      <c r="AC22" s="415"/>
      <c r="AD22" s="415"/>
      <c r="AE22" s="415"/>
      <c r="AF22" s="415"/>
      <c r="AG22" s="416"/>
      <c r="AH22" s="432" t="s">
        <v>169</v>
      </c>
      <c r="AI22" s="415"/>
      <c r="AJ22" s="415"/>
      <c r="AK22" s="415"/>
      <c r="AL22" s="416"/>
      <c r="AM22" s="432" t="s">
        <v>170</v>
      </c>
      <c r="AN22" s="433"/>
      <c r="AO22" s="433"/>
      <c r="AP22" s="433"/>
      <c r="AQ22" s="433"/>
      <c r="AR22" s="434"/>
      <c r="AS22" s="420" t="s">
        <v>167</v>
      </c>
      <c r="AT22" s="421"/>
      <c r="AU22" s="421"/>
      <c r="AV22" s="421"/>
      <c r="AW22" s="421"/>
      <c r="AX22" s="438"/>
      <c r="AY22" s="455" t="s">
        <v>171</v>
      </c>
      <c r="AZ22" s="456"/>
      <c r="BA22" s="456"/>
      <c r="BB22" s="456"/>
      <c r="BC22" s="456"/>
      <c r="BD22" s="456"/>
      <c r="BE22" s="456"/>
      <c r="BF22" s="456"/>
      <c r="BG22" s="456"/>
      <c r="BH22" s="456"/>
      <c r="BI22" s="456"/>
      <c r="BJ22" s="456"/>
      <c r="BK22" s="456"/>
      <c r="BL22" s="456"/>
      <c r="BM22" s="457"/>
      <c r="BN22" s="458">
        <v>46551086</v>
      </c>
      <c r="BO22" s="459"/>
      <c r="BP22" s="459"/>
      <c r="BQ22" s="459"/>
      <c r="BR22" s="459"/>
      <c r="BS22" s="459"/>
      <c r="BT22" s="459"/>
      <c r="BU22" s="460"/>
      <c r="BV22" s="458">
        <v>44788245</v>
      </c>
      <c r="BW22" s="459"/>
      <c r="BX22" s="459"/>
      <c r="BY22" s="459"/>
      <c r="BZ22" s="459"/>
      <c r="CA22" s="459"/>
      <c r="CB22" s="459"/>
      <c r="CC22" s="460"/>
      <c r="CD22" s="181"/>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15">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172</v>
      </c>
      <c r="AZ23" s="444"/>
      <c r="BA23" s="444"/>
      <c r="BB23" s="444"/>
      <c r="BC23" s="444"/>
      <c r="BD23" s="444"/>
      <c r="BE23" s="444"/>
      <c r="BF23" s="444"/>
      <c r="BG23" s="444"/>
      <c r="BH23" s="444"/>
      <c r="BI23" s="444"/>
      <c r="BJ23" s="444"/>
      <c r="BK23" s="444"/>
      <c r="BL23" s="444"/>
      <c r="BM23" s="445"/>
      <c r="BN23" s="429">
        <v>25604336</v>
      </c>
      <c r="BO23" s="430"/>
      <c r="BP23" s="430"/>
      <c r="BQ23" s="430"/>
      <c r="BR23" s="430"/>
      <c r="BS23" s="430"/>
      <c r="BT23" s="430"/>
      <c r="BU23" s="431"/>
      <c r="BV23" s="429">
        <v>25312778</v>
      </c>
      <c r="BW23" s="430"/>
      <c r="BX23" s="430"/>
      <c r="BY23" s="430"/>
      <c r="BZ23" s="430"/>
      <c r="CA23" s="430"/>
      <c r="CB23" s="430"/>
      <c r="CC23" s="431"/>
      <c r="CD23" s="181"/>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
      <c r="A24" s="172"/>
      <c r="B24" s="408"/>
      <c r="C24" s="409"/>
      <c r="D24" s="410"/>
      <c r="E24" s="385" t="s">
        <v>173</v>
      </c>
      <c r="F24" s="386"/>
      <c r="G24" s="386"/>
      <c r="H24" s="386"/>
      <c r="I24" s="386"/>
      <c r="J24" s="386"/>
      <c r="K24" s="387"/>
      <c r="L24" s="382">
        <v>1</v>
      </c>
      <c r="M24" s="383"/>
      <c r="N24" s="383"/>
      <c r="O24" s="383"/>
      <c r="P24" s="384"/>
      <c r="Q24" s="382">
        <v>9090</v>
      </c>
      <c r="R24" s="383"/>
      <c r="S24" s="383"/>
      <c r="T24" s="383"/>
      <c r="U24" s="383"/>
      <c r="V24" s="384"/>
      <c r="W24" s="472"/>
      <c r="X24" s="409"/>
      <c r="Y24" s="410"/>
      <c r="Z24" s="385" t="s">
        <v>174</v>
      </c>
      <c r="AA24" s="386"/>
      <c r="AB24" s="386"/>
      <c r="AC24" s="386"/>
      <c r="AD24" s="386"/>
      <c r="AE24" s="386"/>
      <c r="AF24" s="386"/>
      <c r="AG24" s="387"/>
      <c r="AH24" s="382">
        <v>682</v>
      </c>
      <c r="AI24" s="383"/>
      <c r="AJ24" s="383"/>
      <c r="AK24" s="383"/>
      <c r="AL24" s="384"/>
      <c r="AM24" s="382">
        <v>2060322</v>
      </c>
      <c r="AN24" s="383"/>
      <c r="AO24" s="383"/>
      <c r="AP24" s="383"/>
      <c r="AQ24" s="383"/>
      <c r="AR24" s="384"/>
      <c r="AS24" s="382">
        <v>3021</v>
      </c>
      <c r="AT24" s="383"/>
      <c r="AU24" s="383"/>
      <c r="AV24" s="383"/>
      <c r="AW24" s="383"/>
      <c r="AX24" s="442"/>
      <c r="AY24" s="402" t="s">
        <v>175</v>
      </c>
      <c r="AZ24" s="403"/>
      <c r="BA24" s="403"/>
      <c r="BB24" s="403"/>
      <c r="BC24" s="403"/>
      <c r="BD24" s="403"/>
      <c r="BE24" s="403"/>
      <c r="BF24" s="403"/>
      <c r="BG24" s="403"/>
      <c r="BH24" s="403"/>
      <c r="BI24" s="403"/>
      <c r="BJ24" s="403"/>
      <c r="BK24" s="403"/>
      <c r="BL24" s="403"/>
      <c r="BM24" s="404"/>
      <c r="BN24" s="429">
        <v>25703018</v>
      </c>
      <c r="BO24" s="430"/>
      <c r="BP24" s="430"/>
      <c r="BQ24" s="430"/>
      <c r="BR24" s="430"/>
      <c r="BS24" s="430"/>
      <c r="BT24" s="430"/>
      <c r="BU24" s="431"/>
      <c r="BV24" s="429">
        <v>24303048</v>
      </c>
      <c r="BW24" s="430"/>
      <c r="BX24" s="430"/>
      <c r="BY24" s="430"/>
      <c r="BZ24" s="430"/>
      <c r="CA24" s="430"/>
      <c r="CB24" s="430"/>
      <c r="CC24" s="431"/>
      <c r="CD24" s="181"/>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15">
      <c r="A25" s="172"/>
      <c r="B25" s="408"/>
      <c r="C25" s="409"/>
      <c r="D25" s="410"/>
      <c r="E25" s="385" t="s">
        <v>176</v>
      </c>
      <c r="F25" s="386"/>
      <c r="G25" s="386"/>
      <c r="H25" s="386"/>
      <c r="I25" s="386"/>
      <c r="J25" s="386"/>
      <c r="K25" s="387"/>
      <c r="L25" s="382">
        <v>1</v>
      </c>
      <c r="M25" s="383"/>
      <c r="N25" s="383"/>
      <c r="O25" s="383"/>
      <c r="P25" s="384"/>
      <c r="Q25" s="382">
        <v>7750</v>
      </c>
      <c r="R25" s="383"/>
      <c r="S25" s="383"/>
      <c r="T25" s="383"/>
      <c r="U25" s="383"/>
      <c r="V25" s="384"/>
      <c r="W25" s="472"/>
      <c r="X25" s="409"/>
      <c r="Y25" s="410"/>
      <c r="Z25" s="385" t="s">
        <v>177</v>
      </c>
      <c r="AA25" s="386"/>
      <c r="AB25" s="386"/>
      <c r="AC25" s="386"/>
      <c r="AD25" s="386"/>
      <c r="AE25" s="386"/>
      <c r="AF25" s="386"/>
      <c r="AG25" s="387"/>
      <c r="AH25" s="382" t="s">
        <v>130</v>
      </c>
      <c r="AI25" s="383"/>
      <c r="AJ25" s="383"/>
      <c r="AK25" s="383"/>
      <c r="AL25" s="384"/>
      <c r="AM25" s="382" t="s">
        <v>130</v>
      </c>
      <c r="AN25" s="383"/>
      <c r="AO25" s="383"/>
      <c r="AP25" s="383"/>
      <c r="AQ25" s="383"/>
      <c r="AR25" s="384"/>
      <c r="AS25" s="382" t="s">
        <v>130</v>
      </c>
      <c r="AT25" s="383"/>
      <c r="AU25" s="383"/>
      <c r="AV25" s="383"/>
      <c r="AW25" s="383"/>
      <c r="AX25" s="442"/>
      <c r="AY25" s="455" t="s">
        <v>178</v>
      </c>
      <c r="AZ25" s="456"/>
      <c r="BA25" s="456"/>
      <c r="BB25" s="456"/>
      <c r="BC25" s="456"/>
      <c r="BD25" s="456"/>
      <c r="BE25" s="456"/>
      <c r="BF25" s="456"/>
      <c r="BG25" s="456"/>
      <c r="BH25" s="456"/>
      <c r="BI25" s="456"/>
      <c r="BJ25" s="456"/>
      <c r="BK25" s="456"/>
      <c r="BL25" s="456"/>
      <c r="BM25" s="457"/>
      <c r="BN25" s="458">
        <v>947506</v>
      </c>
      <c r="BO25" s="459"/>
      <c r="BP25" s="459"/>
      <c r="BQ25" s="459"/>
      <c r="BR25" s="459"/>
      <c r="BS25" s="459"/>
      <c r="BT25" s="459"/>
      <c r="BU25" s="460"/>
      <c r="BV25" s="458">
        <v>1026051</v>
      </c>
      <c r="BW25" s="459"/>
      <c r="BX25" s="459"/>
      <c r="BY25" s="459"/>
      <c r="BZ25" s="459"/>
      <c r="CA25" s="459"/>
      <c r="CB25" s="459"/>
      <c r="CC25" s="460"/>
      <c r="CD25" s="181"/>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15">
      <c r="A26" s="172"/>
      <c r="B26" s="408"/>
      <c r="C26" s="409"/>
      <c r="D26" s="410"/>
      <c r="E26" s="385" t="s">
        <v>179</v>
      </c>
      <c r="F26" s="386"/>
      <c r="G26" s="386"/>
      <c r="H26" s="386"/>
      <c r="I26" s="386"/>
      <c r="J26" s="386"/>
      <c r="K26" s="387"/>
      <c r="L26" s="382">
        <v>1</v>
      </c>
      <c r="M26" s="383"/>
      <c r="N26" s="383"/>
      <c r="O26" s="383"/>
      <c r="P26" s="384"/>
      <c r="Q26" s="382">
        <v>7030</v>
      </c>
      <c r="R26" s="383"/>
      <c r="S26" s="383"/>
      <c r="T26" s="383"/>
      <c r="U26" s="383"/>
      <c r="V26" s="384"/>
      <c r="W26" s="472"/>
      <c r="X26" s="409"/>
      <c r="Y26" s="410"/>
      <c r="Z26" s="385" t="s">
        <v>180</v>
      </c>
      <c r="AA26" s="440"/>
      <c r="AB26" s="440"/>
      <c r="AC26" s="440"/>
      <c r="AD26" s="440"/>
      <c r="AE26" s="440"/>
      <c r="AF26" s="440"/>
      <c r="AG26" s="441"/>
      <c r="AH26" s="382">
        <v>18</v>
      </c>
      <c r="AI26" s="383"/>
      <c r="AJ26" s="383"/>
      <c r="AK26" s="383"/>
      <c r="AL26" s="384"/>
      <c r="AM26" s="382">
        <v>49770</v>
      </c>
      <c r="AN26" s="383"/>
      <c r="AO26" s="383"/>
      <c r="AP26" s="383"/>
      <c r="AQ26" s="383"/>
      <c r="AR26" s="384"/>
      <c r="AS26" s="382">
        <v>2765</v>
      </c>
      <c r="AT26" s="383"/>
      <c r="AU26" s="383"/>
      <c r="AV26" s="383"/>
      <c r="AW26" s="383"/>
      <c r="AX26" s="442"/>
      <c r="AY26" s="469" t="s">
        <v>181</v>
      </c>
      <c r="AZ26" s="389"/>
      <c r="BA26" s="389"/>
      <c r="BB26" s="389"/>
      <c r="BC26" s="389"/>
      <c r="BD26" s="389"/>
      <c r="BE26" s="389"/>
      <c r="BF26" s="389"/>
      <c r="BG26" s="389"/>
      <c r="BH26" s="389"/>
      <c r="BI26" s="389"/>
      <c r="BJ26" s="389"/>
      <c r="BK26" s="389"/>
      <c r="BL26" s="389"/>
      <c r="BM26" s="470"/>
      <c r="BN26" s="429" t="s">
        <v>139</v>
      </c>
      <c r="BO26" s="430"/>
      <c r="BP26" s="430"/>
      <c r="BQ26" s="430"/>
      <c r="BR26" s="430"/>
      <c r="BS26" s="430"/>
      <c r="BT26" s="430"/>
      <c r="BU26" s="431"/>
      <c r="BV26" s="429" t="s">
        <v>130</v>
      </c>
      <c r="BW26" s="430"/>
      <c r="BX26" s="430"/>
      <c r="BY26" s="430"/>
      <c r="BZ26" s="430"/>
      <c r="CA26" s="430"/>
      <c r="CB26" s="430"/>
      <c r="CC26" s="431"/>
      <c r="CD26" s="181"/>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
      <c r="A27" s="172"/>
      <c r="B27" s="408"/>
      <c r="C27" s="409"/>
      <c r="D27" s="410"/>
      <c r="E27" s="385" t="s">
        <v>182</v>
      </c>
      <c r="F27" s="386"/>
      <c r="G27" s="386"/>
      <c r="H27" s="386"/>
      <c r="I27" s="386"/>
      <c r="J27" s="386"/>
      <c r="K27" s="387"/>
      <c r="L27" s="382">
        <v>1</v>
      </c>
      <c r="M27" s="383"/>
      <c r="N27" s="383"/>
      <c r="O27" s="383"/>
      <c r="P27" s="384"/>
      <c r="Q27" s="382">
        <v>4490</v>
      </c>
      <c r="R27" s="383"/>
      <c r="S27" s="383"/>
      <c r="T27" s="383"/>
      <c r="U27" s="383"/>
      <c r="V27" s="384"/>
      <c r="W27" s="472"/>
      <c r="X27" s="409"/>
      <c r="Y27" s="410"/>
      <c r="Z27" s="385" t="s">
        <v>183</v>
      </c>
      <c r="AA27" s="386"/>
      <c r="AB27" s="386"/>
      <c r="AC27" s="386"/>
      <c r="AD27" s="386"/>
      <c r="AE27" s="386"/>
      <c r="AF27" s="386"/>
      <c r="AG27" s="387"/>
      <c r="AH27" s="382">
        <v>3</v>
      </c>
      <c r="AI27" s="383"/>
      <c r="AJ27" s="383"/>
      <c r="AK27" s="383"/>
      <c r="AL27" s="384"/>
      <c r="AM27" s="382">
        <v>10314</v>
      </c>
      <c r="AN27" s="383"/>
      <c r="AO27" s="383"/>
      <c r="AP27" s="383"/>
      <c r="AQ27" s="383"/>
      <c r="AR27" s="384"/>
      <c r="AS27" s="382">
        <v>3438</v>
      </c>
      <c r="AT27" s="383"/>
      <c r="AU27" s="383"/>
      <c r="AV27" s="383"/>
      <c r="AW27" s="383"/>
      <c r="AX27" s="442"/>
      <c r="AY27" s="466" t="s">
        <v>184</v>
      </c>
      <c r="AZ27" s="467"/>
      <c r="BA27" s="467"/>
      <c r="BB27" s="467"/>
      <c r="BC27" s="467"/>
      <c r="BD27" s="467"/>
      <c r="BE27" s="467"/>
      <c r="BF27" s="467"/>
      <c r="BG27" s="467"/>
      <c r="BH27" s="467"/>
      <c r="BI27" s="467"/>
      <c r="BJ27" s="467"/>
      <c r="BK27" s="467"/>
      <c r="BL27" s="467"/>
      <c r="BM27" s="468"/>
      <c r="BN27" s="463" t="s">
        <v>138</v>
      </c>
      <c r="BO27" s="464"/>
      <c r="BP27" s="464"/>
      <c r="BQ27" s="464"/>
      <c r="BR27" s="464"/>
      <c r="BS27" s="464"/>
      <c r="BT27" s="464"/>
      <c r="BU27" s="465"/>
      <c r="BV27" s="463" t="s">
        <v>138</v>
      </c>
      <c r="BW27" s="464"/>
      <c r="BX27" s="464"/>
      <c r="BY27" s="464"/>
      <c r="BZ27" s="464"/>
      <c r="CA27" s="464"/>
      <c r="CB27" s="464"/>
      <c r="CC27" s="465"/>
      <c r="CD27" s="175"/>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15">
      <c r="A28" s="172"/>
      <c r="B28" s="408"/>
      <c r="C28" s="409"/>
      <c r="D28" s="410"/>
      <c r="E28" s="385" t="s">
        <v>185</v>
      </c>
      <c r="F28" s="386"/>
      <c r="G28" s="386"/>
      <c r="H28" s="386"/>
      <c r="I28" s="386"/>
      <c r="J28" s="386"/>
      <c r="K28" s="387"/>
      <c r="L28" s="382">
        <v>1</v>
      </c>
      <c r="M28" s="383"/>
      <c r="N28" s="383"/>
      <c r="O28" s="383"/>
      <c r="P28" s="384"/>
      <c r="Q28" s="382">
        <v>4050</v>
      </c>
      <c r="R28" s="383"/>
      <c r="S28" s="383"/>
      <c r="T28" s="383"/>
      <c r="U28" s="383"/>
      <c r="V28" s="384"/>
      <c r="W28" s="472"/>
      <c r="X28" s="409"/>
      <c r="Y28" s="410"/>
      <c r="Z28" s="385" t="s">
        <v>186</v>
      </c>
      <c r="AA28" s="386"/>
      <c r="AB28" s="386"/>
      <c r="AC28" s="386"/>
      <c r="AD28" s="386"/>
      <c r="AE28" s="386"/>
      <c r="AF28" s="386"/>
      <c r="AG28" s="387"/>
      <c r="AH28" s="382" t="s">
        <v>139</v>
      </c>
      <c r="AI28" s="383"/>
      <c r="AJ28" s="383"/>
      <c r="AK28" s="383"/>
      <c r="AL28" s="384"/>
      <c r="AM28" s="382" t="s">
        <v>138</v>
      </c>
      <c r="AN28" s="383"/>
      <c r="AO28" s="383"/>
      <c r="AP28" s="383"/>
      <c r="AQ28" s="383"/>
      <c r="AR28" s="384"/>
      <c r="AS28" s="382" t="s">
        <v>138</v>
      </c>
      <c r="AT28" s="383"/>
      <c r="AU28" s="383"/>
      <c r="AV28" s="383"/>
      <c r="AW28" s="383"/>
      <c r="AX28" s="442"/>
      <c r="AY28" s="446" t="s">
        <v>187</v>
      </c>
      <c r="AZ28" s="447"/>
      <c r="BA28" s="447"/>
      <c r="BB28" s="448"/>
      <c r="BC28" s="455" t="s">
        <v>48</v>
      </c>
      <c r="BD28" s="456"/>
      <c r="BE28" s="456"/>
      <c r="BF28" s="456"/>
      <c r="BG28" s="456"/>
      <c r="BH28" s="456"/>
      <c r="BI28" s="456"/>
      <c r="BJ28" s="456"/>
      <c r="BK28" s="456"/>
      <c r="BL28" s="456"/>
      <c r="BM28" s="457"/>
      <c r="BN28" s="458">
        <v>5576979</v>
      </c>
      <c r="BO28" s="459"/>
      <c r="BP28" s="459"/>
      <c r="BQ28" s="459"/>
      <c r="BR28" s="459"/>
      <c r="BS28" s="459"/>
      <c r="BT28" s="459"/>
      <c r="BU28" s="460"/>
      <c r="BV28" s="458">
        <v>4452519</v>
      </c>
      <c r="BW28" s="459"/>
      <c r="BX28" s="459"/>
      <c r="BY28" s="459"/>
      <c r="BZ28" s="459"/>
      <c r="CA28" s="459"/>
      <c r="CB28" s="459"/>
      <c r="CC28" s="460"/>
      <c r="CD28" s="181"/>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15">
      <c r="A29" s="172"/>
      <c r="B29" s="408"/>
      <c r="C29" s="409"/>
      <c r="D29" s="410"/>
      <c r="E29" s="385" t="s">
        <v>188</v>
      </c>
      <c r="F29" s="386"/>
      <c r="G29" s="386"/>
      <c r="H29" s="386"/>
      <c r="I29" s="386"/>
      <c r="J29" s="386"/>
      <c r="K29" s="387"/>
      <c r="L29" s="382">
        <v>22</v>
      </c>
      <c r="M29" s="383"/>
      <c r="N29" s="383"/>
      <c r="O29" s="383"/>
      <c r="P29" s="384"/>
      <c r="Q29" s="382">
        <v>3810</v>
      </c>
      <c r="R29" s="383"/>
      <c r="S29" s="383"/>
      <c r="T29" s="383"/>
      <c r="U29" s="383"/>
      <c r="V29" s="384"/>
      <c r="W29" s="473"/>
      <c r="X29" s="474"/>
      <c r="Y29" s="475"/>
      <c r="Z29" s="385" t="s">
        <v>189</v>
      </c>
      <c r="AA29" s="386"/>
      <c r="AB29" s="386"/>
      <c r="AC29" s="386"/>
      <c r="AD29" s="386"/>
      <c r="AE29" s="386"/>
      <c r="AF29" s="386"/>
      <c r="AG29" s="387"/>
      <c r="AH29" s="382">
        <v>685</v>
      </c>
      <c r="AI29" s="383"/>
      <c r="AJ29" s="383"/>
      <c r="AK29" s="383"/>
      <c r="AL29" s="384"/>
      <c r="AM29" s="382">
        <v>2070636</v>
      </c>
      <c r="AN29" s="383"/>
      <c r="AO29" s="383"/>
      <c r="AP29" s="383"/>
      <c r="AQ29" s="383"/>
      <c r="AR29" s="384"/>
      <c r="AS29" s="382">
        <v>3023</v>
      </c>
      <c r="AT29" s="383"/>
      <c r="AU29" s="383"/>
      <c r="AV29" s="383"/>
      <c r="AW29" s="383"/>
      <c r="AX29" s="442"/>
      <c r="AY29" s="449"/>
      <c r="AZ29" s="450"/>
      <c r="BA29" s="450"/>
      <c r="BB29" s="451"/>
      <c r="BC29" s="443" t="s">
        <v>190</v>
      </c>
      <c r="BD29" s="444"/>
      <c r="BE29" s="444"/>
      <c r="BF29" s="444"/>
      <c r="BG29" s="444"/>
      <c r="BH29" s="444"/>
      <c r="BI29" s="444"/>
      <c r="BJ29" s="444"/>
      <c r="BK29" s="444"/>
      <c r="BL29" s="444"/>
      <c r="BM29" s="445"/>
      <c r="BN29" s="429">
        <v>3118286</v>
      </c>
      <c r="BO29" s="430"/>
      <c r="BP29" s="430"/>
      <c r="BQ29" s="430"/>
      <c r="BR29" s="430"/>
      <c r="BS29" s="430"/>
      <c r="BT29" s="430"/>
      <c r="BU29" s="431"/>
      <c r="BV29" s="429">
        <v>2336709</v>
      </c>
      <c r="BW29" s="430"/>
      <c r="BX29" s="430"/>
      <c r="BY29" s="430"/>
      <c r="BZ29" s="430"/>
      <c r="CA29" s="430"/>
      <c r="CB29" s="430"/>
      <c r="CC29" s="431"/>
      <c r="CD29" s="175"/>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191</v>
      </c>
      <c r="X30" s="397"/>
      <c r="Y30" s="397"/>
      <c r="Z30" s="397"/>
      <c r="AA30" s="397"/>
      <c r="AB30" s="397"/>
      <c r="AC30" s="397"/>
      <c r="AD30" s="397"/>
      <c r="AE30" s="397"/>
      <c r="AF30" s="397"/>
      <c r="AG30" s="398"/>
      <c r="AH30" s="399">
        <v>98.9</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50</v>
      </c>
      <c r="BD30" s="403"/>
      <c r="BE30" s="403"/>
      <c r="BF30" s="403"/>
      <c r="BG30" s="403"/>
      <c r="BH30" s="403"/>
      <c r="BI30" s="403"/>
      <c r="BJ30" s="403"/>
      <c r="BK30" s="403"/>
      <c r="BL30" s="403"/>
      <c r="BM30" s="404"/>
      <c r="BN30" s="463">
        <v>3413848</v>
      </c>
      <c r="BO30" s="464"/>
      <c r="BP30" s="464"/>
      <c r="BQ30" s="464"/>
      <c r="BR30" s="464"/>
      <c r="BS30" s="464"/>
      <c r="BT30" s="464"/>
      <c r="BU30" s="465"/>
      <c r="BV30" s="463">
        <v>2554083</v>
      </c>
      <c r="BW30" s="464"/>
      <c r="BX30" s="464"/>
      <c r="BY30" s="464"/>
      <c r="BZ30" s="464"/>
      <c r="CA30" s="464"/>
      <c r="CB30" s="464"/>
      <c r="CC30" s="465"/>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388" t="s">
        <v>192</v>
      </c>
      <c r="D32" s="388"/>
      <c r="E32" s="388"/>
      <c r="F32" s="388"/>
      <c r="G32" s="388"/>
      <c r="H32" s="388"/>
      <c r="I32" s="388"/>
      <c r="J32" s="388"/>
      <c r="K32" s="388"/>
      <c r="L32" s="388"/>
      <c r="M32" s="388"/>
      <c r="N32" s="388"/>
      <c r="O32" s="388"/>
      <c r="P32" s="388"/>
      <c r="Q32" s="388"/>
      <c r="R32" s="388"/>
      <c r="S32" s="388"/>
      <c r="U32" s="389" t="s">
        <v>193</v>
      </c>
      <c r="V32" s="389"/>
      <c r="W32" s="389"/>
      <c r="X32" s="389"/>
      <c r="Y32" s="389"/>
      <c r="Z32" s="389"/>
      <c r="AA32" s="389"/>
      <c r="AB32" s="389"/>
      <c r="AC32" s="389"/>
      <c r="AD32" s="389"/>
      <c r="AE32" s="389"/>
      <c r="AF32" s="389"/>
      <c r="AG32" s="389"/>
      <c r="AH32" s="389"/>
      <c r="AI32" s="389"/>
      <c r="AJ32" s="389"/>
      <c r="AK32" s="389"/>
      <c r="AM32" s="389" t="s">
        <v>194</v>
      </c>
      <c r="AN32" s="389"/>
      <c r="AO32" s="389"/>
      <c r="AP32" s="389"/>
      <c r="AQ32" s="389"/>
      <c r="AR32" s="389"/>
      <c r="AS32" s="389"/>
      <c r="AT32" s="389"/>
      <c r="AU32" s="389"/>
      <c r="AV32" s="389"/>
      <c r="AW32" s="389"/>
      <c r="AX32" s="389"/>
      <c r="AY32" s="389"/>
      <c r="AZ32" s="389"/>
      <c r="BA32" s="389"/>
      <c r="BB32" s="389"/>
      <c r="BC32" s="389"/>
      <c r="BE32" s="389" t="s">
        <v>195</v>
      </c>
      <c r="BF32" s="389"/>
      <c r="BG32" s="389"/>
      <c r="BH32" s="389"/>
      <c r="BI32" s="389"/>
      <c r="BJ32" s="389"/>
      <c r="BK32" s="389"/>
      <c r="BL32" s="389"/>
      <c r="BM32" s="389"/>
      <c r="BN32" s="389"/>
      <c r="BO32" s="389"/>
      <c r="BP32" s="389"/>
      <c r="BQ32" s="389"/>
      <c r="BR32" s="389"/>
      <c r="BS32" s="389"/>
      <c r="BT32" s="389"/>
      <c r="BU32" s="389"/>
      <c r="BW32" s="389" t="s">
        <v>196</v>
      </c>
      <c r="BX32" s="389"/>
      <c r="BY32" s="389"/>
      <c r="BZ32" s="389"/>
      <c r="CA32" s="389"/>
      <c r="CB32" s="389"/>
      <c r="CC32" s="389"/>
      <c r="CD32" s="389"/>
      <c r="CE32" s="389"/>
      <c r="CF32" s="389"/>
      <c r="CG32" s="389"/>
      <c r="CH32" s="389"/>
      <c r="CI32" s="389"/>
      <c r="CJ32" s="389"/>
      <c r="CK32" s="389"/>
      <c r="CL32" s="389"/>
      <c r="CM32" s="389"/>
      <c r="CO32" s="389" t="s">
        <v>197</v>
      </c>
      <c r="CP32" s="389"/>
      <c r="CQ32" s="389"/>
      <c r="CR32" s="389"/>
      <c r="CS32" s="389"/>
      <c r="CT32" s="389"/>
      <c r="CU32" s="389"/>
      <c r="CV32" s="389"/>
      <c r="CW32" s="389"/>
      <c r="CX32" s="389"/>
      <c r="CY32" s="389"/>
      <c r="CZ32" s="389"/>
      <c r="DA32" s="389"/>
      <c r="DB32" s="389"/>
      <c r="DC32" s="389"/>
      <c r="DD32" s="389"/>
      <c r="DE32" s="389"/>
      <c r="DI32" s="198"/>
    </row>
    <row r="33" spans="1:113" ht="13.5" customHeight="1" x14ac:dyDescent="0.15">
      <c r="A33" s="172"/>
      <c r="B33" s="199"/>
      <c r="C33" s="381" t="s">
        <v>198</v>
      </c>
      <c r="D33" s="381"/>
      <c r="E33" s="380" t="s">
        <v>199</v>
      </c>
      <c r="F33" s="380"/>
      <c r="G33" s="380"/>
      <c r="H33" s="380"/>
      <c r="I33" s="380"/>
      <c r="J33" s="380"/>
      <c r="K33" s="380"/>
      <c r="L33" s="380"/>
      <c r="M33" s="380"/>
      <c r="N33" s="380"/>
      <c r="O33" s="380"/>
      <c r="P33" s="380"/>
      <c r="Q33" s="380"/>
      <c r="R33" s="380"/>
      <c r="S33" s="380"/>
      <c r="T33" s="176"/>
      <c r="U33" s="381" t="s">
        <v>198</v>
      </c>
      <c r="V33" s="381"/>
      <c r="W33" s="380" t="s">
        <v>199</v>
      </c>
      <c r="X33" s="380"/>
      <c r="Y33" s="380"/>
      <c r="Z33" s="380"/>
      <c r="AA33" s="380"/>
      <c r="AB33" s="380"/>
      <c r="AC33" s="380"/>
      <c r="AD33" s="380"/>
      <c r="AE33" s="380"/>
      <c r="AF33" s="380"/>
      <c r="AG33" s="380"/>
      <c r="AH33" s="380"/>
      <c r="AI33" s="380"/>
      <c r="AJ33" s="380"/>
      <c r="AK33" s="380"/>
      <c r="AL33" s="176"/>
      <c r="AM33" s="381" t="s">
        <v>198</v>
      </c>
      <c r="AN33" s="381"/>
      <c r="AO33" s="380" t="s">
        <v>199</v>
      </c>
      <c r="AP33" s="380"/>
      <c r="AQ33" s="380"/>
      <c r="AR33" s="380"/>
      <c r="AS33" s="380"/>
      <c r="AT33" s="380"/>
      <c r="AU33" s="380"/>
      <c r="AV33" s="380"/>
      <c r="AW33" s="380"/>
      <c r="AX33" s="380"/>
      <c r="AY33" s="380"/>
      <c r="AZ33" s="380"/>
      <c r="BA33" s="380"/>
      <c r="BB33" s="380"/>
      <c r="BC33" s="380"/>
      <c r="BD33" s="182"/>
      <c r="BE33" s="380" t="s">
        <v>200</v>
      </c>
      <c r="BF33" s="380"/>
      <c r="BG33" s="380" t="s">
        <v>201</v>
      </c>
      <c r="BH33" s="380"/>
      <c r="BI33" s="380"/>
      <c r="BJ33" s="380"/>
      <c r="BK33" s="380"/>
      <c r="BL33" s="380"/>
      <c r="BM33" s="380"/>
      <c r="BN33" s="380"/>
      <c r="BO33" s="380"/>
      <c r="BP33" s="380"/>
      <c r="BQ33" s="380"/>
      <c r="BR33" s="380"/>
      <c r="BS33" s="380"/>
      <c r="BT33" s="380"/>
      <c r="BU33" s="380"/>
      <c r="BV33" s="182"/>
      <c r="BW33" s="381" t="s">
        <v>200</v>
      </c>
      <c r="BX33" s="381"/>
      <c r="BY33" s="380" t="s">
        <v>202</v>
      </c>
      <c r="BZ33" s="380"/>
      <c r="CA33" s="380"/>
      <c r="CB33" s="380"/>
      <c r="CC33" s="380"/>
      <c r="CD33" s="380"/>
      <c r="CE33" s="380"/>
      <c r="CF33" s="380"/>
      <c r="CG33" s="380"/>
      <c r="CH33" s="380"/>
      <c r="CI33" s="380"/>
      <c r="CJ33" s="380"/>
      <c r="CK33" s="380"/>
      <c r="CL33" s="380"/>
      <c r="CM33" s="380"/>
      <c r="CN33" s="176"/>
      <c r="CO33" s="381" t="s">
        <v>198</v>
      </c>
      <c r="CP33" s="381"/>
      <c r="CQ33" s="380" t="s">
        <v>203</v>
      </c>
      <c r="CR33" s="380"/>
      <c r="CS33" s="380"/>
      <c r="CT33" s="380"/>
      <c r="CU33" s="380"/>
      <c r="CV33" s="380"/>
      <c r="CW33" s="380"/>
      <c r="CX33" s="380"/>
      <c r="CY33" s="380"/>
      <c r="CZ33" s="380"/>
      <c r="DA33" s="380"/>
      <c r="DB33" s="380"/>
      <c r="DC33" s="380"/>
      <c r="DD33" s="380"/>
      <c r="DE33" s="380"/>
      <c r="DF33" s="176"/>
      <c r="DG33" s="379" t="s">
        <v>204</v>
      </c>
      <c r="DH33" s="379"/>
      <c r="DI33" s="177"/>
    </row>
    <row r="34" spans="1:113" ht="32.25" customHeight="1" x14ac:dyDescent="0.15">
      <c r="A34" s="172"/>
      <c r="B34" s="199"/>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3</v>
      </c>
      <c r="V34" s="377"/>
      <c r="W34" s="378" t="str">
        <f>IF('各会計、関係団体の財政状況及び健全化判断比率'!B28="","",'各会計、関係団体の財政状況及び健全化判断比率'!B28)</f>
        <v>筑西市国民健康保険特別会計</v>
      </c>
      <c r="X34" s="378"/>
      <c r="Y34" s="378"/>
      <c r="Z34" s="378"/>
      <c r="AA34" s="378"/>
      <c r="AB34" s="378"/>
      <c r="AC34" s="378"/>
      <c r="AD34" s="378"/>
      <c r="AE34" s="378"/>
      <c r="AF34" s="378"/>
      <c r="AG34" s="378"/>
      <c r="AH34" s="378"/>
      <c r="AI34" s="378"/>
      <c r="AJ34" s="378"/>
      <c r="AK34" s="378"/>
      <c r="AL34" s="172"/>
      <c r="AM34" s="377">
        <f>IF(AO34="","",MAX(C34:D43,U34:V43)+1)</f>
        <v>7</v>
      </c>
      <c r="AN34" s="377"/>
      <c r="AO34" s="378" t="str">
        <f>IF('各会計、関係団体の財政状況及び健全化判断比率'!B32="","",'各会計、関係団体の財政状況及び健全化判断比率'!B32)</f>
        <v>水道事業会計</v>
      </c>
      <c r="AP34" s="378"/>
      <c r="AQ34" s="378"/>
      <c r="AR34" s="378"/>
      <c r="AS34" s="378"/>
      <c r="AT34" s="378"/>
      <c r="AU34" s="378"/>
      <c r="AV34" s="378"/>
      <c r="AW34" s="378"/>
      <c r="AX34" s="378"/>
      <c r="AY34" s="378"/>
      <c r="AZ34" s="378"/>
      <c r="BA34" s="378"/>
      <c r="BB34" s="378"/>
      <c r="BC34" s="378"/>
      <c r="BD34" s="172"/>
      <c r="BE34" s="377">
        <f>IF(BG34="","",MAX(C34:D43,U34:V43,AM34:AN43)+1)</f>
        <v>10</v>
      </c>
      <c r="BF34" s="377"/>
      <c r="BG34" s="378" t="str">
        <f>IF('各会計、関係団体の財政状況及び健全化判断比率'!B35="","",'各会計、関係団体の財政状況及び健全化判断比率'!B35)</f>
        <v>下館結城都市計画事業八丁台土地区画整理事業特別会計</v>
      </c>
      <c r="BH34" s="378"/>
      <c r="BI34" s="378"/>
      <c r="BJ34" s="378"/>
      <c r="BK34" s="378"/>
      <c r="BL34" s="378"/>
      <c r="BM34" s="378"/>
      <c r="BN34" s="378"/>
      <c r="BO34" s="378"/>
      <c r="BP34" s="378"/>
      <c r="BQ34" s="378"/>
      <c r="BR34" s="378"/>
      <c r="BS34" s="378"/>
      <c r="BT34" s="378"/>
      <c r="BU34" s="378"/>
      <c r="BV34" s="172"/>
      <c r="BW34" s="377">
        <f>IF(BY34="","",MAX(C34:D43,U34:V43,AM34:AN43,BE34:BF43)+1)</f>
        <v>11</v>
      </c>
      <c r="BX34" s="377"/>
      <c r="BY34" s="378" t="str">
        <f>IF('各会計、関係団体の財政状況及び健全化判断比率'!B68="","",'各会計、関係団体の財政状況及び健全化判断比率'!B68)</f>
        <v>筑西広域市町村圏事務組合</v>
      </c>
      <c r="BZ34" s="378"/>
      <c r="CA34" s="378"/>
      <c r="CB34" s="378"/>
      <c r="CC34" s="378"/>
      <c r="CD34" s="378"/>
      <c r="CE34" s="378"/>
      <c r="CF34" s="378"/>
      <c r="CG34" s="378"/>
      <c r="CH34" s="378"/>
      <c r="CI34" s="378"/>
      <c r="CJ34" s="378"/>
      <c r="CK34" s="378"/>
      <c r="CL34" s="378"/>
      <c r="CM34" s="378"/>
      <c r="CN34" s="172"/>
      <c r="CO34" s="377">
        <f>IF(CQ34="","",MAX(C34:D43,U34:V43,AM34:AN43,BE34:BF43,BW34:BX43)+1)</f>
        <v>16</v>
      </c>
      <c r="CP34" s="377"/>
      <c r="CQ34" s="378" t="str">
        <f>IF('各会計、関係団体の財政状況及び健全化判断比率'!BS7="","",'各会計、関係団体の財政状況及び健全化判断比率'!BS7)</f>
        <v>スピカ・アセット・マネジメント</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77"/>
    </row>
    <row r="35" spans="1:113" ht="32.25" customHeight="1" x14ac:dyDescent="0.15">
      <c r="A35" s="172"/>
      <c r="B35" s="199"/>
      <c r="C35" s="377">
        <f>IF(E35="","",C34+1)</f>
        <v>2</v>
      </c>
      <c r="D35" s="377"/>
      <c r="E35" s="378" t="str">
        <f>IF('各会計、関係団体の財政状況及び健全化判断比率'!B8="","",'各会計、関係団体の財政状況及び健全化判断比率'!B8)</f>
        <v>筑西市病院事業債管理特別会計</v>
      </c>
      <c r="F35" s="378"/>
      <c r="G35" s="378"/>
      <c r="H35" s="378"/>
      <c r="I35" s="378"/>
      <c r="J35" s="378"/>
      <c r="K35" s="378"/>
      <c r="L35" s="378"/>
      <c r="M35" s="378"/>
      <c r="N35" s="378"/>
      <c r="O35" s="378"/>
      <c r="P35" s="378"/>
      <c r="Q35" s="378"/>
      <c r="R35" s="378"/>
      <c r="S35" s="378"/>
      <c r="T35" s="172"/>
      <c r="U35" s="377">
        <f>IF(W35="","",U34+1)</f>
        <v>4</v>
      </c>
      <c r="V35" s="377"/>
      <c r="W35" s="378" t="str">
        <f>IF('各会計、関係団体の財政状況及び健全化判断比率'!B29="","",'各会計、関係団体の財政状況及び健全化判断比率'!B29)</f>
        <v>筑西市後期高齢者医療特別会計</v>
      </c>
      <c r="X35" s="378"/>
      <c r="Y35" s="378"/>
      <c r="Z35" s="378"/>
      <c r="AA35" s="378"/>
      <c r="AB35" s="378"/>
      <c r="AC35" s="378"/>
      <c r="AD35" s="378"/>
      <c r="AE35" s="378"/>
      <c r="AF35" s="378"/>
      <c r="AG35" s="378"/>
      <c r="AH35" s="378"/>
      <c r="AI35" s="378"/>
      <c r="AJ35" s="378"/>
      <c r="AK35" s="378"/>
      <c r="AL35" s="172"/>
      <c r="AM35" s="377">
        <f t="shared" ref="AM35:AM43" si="0">IF(AO35="","",AM34+1)</f>
        <v>8</v>
      </c>
      <c r="AN35" s="377"/>
      <c r="AO35" s="378" t="str">
        <f>IF('各会計、関係団体の財政状況及び健全化判断比率'!B33="","",'各会計、関係団体の財政状況及び健全化判断比率'!B33)</f>
        <v>下水道事業会計</v>
      </c>
      <c r="AP35" s="378"/>
      <c r="AQ35" s="378"/>
      <c r="AR35" s="378"/>
      <c r="AS35" s="378"/>
      <c r="AT35" s="378"/>
      <c r="AU35" s="378"/>
      <c r="AV35" s="378"/>
      <c r="AW35" s="378"/>
      <c r="AX35" s="378"/>
      <c r="AY35" s="378"/>
      <c r="AZ35" s="378"/>
      <c r="BA35" s="378"/>
      <c r="BB35" s="378"/>
      <c r="BC35" s="378"/>
      <c r="BD35" s="172"/>
      <c r="BE35" s="377" t="str">
        <f t="shared" ref="BE35:BE43" si="1">IF(BG35="","",BE34+1)</f>
        <v/>
      </c>
      <c r="BF35" s="377"/>
      <c r="BG35" s="378"/>
      <c r="BH35" s="378"/>
      <c r="BI35" s="378"/>
      <c r="BJ35" s="378"/>
      <c r="BK35" s="378"/>
      <c r="BL35" s="378"/>
      <c r="BM35" s="378"/>
      <c r="BN35" s="378"/>
      <c r="BO35" s="378"/>
      <c r="BP35" s="378"/>
      <c r="BQ35" s="378"/>
      <c r="BR35" s="378"/>
      <c r="BS35" s="378"/>
      <c r="BT35" s="378"/>
      <c r="BU35" s="378"/>
      <c r="BV35" s="172"/>
      <c r="BW35" s="377">
        <f t="shared" ref="BW35:BW43" si="2">IF(BY35="","",BW34+1)</f>
        <v>12</v>
      </c>
      <c r="BX35" s="377"/>
      <c r="BY35" s="378" t="str">
        <f>IF('各会計、関係団体の財政状況及び健全化判断比率'!B69="","",'各会計、関係団体の財政状況及び健全化判断比率'!B69)</f>
        <v>茨城県市町村総合事務組合</v>
      </c>
      <c r="BZ35" s="378"/>
      <c r="CA35" s="378"/>
      <c r="CB35" s="378"/>
      <c r="CC35" s="378"/>
      <c r="CD35" s="378"/>
      <c r="CE35" s="378"/>
      <c r="CF35" s="378"/>
      <c r="CG35" s="378"/>
      <c r="CH35" s="378"/>
      <c r="CI35" s="378"/>
      <c r="CJ35" s="378"/>
      <c r="CK35" s="378"/>
      <c r="CL35" s="378"/>
      <c r="CM35" s="378"/>
      <c r="CN35" s="172"/>
      <c r="CO35" s="377">
        <f t="shared" ref="CO35:CO43" si="3">IF(CQ35="","",CO34+1)</f>
        <v>17</v>
      </c>
      <c r="CP35" s="377"/>
      <c r="CQ35" s="378" t="str">
        <f>IF('各会計、関係団体の財政状況及び健全化判断比率'!BS8="","",'各会計、関係団体の財政状況及び健全化判断比率'!BS8)</f>
        <v>茨城県西部医療機構</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v>
      </c>
      <c r="DH35" s="375"/>
      <c r="DI35" s="177"/>
    </row>
    <row r="36" spans="1:113" ht="32.25" customHeight="1" x14ac:dyDescent="0.15">
      <c r="A36" s="172"/>
      <c r="B36" s="199"/>
      <c r="C36" s="377" t="str">
        <f>IF(E36="","",C35+1)</f>
        <v/>
      </c>
      <c r="D36" s="377"/>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72"/>
      <c r="U36" s="377">
        <f t="shared" ref="U36:U43" si="4">IF(W36="","",U35+1)</f>
        <v>5</v>
      </c>
      <c r="V36" s="377"/>
      <c r="W36" s="378" t="str">
        <f>IF('各会計、関係団体の財政状況及び健全化判断比率'!B30="","",'各会計、関係団体の財政状況及び健全化判断比率'!B30)</f>
        <v>筑西市介護保険特別会計</v>
      </c>
      <c r="X36" s="378"/>
      <c r="Y36" s="378"/>
      <c r="Z36" s="378"/>
      <c r="AA36" s="378"/>
      <c r="AB36" s="378"/>
      <c r="AC36" s="378"/>
      <c r="AD36" s="378"/>
      <c r="AE36" s="378"/>
      <c r="AF36" s="378"/>
      <c r="AG36" s="378"/>
      <c r="AH36" s="378"/>
      <c r="AI36" s="378"/>
      <c r="AJ36" s="378"/>
      <c r="AK36" s="378"/>
      <c r="AL36" s="172"/>
      <c r="AM36" s="377">
        <f t="shared" si="0"/>
        <v>9</v>
      </c>
      <c r="AN36" s="377"/>
      <c r="AO36" s="378" t="str">
        <f>IF('各会計、関係団体の財政状況及び健全化判断比率'!B34="","",'各会計、関係団体の財政状況及び健全化判断比率'!B34)</f>
        <v>農業集落排水事業会計</v>
      </c>
      <c r="AP36" s="378"/>
      <c r="AQ36" s="378"/>
      <c r="AR36" s="378"/>
      <c r="AS36" s="378"/>
      <c r="AT36" s="378"/>
      <c r="AU36" s="378"/>
      <c r="AV36" s="378"/>
      <c r="AW36" s="378"/>
      <c r="AX36" s="378"/>
      <c r="AY36" s="378"/>
      <c r="AZ36" s="378"/>
      <c r="BA36" s="378"/>
      <c r="BB36" s="378"/>
      <c r="BC36" s="378"/>
      <c r="BD36" s="172"/>
      <c r="BE36" s="377" t="str">
        <f t="shared" si="1"/>
        <v/>
      </c>
      <c r="BF36" s="377"/>
      <c r="BG36" s="378"/>
      <c r="BH36" s="378"/>
      <c r="BI36" s="378"/>
      <c r="BJ36" s="378"/>
      <c r="BK36" s="378"/>
      <c r="BL36" s="378"/>
      <c r="BM36" s="378"/>
      <c r="BN36" s="378"/>
      <c r="BO36" s="378"/>
      <c r="BP36" s="378"/>
      <c r="BQ36" s="378"/>
      <c r="BR36" s="378"/>
      <c r="BS36" s="378"/>
      <c r="BT36" s="378"/>
      <c r="BU36" s="378"/>
      <c r="BV36" s="172"/>
      <c r="BW36" s="377">
        <f t="shared" si="2"/>
        <v>13</v>
      </c>
      <c r="BX36" s="377"/>
      <c r="BY36" s="378" t="str">
        <f>IF('各会計、関係団体の財政状況及び健全化判断比率'!B70="","",'各会計、関係団体の財政状況及び健全化判断比率'!B70)</f>
        <v>下妻地方広域事務組合</v>
      </c>
      <c r="BZ36" s="378"/>
      <c r="CA36" s="378"/>
      <c r="CB36" s="378"/>
      <c r="CC36" s="378"/>
      <c r="CD36" s="378"/>
      <c r="CE36" s="378"/>
      <c r="CF36" s="378"/>
      <c r="CG36" s="378"/>
      <c r="CH36" s="378"/>
      <c r="CI36" s="378"/>
      <c r="CJ36" s="378"/>
      <c r="CK36" s="378"/>
      <c r="CL36" s="378"/>
      <c r="CM36" s="378"/>
      <c r="CN36" s="172"/>
      <c r="CO36" s="377">
        <f t="shared" si="3"/>
        <v>18</v>
      </c>
      <c r="CP36" s="377"/>
      <c r="CQ36" s="378" t="str">
        <f>IF('各会計、関係団体の財政状況及び健全化判断比率'!BS9="","",'各会計、関係団体の財政状況及び健全化判断比率'!BS9)</f>
        <v>ちくせい夢開発</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77"/>
    </row>
    <row r="37" spans="1:113" ht="32.25" customHeight="1" x14ac:dyDescent="0.15">
      <c r="A37" s="172"/>
      <c r="B37" s="199"/>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f t="shared" si="4"/>
        <v>6</v>
      </c>
      <c r="V37" s="377"/>
      <c r="W37" s="378" t="str">
        <f>IF('各会計、関係団体の財政状況及び健全化判断比率'!B31="","",'各会計、関係団体の財政状況及び健全化判断比率'!B31)</f>
        <v>筑西市介護サービス事業特別会計</v>
      </c>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14</v>
      </c>
      <c r="BX37" s="377"/>
      <c r="BY37" s="378" t="str">
        <f>IF('各会計、関係団体の財政状況及び健全化判断比率'!B71="","",'各会計、関係団体の財政状況及び健全化判断比率'!B71)</f>
        <v>茨城県租税債権管理機構</v>
      </c>
      <c r="BZ37" s="378"/>
      <c r="CA37" s="378"/>
      <c r="CB37" s="378"/>
      <c r="CC37" s="378"/>
      <c r="CD37" s="378"/>
      <c r="CE37" s="378"/>
      <c r="CF37" s="378"/>
      <c r="CG37" s="378"/>
      <c r="CH37" s="378"/>
      <c r="CI37" s="378"/>
      <c r="CJ37" s="378"/>
      <c r="CK37" s="378"/>
      <c r="CL37" s="378"/>
      <c r="CM37" s="378"/>
      <c r="CN37" s="172"/>
      <c r="CO37" s="377" t="str">
        <f t="shared" si="3"/>
        <v/>
      </c>
      <c r="CP37" s="377"/>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77"/>
    </row>
    <row r="38" spans="1:113" ht="32.25" customHeight="1" x14ac:dyDescent="0.15">
      <c r="A38" s="172"/>
      <c r="B38" s="199"/>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15</v>
      </c>
      <c r="BX38" s="377"/>
      <c r="BY38" s="378" t="str">
        <f>IF('各会計、関係団体の財政状況及び健全化判断比率'!B72="","",'各会計、関係団体の財政状況及び健全化判断比率'!B72)</f>
        <v>茨城県後期高齢者医療広域連合</v>
      </c>
      <c r="BZ38" s="378"/>
      <c r="CA38" s="378"/>
      <c r="CB38" s="378"/>
      <c r="CC38" s="378"/>
      <c r="CD38" s="378"/>
      <c r="CE38" s="378"/>
      <c r="CF38" s="378"/>
      <c r="CG38" s="378"/>
      <c r="CH38" s="378"/>
      <c r="CI38" s="378"/>
      <c r="CJ38" s="378"/>
      <c r="CK38" s="378"/>
      <c r="CL38" s="378"/>
      <c r="CM38" s="378"/>
      <c r="CN38" s="172"/>
      <c r="CO38" s="377" t="str">
        <f t="shared" si="3"/>
        <v/>
      </c>
      <c r="CP38" s="377"/>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77"/>
    </row>
    <row r="39" spans="1:113" ht="32.25" customHeight="1" x14ac:dyDescent="0.15">
      <c r="A39" s="172"/>
      <c r="B39" s="199"/>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t="str">
        <f t="shared" si="2"/>
        <v/>
      </c>
      <c r="BX39" s="377"/>
      <c r="BY39" s="378" t="str">
        <f>IF('各会計、関係団体の財政状況及び健全化判断比率'!B73="","",'各会計、関係団体の財政状況及び健全化判断比率'!B73)</f>
        <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77"/>
    </row>
    <row r="40" spans="1:113" ht="32.25" customHeight="1" x14ac:dyDescent="0.15">
      <c r="A40" s="172"/>
      <c r="B40" s="199"/>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t="str">
        <f t="shared" si="2"/>
        <v/>
      </c>
      <c r="BX40" s="377"/>
      <c r="BY40" s="378" t="str">
        <f>IF('各会計、関係団体の財政状況及び健全化判断比率'!B74="","",'各会計、関係団体の財政状況及び健全化判断比率'!B74)</f>
        <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77"/>
    </row>
    <row r="41" spans="1:113" ht="32.25" customHeight="1" x14ac:dyDescent="0.15">
      <c r="A41" s="172"/>
      <c r="B41" s="199"/>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t="str">
        <f t="shared" si="2"/>
        <v/>
      </c>
      <c r="BX41" s="377"/>
      <c r="BY41" s="378" t="str">
        <f>IF('各会計、関係団体の財政状況及び健全化判断比率'!B75="","",'各会計、関係団体の財政状況及び健全化判断比率'!B75)</f>
        <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77"/>
    </row>
    <row r="42" spans="1:113" ht="32.25" customHeight="1" x14ac:dyDescent="0.15">
      <c r="B42" s="199"/>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t="str">
        <f t="shared" si="2"/>
        <v/>
      </c>
      <c r="BX42" s="377"/>
      <c r="BY42" s="378" t="str">
        <f>IF('各会計、関係団体の財政状況及び健全化判断比率'!B76="","",'各会計、関係団体の財政状況及び健全化判断比率'!B76)</f>
        <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77"/>
    </row>
    <row r="43" spans="1:113" ht="32.25" customHeight="1" x14ac:dyDescent="0.15">
      <c r="B43" s="199"/>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t="str">
        <f t="shared" si="2"/>
        <v/>
      </c>
      <c r="BX43" s="377"/>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205</v>
      </c>
      <c r="E46" s="374" t="s">
        <v>206</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15">
      <c r="E47" s="374" t="s">
        <v>207</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15">
      <c r="E48" s="374" t="s">
        <v>208</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15">
      <c r="E49" s="376" t="s">
        <v>209</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15">
      <c r="E50" s="374" t="s">
        <v>210</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15">
      <c r="E51" s="374" t="s">
        <v>211</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15">
      <c r="E52" s="374" t="s">
        <v>212</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15">
      <c r="E53" s="171" t="s">
        <v>609</v>
      </c>
    </row>
    <row r="54" spans="5:113" x14ac:dyDescent="0.15"/>
    <row r="55" spans="5:113" x14ac:dyDescent="0.15"/>
    <row r="56" spans="5:113" x14ac:dyDescent="0.15"/>
  </sheetData>
  <sheetProtection password="C5BB" sheet="1" objects="1" scenarios="1"/>
  <customSheetViews>
    <customSheetView guid="{23508DA7-0A01-45E3-A613-47E87EA26E4D}" showGridLines="0" fitToPage="1" hiddenRows="1" hiddenColumns="1" topLeftCell="AN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7" t="s">
        <v>572</v>
      </c>
      <c r="D34" s="1157"/>
      <c r="E34" s="1158"/>
      <c r="F34" s="32">
        <v>8.74</v>
      </c>
      <c r="G34" s="33">
        <v>5.63</v>
      </c>
      <c r="H34" s="33">
        <v>4.72</v>
      </c>
      <c r="I34" s="33">
        <v>8.27</v>
      </c>
      <c r="J34" s="34">
        <v>10.08</v>
      </c>
      <c r="K34" s="22"/>
      <c r="L34" s="22"/>
      <c r="M34" s="22"/>
      <c r="N34" s="22"/>
      <c r="O34" s="22"/>
      <c r="P34" s="22"/>
    </row>
    <row r="35" spans="1:16" ht="39" customHeight="1" x14ac:dyDescent="0.15">
      <c r="A35" s="22"/>
      <c r="B35" s="35"/>
      <c r="C35" s="1153" t="s">
        <v>573</v>
      </c>
      <c r="D35" s="1153"/>
      <c r="E35" s="1154"/>
      <c r="F35" s="36">
        <v>3.82</v>
      </c>
      <c r="G35" s="37">
        <v>3.89</v>
      </c>
      <c r="H35" s="37">
        <v>4.25</v>
      </c>
      <c r="I35" s="37">
        <v>4.78</v>
      </c>
      <c r="J35" s="38">
        <v>5.24</v>
      </c>
      <c r="K35" s="22"/>
      <c r="L35" s="22"/>
      <c r="M35" s="22"/>
      <c r="N35" s="22"/>
      <c r="O35" s="22"/>
      <c r="P35" s="22"/>
    </row>
    <row r="36" spans="1:16" ht="39" customHeight="1" x14ac:dyDescent="0.15">
      <c r="A36" s="22"/>
      <c r="B36" s="35"/>
      <c r="C36" s="1153" t="s">
        <v>574</v>
      </c>
      <c r="D36" s="1153"/>
      <c r="E36" s="1154"/>
      <c r="F36" s="36" t="s">
        <v>538</v>
      </c>
      <c r="G36" s="37" t="s">
        <v>538</v>
      </c>
      <c r="H36" s="37" t="s">
        <v>538</v>
      </c>
      <c r="I36" s="37">
        <v>4.2</v>
      </c>
      <c r="J36" s="38">
        <v>4.58</v>
      </c>
      <c r="K36" s="22"/>
      <c r="L36" s="22"/>
      <c r="M36" s="22"/>
      <c r="N36" s="22"/>
      <c r="O36" s="22"/>
      <c r="P36" s="22"/>
    </row>
    <row r="37" spans="1:16" ht="39" customHeight="1" x14ac:dyDescent="0.15">
      <c r="A37" s="22"/>
      <c r="B37" s="35"/>
      <c r="C37" s="1153" t="s">
        <v>575</v>
      </c>
      <c r="D37" s="1153"/>
      <c r="E37" s="1154"/>
      <c r="F37" s="36">
        <v>1.93</v>
      </c>
      <c r="G37" s="37">
        <v>0.42</v>
      </c>
      <c r="H37" s="37">
        <v>0.53</v>
      </c>
      <c r="I37" s="37">
        <v>1.34</v>
      </c>
      <c r="J37" s="38">
        <v>2.0499999999999998</v>
      </c>
      <c r="K37" s="22"/>
      <c r="L37" s="22"/>
      <c r="M37" s="22"/>
      <c r="N37" s="22"/>
      <c r="O37" s="22"/>
      <c r="P37" s="22"/>
    </row>
    <row r="38" spans="1:16" ht="39" customHeight="1" x14ac:dyDescent="0.15">
      <c r="A38" s="22"/>
      <c r="B38" s="35"/>
      <c r="C38" s="1153" t="s">
        <v>576</v>
      </c>
      <c r="D38" s="1153"/>
      <c r="E38" s="1154"/>
      <c r="F38" s="36">
        <v>2.15</v>
      </c>
      <c r="G38" s="37">
        <v>1.74</v>
      </c>
      <c r="H38" s="37">
        <v>1</v>
      </c>
      <c r="I38" s="37">
        <v>0.93</v>
      </c>
      <c r="J38" s="38">
        <v>1.3</v>
      </c>
      <c r="K38" s="22"/>
      <c r="L38" s="22"/>
      <c r="M38" s="22"/>
      <c r="N38" s="22"/>
      <c r="O38" s="22"/>
      <c r="P38" s="22"/>
    </row>
    <row r="39" spans="1:16" ht="39" customHeight="1" x14ac:dyDescent="0.15">
      <c r="A39" s="22"/>
      <c r="B39" s="35"/>
      <c r="C39" s="1153" t="s">
        <v>577</v>
      </c>
      <c r="D39" s="1153"/>
      <c r="E39" s="1154"/>
      <c r="F39" s="36" t="s">
        <v>538</v>
      </c>
      <c r="G39" s="37" t="s">
        <v>538</v>
      </c>
      <c r="H39" s="37" t="s">
        <v>538</v>
      </c>
      <c r="I39" s="37">
        <v>1.04</v>
      </c>
      <c r="J39" s="38">
        <v>1.1499999999999999</v>
      </c>
      <c r="K39" s="22"/>
      <c r="L39" s="22"/>
      <c r="M39" s="22"/>
      <c r="N39" s="22"/>
      <c r="O39" s="22"/>
      <c r="P39" s="22"/>
    </row>
    <row r="40" spans="1:16" ht="39" customHeight="1" x14ac:dyDescent="0.15">
      <c r="A40" s="22"/>
      <c r="B40" s="35"/>
      <c r="C40" s="1153" t="s">
        <v>578</v>
      </c>
      <c r="D40" s="1153"/>
      <c r="E40" s="1154"/>
      <c r="F40" s="36">
        <v>0.64</v>
      </c>
      <c r="G40" s="37">
        <v>0.54</v>
      </c>
      <c r="H40" s="37">
        <v>0.81</v>
      </c>
      <c r="I40" s="37">
        <v>0.35</v>
      </c>
      <c r="J40" s="38">
        <v>0.28000000000000003</v>
      </c>
      <c r="K40" s="22"/>
      <c r="L40" s="22"/>
      <c r="M40" s="22"/>
      <c r="N40" s="22"/>
      <c r="O40" s="22"/>
      <c r="P40" s="22"/>
    </row>
    <row r="41" spans="1:16" ht="39" customHeight="1" x14ac:dyDescent="0.15">
      <c r="A41" s="22"/>
      <c r="B41" s="35"/>
      <c r="C41" s="1153" t="s">
        <v>579</v>
      </c>
      <c r="D41" s="1153"/>
      <c r="E41" s="1154"/>
      <c r="F41" s="36">
        <v>0.03</v>
      </c>
      <c r="G41" s="37">
        <v>0.06</v>
      </c>
      <c r="H41" s="37">
        <v>0.17</v>
      </c>
      <c r="I41" s="37">
        <v>0.1</v>
      </c>
      <c r="J41" s="38">
        <v>0.09</v>
      </c>
      <c r="K41" s="22"/>
      <c r="L41" s="22"/>
      <c r="M41" s="22"/>
      <c r="N41" s="22"/>
      <c r="O41" s="22"/>
      <c r="P41" s="22"/>
    </row>
    <row r="42" spans="1:16" ht="39" customHeight="1" x14ac:dyDescent="0.15">
      <c r="A42" s="22"/>
      <c r="B42" s="39"/>
      <c r="C42" s="1153" t="s">
        <v>580</v>
      </c>
      <c r="D42" s="1153"/>
      <c r="E42" s="1154"/>
      <c r="F42" s="36" t="s">
        <v>538</v>
      </c>
      <c r="G42" s="37" t="s">
        <v>538</v>
      </c>
      <c r="H42" s="37" t="s">
        <v>538</v>
      </c>
      <c r="I42" s="37" t="s">
        <v>538</v>
      </c>
      <c r="J42" s="38" t="s">
        <v>538</v>
      </c>
      <c r="K42" s="22"/>
      <c r="L42" s="22"/>
      <c r="M42" s="22"/>
      <c r="N42" s="22"/>
      <c r="O42" s="22"/>
      <c r="P42" s="22"/>
    </row>
    <row r="43" spans="1:16" ht="39" customHeight="1" thickBot="1" x14ac:dyDescent="0.2">
      <c r="A43" s="22"/>
      <c r="B43" s="40"/>
      <c r="C43" s="1155" t="s">
        <v>581</v>
      </c>
      <c r="D43" s="1155"/>
      <c r="E43" s="1156"/>
      <c r="F43" s="41">
        <v>4.25</v>
      </c>
      <c r="G43" s="42">
        <v>0.5</v>
      </c>
      <c r="H43" s="42">
        <v>4.2699999999999996</v>
      </c>
      <c r="I43" s="42">
        <v>0.02</v>
      </c>
      <c r="J43" s="43">
        <v>0.01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j4MCn0RafzVjrzwauIu7vhjwQOZ9TY0Ad8cRG1cEYa9QiolKiJe6hENvukd5aKxPr4WX2OvMmKfJB4SRdMmAA==" saltValue="CVmtTaUw7XaAbKakrqDEoA==" spinCount="100000" sheet="1" objects="1" scenarios="1"/>
  <customSheetViews>
    <customSheetView guid="{23508DA7-0A01-45E3-A613-47E87EA26E4D}" scale="55" showGridLines="0" fitToPage="1" hiddenRows="1" hiddenColumns="1" topLeftCell="A25">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565</v>
      </c>
      <c r="L44" s="54" t="s">
        <v>566</v>
      </c>
      <c r="M44" s="54" t="s">
        <v>567</v>
      </c>
      <c r="N44" s="54" t="s">
        <v>568</v>
      </c>
      <c r="O44" s="55" t="s">
        <v>569</v>
      </c>
      <c r="P44" s="46"/>
      <c r="Q44" s="46"/>
      <c r="R44" s="46"/>
      <c r="S44" s="46"/>
      <c r="T44" s="46"/>
      <c r="U44" s="46"/>
    </row>
    <row r="45" spans="1:21" ht="30.75" customHeight="1" x14ac:dyDescent="0.15">
      <c r="A45" s="46"/>
      <c r="B45" s="1177" t="s">
        <v>11</v>
      </c>
      <c r="C45" s="1178"/>
      <c r="D45" s="56"/>
      <c r="E45" s="1183" t="s">
        <v>12</v>
      </c>
      <c r="F45" s="1183"/>
      <c r="G45" s="1183"/>
      <c r="H45" s="1183"/>
      <c r="I45" s="1183"/>
      <c r="J45" s="1184"/>
      <c r="K45" s="57">
        <v>4598</v>
      </c>
      <c r="L45" s="58">
        <v>4546</v>
      </c>
      <c r="M45" s="58">
        <v>4766</v>
      </c>
      <c r="N45" s="58">
        <v>4742</v>
      </c>
      <c r="O45" s="59">
        <v>4692</v>
      </c>
      <c r="P45" s="46"/>
      <c r="Q45" s="46"/>
      <c r="R45" s="46"/>
      <c r="S45" s="46"/>
      <c r="T45" s="46"/>
      <c r="U45" s="46"/>
    </row>
    <row r="46" spans="1:21" ht="30.75" customHeight="1" x14ac:dyDescent="0.15">
      <c r="A46" s="46"/>
      <c r="B46" s="1179"/>
      <c r="C46" s="1180"/>
      <c r="D46" s="60"/>
      <c r="E46" s="1161" t="s">
        <v>13</v>
      </c>
      <c r="F46" s="1161"/>
      <c r="G46" s="1161"/>
      <c r="H46" s="1161"/>
      <c r="I46" s="1161"/>
      <c r="J46" s="1162"/>
      <c r="K46" s="61" t="s">
        <v>538</v>
      </c>
      <c r="L46" s="62" t="s">
        <v>538</v>
      </c>
      <c r="M46" s="62" t="s">
        <v>538</v>
      </c>
      <c r="N46" s="62" t="s">
        <v>538</v>
      </c>
      <c r="O46" s="63" t="s">
        <v>538</v>
      </c>
      <c r="P46" s="46"/>
      <c r="Q46" s="46"/>
      <c r="R46" s="46"/>
      <c r="S46" s="46"/>
      <c r="T46" s="46"/>
      <c r="U46" s="46"/>
    </row>
    <row r="47" spans="1:21" ht="30.75" customHeight="1" x14ac:dyDescent="0.15">
      <c r="A47" s="46"/>
      <c r="B47" s="1179"/>
      <c r="C47" s="1180"/>
      <c r="D47" s="60"/>
      <c r="E47" s="1161" t="s">
        <v>14</v>
      </c>
      <c r="F47" s="1161"/>
      <c r="G47" s="1161"/>
      <c r="H47" s="1161"/>
      <c r="I47" s="1161"/>
      <c r="J47" s="1162"/>
      <c r="K47" s="61" t="s">
        <v>538</v>
      </c>
      <c r="L47" s="62" t="s">
        <v>538</v>
      </c>
      <c r="M47" s="62" t="s">
        <v>538</v>
      </c>
      <c r="N47" s="62" t="s">
        <v>538</v>
      </c>
      <c r="O47" s="63" t="s">
        <v>538</v>
      </c>
      <c r="P47" s="46"/>
      <c r="Q47" s="46"/>
      <c r="R47" s="46"/>
      <c r="S47" s="46"/>
      <c r="T47" s="46"/>
      <c r="U47" s="46"/>
    </row>
    <row r="48" spans="1:21" ht="30.75" customHeight="1" x14ac:dyDescent="0.15">
      <c r="A48" s="46"/>
      <c r="B48" s="1179"/>
      <c r="C48" s="1180"/>
      <c r="D48" s="60"/>
      <c r="E48" s="1161" t="s">
        <v>15</v>
      </c>
      <c r="F48" s="1161"/>
      <c r="G48" s="1161"/>
      <c r="H48" s="1161"/>
      <c r="I48" s="1161"/>
      <c r="J48" s="1162"/>
      <c r="K48" s="61">
        <v>1555</v>
      </c>
      <c r="L48" s="62">
        <v>1473</v>
      </c>
      <c r="M48" s="62">
        <v>1262</v>
      </c>
      <c r="N48" s="62">
        <v>1184</v>
      </c>
      <c r="O48" s="63">
        <v>1151</v>
      </c>
      <c r="P48" s="46"/>
      <c r="Q48" s="46"/>
      <c r="R48" s="46"/>
      <c r="S48" s="46"/>
      <c r="T48" s="46"/>
      <c r="U48" s="46"/>
    </row>
    <row r="49" spans="1:21" ht="30.75" customHeight="1" x14ac:dyDescent="0.15">
      <c r="A49" s="46"/>
      <c r="B49" s="1179"/>
      <c r="C49" s="1180"/>
      <c r="D49" s="60"/>
      <c r="E49" s="1161" t="s">
        <v>16</v>
      </c>
      <c r="F49" s="1161"/>
      <c r="G49" s="1161"/>
      <c r="H49" s="1161"/>
      <c r="I49" s="1161"/>
      <c r="J49" s="1162"/>
      <c r="K49" s="61">
        <v>282</v>
      </c>
      <c r="L49" s="62">
        <v>269</v>
      </c>
      <c r="M49" s="62">
        <v>175</v>
      </c>
      <c r="N49" s="62">
        <v>135</v>
      </c>
      <c r="O49" s="63">
        <v>133</v>
      </c>
      <c r="P49" s="46"/>
      <c r="Q49" s="46"/>
      <c r="R49" s="46"/>
      <c r="S49" s="46"/>
      <c r="T49" s="46"/>
      <c r="U49" s="46"/>
    </row>
    <row r="50" spans="1:21" ht="30.75" customHeight="1" x14ac:dyDescent="0.15">
      <c r="A50" s="46"/>
      <c r="B50" s="1179"/>
      <c r="C50" s="1180"/>
      <c r="D50" s="60"/>
      <c r="E50" s="1161" t="s">
        <v>17</v>
      </c>
      <c r="F50" s="1161"/>
      <c r="G50" s="1161"/>
      <c r="H50" s="1161"/>
      <c r="I50" s="1161"/>
      <c r="J50" s="1162"/>
      <c r="K50" s="61">
        <v>57</v>
      </c>
      <c r="L50" s="62">
        <v>66</v>
      </c>
      <c r="M50" s="62">
        <v>64</v>
      </c>
      <c r="N50" s="62">
        <v>64</v>
      </c>
      <c r="O50" s="63">
        <v>64</v>
      </c>
      <c r="P50" s="46"/>
      <c r="Q50" s="46"/>
      <c r="R50" s="46"/>
      <c r="S50" s="46"/>
      <c r="T50" s="46"/>
      <c r="U50" s="46"/>
    </row>
    <row r="51" spans="1:21" ht="30.75" customHeight="1" x14ac:dyDescent="0.15">
      <c r="A51" s="46"/>
      <c r="B51" s="1181"/>
      <c r="C51" s="1182"/>
      <c r="D51" s="64"/>
      <c r="E51" s="1161" t="s">
        <v>18</v>
      </c>
      <c r="F51" s="1161"/>
      <c r="G51" s="1161"/>
      <c r="H51" s="1161"/>
      <c r="I51" s="1161"/>
      <c r="J51" s="1162"/>
      <c r="K51" s="61" t="s">
        <v>538</v>
      </c>
      <c r="L51" s="62" t="s">
        <v>538</v>
      </c>
      <c r="M51" s="62" t="s">
        <v>538</v>
      </c>
      <c r="N51" s="62" t="s">
        <v>538</v>
      </c>
      <c r="O51" s="63" t="s">
        <v>538</v>
      </c>
      <c r="P51" s="46"/>
      <c r="Q51" s="46"/>
      <c r="R51" s="46"/>
      <c r="S51" s="46"/>
      <c r="T51" s="46"/>
      <c r="U51" s="46"/>
    </row>
    <row r="52" spans="1:21" ht="30.75" customHeight="1" x14ac:dyDescent="0.15">
      <c r="A52" s="46"/>
      <c r="B52" s="1159" t="s">
        <v>19</v>
      </c>
      <c r="C52" s="1160"/>
      <c r="D52" s="64"/>
      <c r="E52" s="1161" t="s">
        <v>20</v>
      </c>
      <c r="F52" s="1161"/>
      <c r="G52" s="1161"/>
      <c r="H52" s="1161"/>
      <c r="I52" s="1161"/>
      <c r="J52" s="1162"/>
      <c r="K52" s="61">
        <v>4752</v>
      </c>
      <c r="L52" s="62">
        <v>4506</v>
      </c>
      <c r="M52" s="62">
        <v>4415</v>
      </c>
      <c r="N52" s="62">
        <v>4550</v>
      </c>
      <c r="O52" s="63">
        <v>4510</v>
      </c>
      <c r="P52" s="46"/>
      <c r="Q52" s="46"/>
      <c r="R52" s="46"/>
      <c r="S52" s="46"/>
      <c r="T52" s="46"/>
      <c r="U52" s="46"/>
    </row>
    <row r="53" spans="1:21" ht="30.75" customHeight="1" thickBot="1" x14ac:dyDescent="0.2">
      <c r="A53" s="46"/>
      <c r="B53" s="1163" t="s">
        <v>21</v>
      </c>
      <c r="C53" s="1164"/>
      <c r="D53" s="65"/>
      <c r="E53" s="1165" t="s">
        <v>22</v>
      </c>
      <c r="F53" s="1165"/>
      <c r="G53" s="1165"/>
      <c r="H53" s="1165"/>
      <c r="I53" s="1165"/>
      <c r="J53" s="1166"/>
      <c r="K53" s="66">
        <v>1740</v>
      </c>
      <c r="L53" s="67">
        <v>1848</v>
      </c>
      <c r="M53" s="67">
        <v>1852</v>
      </c>
      <c r="N53" s="67">
        <v>1575</v>
      </c>
      <c r="O53" s="68">
        <v>1530</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582</v>
      </c>
      <c r="P55" s="46"/>
      <c r="Q55" s="46"/>
      <c r="R55" s="46"/>
      <c r="S55" s="46"/>
      <c r="T55" s="46"/>
      <c r="U55" s="46"/>
    </row>
    <row r="56" spans="1:21" ht="31.5" customHeight="1" thickBot="1" x14ac:dyDescent="0.2">
      <c r="A56" s="46"/>
      <c r="B56" s="74"/>
      <c r="C56" s="75"/>
      <c r="D56" s="75"/>
      <c r="E56" s="76"/>
      <c r="F56" s="76"/>
      <c r="G56" s="76"/>
      <c r="H56" s="76"/>
      <c r="I56" s="76"/>
      <c r="J56" s="77" t="s">
        <v>2</v>
      </c>
      <c r="K56" s="78" t="s">
        <v>583</v>
      </c>
      <c r="L56" s="79" t="s">
        <v>584</v>
      </c>
      <c r="M56" s="79" t="s">
        <v>585</v>
      </c>
      <c r="N56" s="79" t="s">
        <v>586</v>
      </c>
      <c r="O56" s="80" t="s">
        <v>587</v>
      </c>
      <c r="P56" s="46"/>
      <c r="Q56" s="46"/>
      <c r="R56" s="46"/>
      <c r="S56" s="46"/>
      <c r="T56" s="46"/>
      <c r="U56" s="46"/>
    </row>
    <row r="57" spans="1:21" ht="31.5" customHeight="1" x14ac:dyDescent="0.15">
      <c r="B57" s="1167" t="s">
        <v>25</v>
      </c>
      <c r="C57" s="1168"/>
      <c r="D57" s="1171" t="s">
        <v>26</v>
      </c>
      <c r="E57" s="1172"/>
      <c r="F57" s="1172"/>
      <c r="G57" s="1172"/>
      <c r="H57" s="1172"/>
      <c r="I57" s="1172"/>
      <c r="J57" s="1173"/>
      <c r="K57" s="81" t="s">
        <v>538</v>
      </c>
      <c r="L57" s="82" t="s">
        <v>538</v>
      </c>
      <c r="M57" s="82" t="s">
        <v>538</v>
      </c>
      <c r="N57" s="82" t="s">
        <v>538</v>
      </c>
      <c r="O57" s="83" t="s">
        <v>538</v>
      </c>
    </row>
    <row r="58" spans="1:21" ht="31.5" customHeight="1" thickBot="1" x14ac:dyDescent="0.2">
      <c r="B58" s="1169"/>
      <c r="C58" s="1170"/>
      <c r="D58" s="1174" t="s">
        <v>27</v>
      </c>
      <c r="E58" s="1175"/>
      <c r="F58" s="1175"/>
      <c r="G58" s="1175"/>
      <c r="H58" s="1175"/>
      <c r="I58" s="1175"/>
      <c r="J58" s="1176"/>
      <c r="K58" s="84" t="s">
        <v>538</v>
      </c>
      <c r="L58" s="85" t="s">
        <v>538</v>
      </c>
      <c r="M58" s="85" t="s">
        <v>538</v>
      </c>
      <c r="N58" s="85" t="s">
        <v>538</v>
      </c>
      <c r="O58" s="86" t="s">
        <v>538</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aOHfDwvS3TCv+sEq+D76MG+jMAKUc/edbrLnnZ1cjFosB/3LN5a4KeNRLzL7abMQmX5Nb/PmnFWMSsUFvld2qg==" saltValue="OoCy3gd81QPB0LiUBAmvXw==" spinCount="100000" sheet="1" objects="1" scenarios="1"/>
  <customSheetViews>
    <customSheetView guid="{23508DA7-0A01-45E3-A613-47E87EA26E4D}" scale="70" showGridLines="0" fitToPage="1" hiddenRows="1" hiddenColumns="1" topLeftCell="C43">
      <selection activeCell="S60" sqref="S60"/>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2"/>
  <headerFooter alignWithMargins="0">
    <oddFooter>&amp;C&amp;P/&amp;N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view="pageBreakPreview" zoomScale="75" zoomScaleNormal="75" zoomScaleSheetLayoutView="75"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565</v>
      </c>
      <c r="J40" s="98" t="s">
        <v>566</v>
      </c>
      <c r="K40" s="98" t="s">
        <v>567</v>
      </c>
      <c r="L40" s="98" t="s">
        <v>568</v>
      </c>
      <c r="M40" s="99" t="s">
        <v>569</v>
      </c>
    </row>
    <row r="41" spans="2:13" ht="27.75" customHeight="1" x14ac:dyDescent="0.15">
      <c r="B41" s="1197" t="s">
        <v>30</v>
      </c>
      <c r="C41" s="1198"/>
      <c r="D41" s="100"/>
      <c r="E41" s="1199" t="s">
        <v>31</v>
      </c>
      <c r="F41" s="1199"/>
      <c r="G41" s="1199"/>
      <c r="H41" s="1200"/>
      <c r="I41" s="333">
        <v>39692</v>
      </c>
      <c r="J41" s="334">
        <v>48433</v>
      </c>
      <c r="K41" s="334">
        <v>49811</v>
      </c>
      <c r="L41" s="334">
        <v>50173</v>
      </c>
      <c r="M41" s="335">
        <v>51933</v>
      </c>
    </row>
    <row r="42" spans="2:13" ht="27.75" customHeight="1" x14ac:dyDescent="0.15">
      <c r="B42" s="1187"/>
      <c r="C42" s="1188"/>
      <c r="D42" s="101"/>
      <c r="E42" s="1191" t="s">
        <v>32</v>
      </c>
      <c r="F42" s="1191"/>
      <c r="G42" s="1191"/>
      <c r="H42" s="1192"/>
      <c r="I42" s="336">
        <v>1017</v>
      </c>
      <c r="J42" s="337">
        <v>951</v>
      </c>
      <c r="K42" s="337">
        <v>887</v>
      </c>
      <c r="L42" s="337">
        <v>823</v>
      </c>
      <c r="M42" s="338">
        <v>759</v>
      </c>
    </row>
    <row r="43" spans="2:13" ht="27.75" customHeight="1" x14ac:dyDescent="0.15">
      <c r="B43" s="1187"/>
      <c r="C43" s="1188"/>
      <c r="D43" s="101"/>
      <c r="E43" s="1191" t="s">
        <v>33</v>
      </c>
      <c r="F43" s="1191"/>
      <c r="G43" s="1191"/>
      <c r="H43" s="1192"/>
      <c r="I43" s="336">
        <v>17234</v>
      </c>
      <c r="J43" s="337">
        <v>13861</v>
      </c>
      <c r="K43" s="337">
        <v>13209</v>
      </c>
      <c r="L43" s="337">
        <v>11846</v>
      </c>
      <c r="M43" s="338">
        <v>10603</v>
      </c>
    </row>
    <row r="44" spans="2:13" ht="27.75" customHeight="1" x14ac:dyDescent="0.15">
      <c r="B44" s="1187"/>
      <c r="C44" s="1188"/>
      <c r="D44" s="101"/>
      <c r="E44" s="1191" t="s">
        <v>34</v>
      </c>
      <c r="F44" s="1191"/>
      <c r="G44" s="1191"/>
      <c r="H44" s="1192"/>
      <c r="I44" s="336">
        <v>1156</v>
      </c>
      <c r="J44" s="337">
        <v>1108</v>
      </c>
      <c r="K44" s="337">
        <v>941</v>
      </c>
      <c r="L44" s="337">
        <v>1196</v>
      </c>
      <c r="M44" s="338">
        <v>1384</v>
      </c>
    </row>
    <row r="45" spans="2:13" ht="27.75" customHeight="1" x14ac:dyDescent="0.15">
      <c r="B45" s="1187"/>
      <c r="C45" s="1188"/>
      <c r="D45" s="101"/>
      <c r="E45" s="1191" t="s">
        <v>35</v>
      </c>
      <c r="F45" s="1191"/>
      <c r="G45" s="1191"/>
      <c r="H45" s="1192"/>
      <c r="I45" s="336">
        <v>7282</v>
      </c>
      <c r="J45" s="337">
        <v>7335</v>
      </c>
      <c r="K45" s="337">
        <v>7344</v>
      </c>
      <c r="L45" s="337">
        <v>7235</v>
      </c>
      <c r="M45" s="338">
        <v>7178</v>
      </c>
    </row>
    <row r="46" spans="2:13" ht="27.75" customHeight="1" x14ac:dyDescent="0.15">
      <c r="B46" s="1187"/>
      <c r="C46" s="1188"/>
      <c r="D46" s="102"/>
      <c r="E46" s="1191" t="s">
        <v>36</v>
      </c>
      <c r="F46" s="1191"/>
      <c r="G46" s="1191"/>
      <c r="H46" s="1192"/>
      <c r="I46" s="336">
        <v>12</v>
      </c>
      <c r="J46" s="337" t="s">
        <v>538</v>
      </c>
      <c r="K46" s="337">
        <v>10</v>
      </c>
      <c r="L46" s="337">
        <v>977</v>
      </c>
      <c r="M46" s="338">
        <v>10</v>
      </c>
    </row>
    <row r="47" spans="2:13" ht="27.75" customHeight="1" x14ac:dyDescent="0.15">
      <c r="B47" s="1187"/>
      <c r="C47" s="1188"/>
      <c r="D47" s="103"/>
      <c r="E47" s="1201" t="s">
        <v>37</v>
      </c>
      <c r="F47" s="1202"/>
      <c r="G47" s="1202"/>
      <c r="H47" s="1203"/>
      <c r="I47" s="336" t="s">
        <v>538</v>
      </c>
      <c r="J47" s="337" t="s">
        <v>538</v>
      </c>
      <c r="K47" s="337" t="s">
        <v>538</v>
      </c>
      <c r="L47" s="337" t="s">
        <v>538</v>
      </c>
      <c r="M47" s="338" t="s">
        <v>538</v>
      </c>
    </row>
    <row r="48" spans="2:13" ht="27.75" customHeight="1" x14ac:dyDescent="0.15">
      <c r="B48" s="1187"/>
      <c r="C48" s="1188"/>
      <c r="D48" s="101"/>
      <c r="E48" s="1191" t="s">
        <v>38</v>
      </c>
      <c r="F48" s="1191"/>
      <c r="G48" s="1191"/>
      <c r="H48" s="1192"/>
      <c r="I48" s="336" t="s">
        <v>538</v>
      </c>
      <c r="J48" s="337" t="s">
        <v>538</v>
      </c>
      <c r="K48" s="337" t="s">
        <v>538</v>
      </c>
      <c r="L48" s="337" t="s">
        <v>538</v>
      </c>
      <c r="M48" s="338" t="s">
        <v>538</v>
      </c>
    </row>
    <row r="49" spans="2:13" ht="27.75" customHeight="1" x14ac:dyDescent="0.15">
      <c r="B49" s="1189"/>
      <c r="C49" s="1190"/>
      <c r="D49" s="101"/>
      <c r="E49" s="1191" t="s">
        <v>39</v>
      </c>
      <c r="F49" s="1191"/>
      <c r="G49" s="1191"/>
      <c r="H49" s="1192"/>
      <c r="I49" s="336" t="s">
        <v>538</v>
      </c>
      <c r="J49" s="337" t="s">
        <v>538</v>
      </c>
      <c r="K49" s="337" t="s">
        <v>538</v>
      </c>
      <c r="L49" s="337" t="s">
        <v>538</v>
      </c>
      <c r="M49" s="338" t="s">
        <v>538</v>
      </c>
    </row>
    <row r="50" spans="2:13" ht="27.75" customHeight="1" x14ac:dyDescent="0.15">
      <c r="B50" s="1185" t="s">
        <v>40</v>
      </c>
      <c r="C50" s="1186"/>
      <c r="D50" s="104"/>
      <c r="E50" s="1191" t="s">
        <v>41</v>
      </c>
      <c r="F50" s="1191"/>
      <c r="G50" s="1191"/>
      <c r="H50" s="1192"/>
      <c r="I50" s="336">
        <v>9819</v>
      </c>
      <c r="J50" s="337">
        <v>9320</v>
      </c>
      <c r="K50" s="337">
        <v>9141</v>
      </c>
      <c r="L50" s="337">
        <v>9453</v>
      </c>
      <c r="M50" s="338">
        <v>11991</v>
      </c>
    </row>
    <row r="51" spans="2:13" ht="27.75" customHeight="1" x14ac:dyDescent="0.15">
      <c r="B51" s="1187"/>
      <c r="C51" s="1188"/>
      <c r="D51" s="101"/>
      <c r="E51" s="1191" t="s">
        <v>42</v>
      </c>
      <c r="F51" s="1191"/>
      <c r="G51" s="1191"/>
      <c r="H51" s="1192"/>
      <c r="I51" s="336">
        <v>3762</v>
      </c>
      <c r="J51" s="337">
        <v>3994</v>
      </c>
      <c r="K51" s="337">
        <v>2884</v>
      </c>
      <c r="L51" s="337">
        <v>3074</v>
      </c>
      <c r="M51" s="338">
        <v>2995</v>
      </c>
    </row>
    <row r="52" spans="2:13" ht="27.75" customHeight="1" x14ac:dyDescent="0.15">
      <c r="B52" s="1189"/>
      <c r="C52" s="1190"/>
      <c r="D52" s="101"/>
      <c r="E52" s="1191" t="s">
        <v>43</v>
      </c>
      <c r="F52" s="1191"/>
      <c r="G52" s="1191"/>
      <c r="H52" s="1192"/>
      <c r="I52" s="336">
        <v>44128</v>
      </c>
      <c r="J52" s="337">
        <v>45718</v>
      </c>
      <c r="K52" s="337">
        <v>46174</v>
      </c>
      <c r="L52" s="337">
        <v>45870</v>
      </c>
      <c r="M52" s="338">
        <v>45129</v>
      </c>
    </row>
    <row r="53" spans="2:13" ht="27.75" customHeight="1" thickBot="1" x14ac:dyDescent="0.2">
      <c r="B53" s="1193" t="s">
        <v>44</v>
      </c>
      <c r="C53" s="1194"/>
      <c r="D53" s="105"/>
      <c r="E53" s="1195" t="s">
        <v>45</v>
      </c>
      <c r="F53" s="1195"/>
      <c r="G53" s="1195"/>
      <c r="H53" s="1196"/>
      <c r="I53" s="339">
        <v>8684</v>
      </c>
      <c r="J53" s="340">
        <v>12656</v>
      </c>
      <c r="K53" s="340">
        <v>14003</v>
      </c>
      <c r="L53" s="340">
        <v>13853</v>
      </c>
      <c r="M53" s="341">
        <v>11752</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Q8Kf+jWY4z50nMxsDWCZiJQ2rdwUtmkG2irE7sdruNdCngbYuKG5J/jRs+9JQSoaMKfm9sP+96xNmJGldo5i7g==" saltValue="Z13mXpmguMxAn83ny+RdHw==" spinCount="100000" sheet="1" objects="1" scenarios="1"/>
  <customSheetViews>
    <customSheetView guid="{23508DA7-0A01-45E3-A613-47E87EA26E4D}" scale="55" showPageBreaks="1" showGridLines="0" fitToPage="1" hiddenRows="1" hiddenColumns="1" view="pageBreakPreview" topLeftCell="A25">
      <selection activeCell="M46" sqref="M46"/>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567</v>
      </c>
      <c r="G54" s="114" t="s">
        <v>568</v>
      </c>
      <c r="H54" s="115" t="s">
        <v>569</v>
      </c>
    </row>
    <row r="55" spans="2:8" ht="52.5" customHeight="1" x14ac:dyDescent="0.15">
      <c r="B55" s="116"/>
      <c r="C55" s="1212" t="s">
        <v>48</v>
      </c>
      <c r="D55" s="1212"/>
      <c r="E55" s="1213"/>
      <c r="F55" s="117">
        <v>4452</v>
      </c>
      <c r="G55" s="117">
        <v>4453</v>
      </c>
      <c r="H55" s="118">
        <v>5577</v>
      </c>
    </row>
    <row r="56" spans="2:8" ht="52.5" customHeight="1" x14ac:dyDescent="0.15">
      <c r="B56" s="119"/>
      <c r="C56" s="1214" t="s">
        <v>49</v>
      </c>
      <c r="D56" s="1214"/>
      <c r="E56" s="1215"/>
      <c r="F56" s="120">
        <v>2334</v>
      </c>
      <c r="G56" s="120">
        <v>2337</v>
      </c>
      <c r="H56" s="121">
        <v>3118</v>
      </c>
    </row>
    <row r="57" spans="2:8" ht="53.25" customHeight="1" x14ac:dyDescent="0.15">
      <c r="B57" s="119"/>
      <c r="C57" s="1216" t="s">
        <v>50</v>
      </c>
      <c r="D57" s="1216"/>
      <c r="E57" s="1217"/>
      <c r="F57" s="122">
        <v>1969</v>
      </c>
      <c r="G57" s="122">
        <v>2554</v>
      </c>
      <c r="H57" s="123">
        <v>3414</v>
      </c>
    </row>
    <row r="58" spans="2:8" ht="45.75" customHeight="1" x14ac:dyDescent="0.15">
      <c r="B58" s="124"/>
      <c r="C58" s="1204" t="s">
        <v>599</v>
      </c>
      <c r="D58" s="1205"/>
      <c r="E58" s="1206"/>
      <c r="F58" s="125">
        <v>963</v>
      </c>
      <c r="G58" s="125">
        <v>1413</v>
      </c>
      <c r="H58" s="126">
        <v>1828</v>
      </c>
    </row>
    <row r="59" spans="2:8" ht="45.75" customHeight="1" x14ac:dyDescent="0.15">
      <c r="B59" s="124"/>
      <c r="C59" s="1204" t="s">
        <v>600</v>
      </c>
      <c r="D59" s="1205"/>
      <c r="E59" s="1206"/>
      <c r="F59" s="125">
        <v>289</v>
      </c>
      <c r="G59" s="125">
        <v>326</v>
      </c>
      <c r="H59" s="126">
        <v>361</v>
      </c>
    </row>
    <row r="60" spans="2:8" ht="45.75" customHeight="1" x14ac:dyDescent="0.15">
      <c r="B60" s="124"/>
      <c r="C60" s="1204" t="s">
        <v>601</v>
      </c>
      <c r="D60" s="1205"/>
      <c r="E60" s="1206"/>
      <c r="F60" s="125">
        <v>0</v>
      </c>
      <c r="G60" s="125">
        <v>0</v>
      </c>
      <c r="H60" s="126">
        <v>300</v>
      </c>
    </row>
    <row r="61" spans="2:8" ht="45.75" customHeight="1" x14ac:dyDescent="0.15">
      <c r="B61" s="124"/>
      <c r="C61" s="1204" t="s">
        <v>602</v>
      </c>
      <c r="D61" s="1205"/>
      <c r="E61" s="1206"/>
      <c r="F61" s="125">
        <v>219</v>
      </c>
      <c r="G61" s="125">
        <v>219</v>
      </c>
      <c r="H61" s="126">
        <v>219</v>
      </c>
    </row>
    <row r="62" spans="2:8" ht="45.75" customHeight="1" thickBot="1" x14ac:dyDescent="0.2">
      <c r="B62" s="127"/>
      <c r="C62" s="1207" t="s">
        <v>603</v>
      </c>
      <c r="D62" s="1208"/>
      <c r="E62" s="1209"/>
      <c r="F62" s="128">
        <v>152</v>
      </c>
      <c r="G62" s="128">
        <v>128</v>
      </c>
      <c r="H62" s="129">
        <v>201</v>
      </c>
    </row>
    <row r="63" spans="2:8" ht="52.5" customHeight="1" thickBot="1" x14ac:dyDescent="0.2">
      <c r="B63" s="130"/>
      <c r="C63" s="1210" t="s">
        <v>51</v>
      </c>
      <c r="D63" s="1210"/>
      <c r="E63" s="1211"/>
      <c r="F63" s="131">
        <v>8755</v>
      </c>
      <c r="G63" s="131">
        <v>9343</v>
      </c>
      <c r="H63" s="132">
        <v>12109</v>
      </c>
    </row>
    <row r="64" spans="2:8" x14ac:dyDescent="0.15"/>
  </sheetData>
  <sheetProtection algorithmName="SHA-512" hashValue="lYnlFa/H/Fourqoj70+L0ZAn94XjXmrcm2gL3EMdLMvnC6onz/R1dCa/lt1VFgnh/mLYyooxtNMuy5Dal3lGLA==" saltValue="QJNZ2ahlTYNaK3wbdVqwMA==" spinCount="100000" sheet="1" objects="1" scenarios="1"/>
  <customSheetViews>
    <customSheetView guid="{23508DA7-0A01-45E3-A613-47E87EA26E4D}" scale="55" showGridLines="0" fitToPage="1" hiddenRows="1" hiddenColumns="1" topLeftCell="D37">
      <selection activeCell="H55" sqref="H55"/>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2"/>
  <headerFooter alignWithMargins="0">
    <oddFooter>&amp;C&amp;P/&amp;N</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246" customWidth="1"/>
    <col min="2" max="107" width="2.5" style="246" customWidth="1"/>
    <col min="108" max="108" width="6.125" style="252" customWidth="1"/>
    <col min="109" max="109" width="5.875" style="250" customWidth="1"/>
    <col min="110" max="16384" width="8.625" style="246" hidden="1"/>
  </cols>
  <sheetData>
    <row r="1" spans="1:109" ht="42.75" customHeight="1" x14ac:dyDescent="0.15">
      <c r="A1" s="348"/>
      <c r="B1" s="349"/>
      <c r="DD1" s="246"/>
      <c r="DE1" s="246"/>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6"/>
      <c r="DE2" s="246"/>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6"/>
      <c r="DE3" s="246"/>
    </row>
    <row r="4" spans="1:109" s="244"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4"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4"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4"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4"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4"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4"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4"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4"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4"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4"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4" customFormat="1" x14ac:dyDescent="0.15">
      <c r="A15" s="246"/>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4" customFormat="1" x14ac:dyDescent="0.15">
      <c r="A16" s="246"/>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4" customFormat="1" x14ac:dyDescent="0.15">
      <c r="A17" s="246"/>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4" customFormat="1" x14ac:dyDescent="0.15">
      <c r="A18" s="246"/>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46"/>
      <c r="DE19" s="246"/>
    </row>
    <row r="20" spans="1:109" x14ac:dyDescent="0.15">
      <c r="DD20" s="246"/>
      <c r="DE20" s="246"/>
    </row>
    <row r="21" spans="1:109" ht="17.25" customHeight="1" x14ac:dyDescent="0.15">
      <c r="B21" s="351"/>
      <c r="C21" s="248"/>
      <c r="D21" s="248"/>
      <c r="E21" s="248"/>
      <c r="F21" s="248"/>
      <c r="G21" s="248"/>
      <c r="H21" s="248"/>
      <c r="I21" s="248"/>
      <c r="J21" s="248"/>
      <c r="K21" s="248"/>
      <c r="L21" s="248"/>
      <c r="M21" s="248"/>
      <c r="N21" s="352"/>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352"/>
      <c r="AU21" s="248"/>
      <c r="AV21" s="248"/>
      <c r="AW21" s="248"/>
      <c r="AX21" s="248"/>
      <c r="AY21" s="248"/>
      <c r="AZ21" s="248"/>
      <c r="BA21" s="248"/>
      <c r="BB21" s="248"/>
      <c r="BC21" s="248"/>
      <c r="BD21" s="248"/>
      <c r="BE21" s="248"/>
      <c r="BF21" s="352"/>
      <c r="BG21" s="248"/>
      <c r="BH21" s="248"/>
      <c r="BI21" s="248"/>
      <c r="BJ21" s="248"/>
      <c r="BK21" s="248"/>
      <c r="BL21" s="248"/>
      <c r="BM21" s="248"/>
      <c r="BN21" s="248"/>
      <c r="BO21" s="248"/>
      <c r="BP21" s="248"/>
      <c r="BQ21" s="248"/>
      <c r="BR21" s="352"/>
      <c r="BS21" s="248"/>
      <c r="BT21" s="248"/>
      <c r="BU21" s="248"/>
      <c r="BV21" s="248"/>
      <c r="BW21" s="248"/>
      <c r="BX21" s="248"/>
      <c r="BY21" s="248"/>
      <c r="BZ21" s="248"/>
      <c r="CA21" s="248"/>
      <c r="CB21" s="248"/>
      <c r="CC21" s="248"/>
      <c r="CD21" s="352"/>
      <c r="CE21" s="248"/>
      <c r="CF21" s="248"/>
      <c r="CG21" s="248"/>
      <c r="CH21" s="248"/>
      <c r="CI21" s="248"/>
      <c r="CJ21" s="248"/>
      <c r="CK21" s="248"/>
      <c r="CL21" s="248"/>
      <c r="CM21" s="248"/>
      <c r="CN21" s="248"/>
      <c r="CO21" s="248"/>
      <c r="CP21" s="352"/>
      <c r="CQ21" s="248"/>
      <c r="CR21" s="248"/>
      <c r="CS21" s="248"/>
      <c r="CT21" s="248"/>
      <c r="CU21" s="248"/>
      <c r="CV21" s="248"/>
      <c r="CW21" s="248"/>
      <c r="CX21" s="248"/>
      <c r="CY21" s="248"/>
      <c r="CZ21" s="248"/>
      <c r="DA21" s="248"/>
      <c r="DB21" s="352"/>
      <c r="DC21" s="248"/>
      <c r="DD21" s="249"/>
      <c r="DE21" s="246"/>
    </row>
    <row r="22" spans="1:109" ht="17.25" customHeight="1" x14ac:dyDescent="0.15">
      <c r="B22" s="250"/>
    </row>
    <row r="23" spans="1:109" x14ac:dyDescent="0.15">
      <c r="B23" s="250"/>
    </row>
    <row r="24" spans="1:109" x14ac:dyDescent="0.15">
      <c r="B24" s="250"/>
    </row>
    <row r="25" spans="1:109" x14ac:dyDescent="0.15">
      <c r="B25" s="250"/>
    </row>
    <row r="26" spans="1:109" x14ac:dyDescent="0.15">
      <c r="B26" s="250"/>
    </row>
    <row r="27" spans="1:109" x14ac:dyDescent="0.15">
      <c r="B27" s="250"/>
    </row>
    <row r="28" spans="1:109" x14ac:dyDescent="0.15">
      <c r="B28" s="250"/>
    </row>
    <row r="29" spans="1:109" x14ac:dyDescent="0.15">
      <c r="B29" s="250"/>
    </row>
    <row r="30" spans="1:109" x14ac:dyDescent="0.15">
      <c r="B30" s="250"/>
    </row>
    <row r="31" spans="1:109" x14ac:dyDescent="0.15">
      <c r="B31" s="250"/>
    </row>
    <row r="32" spans="1:109" x14ac:dyDescent="0.15">
      <c r="B32" s="250"/>
    </row>
    <row r="33" spans="2:109" x14ac:dyDescent="0.15">
      <c r="B33" s="250"/>
    </row>
    <row r="34" spans="2:109" x14ac:dyDescent="0.15">
      <c r="B34" s="250"/>
    </row>
    <row r="35" spans="2:109" x14ac:dyDescent="0.15">
      <c r="B35" s="250"/>
    </row>
    <row r="36" spans="2:109" x14ac:dyDescent="0.15">
      <c r="B36" s="250"/>
    </row>
    <row r="37" spans="2:109" x14ac:dyDescent="0.15">
      <c r="B37" s="250"/>
    </row>
    <row r="38" spans="2:109" x14ac:dyDescent="0.15">
      <c r="B38" s="250"/>
    </row>
    <row r="39" spans="2:109" x14ac:dyDescent="0.15">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x14ac:dyDescent="0.15">
      <c r="B40" s="353"/>
      <c r="DD40" s="353"/>
      <c r="DE40" s="246"/>
    </row>
    <row r="41" spans="2:109" ht="17.25" x14ac:dyDescent="0.15">
      <c r="B41" s="247" t="s">
        <v>610</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x14ac:dyDescent="0.15">
      <c r="B42" s="250"/>
      <c r="G42" s="354"/>
      <c r="I42" s="355"/>
      <c r="J42" s="355"/>
      <c r="K42" s="355"/>
      <c r="AM42" s="354"/>
      <c r="AN42" s="354" t="s">
        <v>611</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50"/>
      <c r="AN43" s="1226" t="s">
        <v>619</v>
      </c>
      <c r="AO43" s="1227"/>
      <c r="AP43" s="1227"/>
      <c r="AQ43" s="1227"/>
      <c r="AR43" s="1227"/>
      <c r="AS43" s="1227"/>
      <c r="AT43" s="1227"/>
      <c r="AU43" s="1227"/>
      <c r="AV43" s="1227"/>
      <c r="AW43" s="1227"/>
      <c r="AX43" s="1227"/>
      <c r="AY43" s="1227"/>
      <c r="AZ43" s="1227"/>
      <c r="BA43" s="1227"/>
      <c r="BB43" s="1227"/>
      <c r="BC43" s="1227"/>
      <c r="BD43" s="1227"/>
      <c r="BE43" s="1227"/>
      <c r="BF43" s="1227"/>
      <c r="BG43" s="1227"/>
      <c r="BH43" s="1227"/>
      <c r="BI43" s="1227"/>
      <c r="BJ43" s="1227"/>
      <c r="BK43" s="1227"/>
      <c r="BL43" s="1227"/>
      <c r="BM43" s="1227"/>
      <c r="BN43" s="1227"/>
      <c r="BO43" s="1227"/>
      <c r="BP43" s="1227"/>
      <c r="BQ43" s="1227"/>
      <c r="BR43" s="1227"/>
      <c r="BS43" s="1227"/>
      <c r="BT43" s="1227"/>
      <c r="BU43" s="1227"/>
      <c r="BV43" s="1227"/>
      <c r="BW43" s="1227"/>
      <c r="BX43" s="1227"/>
      <c r="BY43" s="1227"/>
      <c r="BZ43" s="1227"/>
      <c r="CA43" s="1227"/>
      <c r="CB43" s="1227"/>
      <c r="CC43" s="1227"/>
      <c r="CD43" s="1227"/>
      <c r="CE43" s="1227"/>
      <c r="CF43" s="1227"/>
      <c r="CG43" s="1227"/>
      <c r="CH43" s="1227"/>
      <c r="CI43" s="1227"/>
      <c r="CJ43" s="1227"/>
      <c r="CK43" s="1227"/>
      <c r="CL43" s="1227"/>
      <c r="CM43" s="1227"/>
      <c r="CN43" s="1227"/>
      <c r="CO43" s="1227"/>
      <c r="CP43" s="1227"/>
      <c r="CQ43" s="1227"/>
      <c r="CR43" s="1227"/>
      <c r="CS43" s="1227"/>
      <c r="CT43" s="1227"/>
      <c r="CU43" s="1227"/>
      <c r="CV43" s="1227"/>
      <c r="CW43" s="1227"/>
      <c r="CX43" s="1227"/>
      <c r="CY43" s="1227"/>
      <c r="CZ43" s="1227"/>
      <c r="DA43" s="1227"/>
      <c r="DB43" s="1227"/>
      <c r="DC43" s="1228"/>
    </row>
    <row r="44" spans="2:109" x14ac:dyDescent="0.15">
      <c r="B44" s="250"/>
      <c r="AN44" s="1229"/>
      <c r="AO44" s="1230"/>
      <c r="AP44" s="1230"/>
      <c r="AQ44" s="1230"/>
      <c r="AR44" s="1230"/>
      <c r="AS44" s="1230"/>
      <c r="AT44" s="1230"/>
      <c r="AU44" s="1230"/>
      <c r="AV44" s="1230"/>
      <c r="AW44" s="1230"/>
      <c r="AX44" s="1230"/>
      <c r="AY44" s="1230"/>
      <c r="AZ44" s="1230"/>
      <c r="BA44" s="1230"/>
      <c r="BB44" s="1230"/>
      <c r="BC44" s="1230"/>
      <c r="BD44" s="1230"/>
      <c r="BE44" s="1230"/>
      <c r="BF44" s="1230"/>
      <c r="BG44" s="1230"/>
      <c r="BH44" s="1230"/>
      <c r="BI44" s="1230"/>
      <c r="BJ44" s="1230"/>
      <c r="BK44" s="1230"/>
      <c r="BL44" s="1230"/>
      <c r="BM44" s="1230"/>
      <c r="BN44" s="1230"/>
      <c r="BO44" s="1230"/>
      <c r="BP44" s="1230"/>
      <c r="BQ44" s="1230"/>
      <c r="BR44" s="1230"/>
      <c r="BS44" s="1230"/>
      <c r="BT44" s="1230"/>
      <c r="BU44" s="1230"/>
      <c r="BV44" s="1230"/>
      <c r="BW44" s="1230"/>
      <c r="BX44" s="1230"/>
      <c r="BY44" s="1230"/>
      <c r="BZ44" s="1230"/>
      <c r="CA44" s="1230"/>
      <c r="CB44" s="1230"/>
      <c r="CC44" s="1230"/>
      <c r="CD44" s="1230"/>
      <c r="CE44" s="1230"/>
      <c r="CF44" s="1230"/>
      <c r="CG44" s="1230"/>
      <c r="CH44" s="1230"/>
      <c r="CI44" s="1230"/>
      <c r="CJ44" s="1230"/>
      <c r="CK44" s="1230"/>
      <c r="CL44" s="1230"/>
      <c r="CM44" s="1230"/>
      <c r="CN44" s="1230"/>
      <c r="CO44" s="1230"/>
      <c r="CP44" s="1230"/>
      <c r="CQ44" s="1230"/>
      <c r="CR44" s="1230"/>
      <c r="CS44" s="1230"/>
      <c r="CT44" s="1230"/>
      <c r="CU44" s="1230"/>
      <c r="CV44" s="1230"/>
      <c r="CW44" s="1230"/>
      <c r="CX44" s="1230"/>
      <c r="CY44" s="1230"/>
      <c r="CZ44" s="1230"/>
      <c r="DA44" s="1230"/>
      <c r="DB44" s="1230"/>
      <c r="DC44" s="1231"/>
    </row>
    <row r="45" spans="2:109" x14ac:dyDescent="0.15">
      <c r="B45" s="250"/>
      <c r="AN45" s="1229"/>
      <c r="AO45" s="1230"/>
      <c r="AP45" s="1230"/>
      <c r="AQ45" s="1230"/>
      <c r="AR45" s="1230"/>
      <c r="AS45" s="1230"/>
      <c r="AT45" s="1230"/>
      <c r="AU45" s="1230"/>
      <c r="AV45" s="1230"/>
      <c r="AW45" s="1230"/>
      <c r="AX45" s="1230"/>
      <c r="AY45" s="1230"/>
      <c r="AZ45" s="1230"/>
      <c r="BA45" s="1230"/>
      <c r="BB45" s="1230"/>
      <c r="BC45" s="1230"/>
      <c r="BD45" s="1230"/>
      <c r="BE45" s="1230"/>
      <c r="BF45" s="1230"/>
      <c r="BG45" s="1230"/>
      <c r="BH45" s="1230"/>
      <c r="BI45" s="1230"/>
      <c r="BJ45" s="1230"/>
      <c r="BK45" s="1230"/>
      <c r="BL45" s="1230"/>
      <c r="BM45" s="1230"/>
      <c r="BN45" s="1230"/>
      <c r="BO45" s="1230"/>
      <c r="BP45" s="1230"/>
      <c r="BQ45" s="1230"/>
      <c r="BR45" s="1230"/>
      <c r="BS45" s="1230"/>
      <c r="BT45" s="1230"/>
      <c r="BU45" s="1230"/>
      <c r="BV45" s="1230"/>
      <c r="BW45" s="1230"/>
      <c r="BX45" s="1230"/>
      <c r="BY45" s="1230"/>
      <c r="BZ45" s="1230"/>
      <c r="CA45" s="1230"/>
      <c r="CB45" s="1230"/>
      <c r="CC45" s="1230"/>
      <c r="CD45" s="1230"/>
      <c r="CE45" s="1230"/>
      <c r="CF45" s="1230"/>
      <c r="CG45" s="1230"/>
      <c r="CH45" s="1230"/>
      <c r="CI45" s="1230"/>
      <c r="CJ45" s="1230"/>
      <c r="CK45" s="1230"/>
      <c r="CL45" s="1230"/>
      <c r="CM45" s="1230"/>
      <c r="CN45" s="1230"/>
      <c r="CO45" s="1230"/>
      <c r="CP45" s="1230"/>
      <c r="CQ45" s="1230"/>
      <c r="CR45" s="1230"/>
      <c r="CS45" s="1230"/>
      <c r="CT45" s="1230"/>
      <c r="CU45" s="1230"/>
      <c r="CV45" s="1230"/>
      <c r="CW45" s="1230"/>
      <c r="CX45" s="1230"/>
      <c r="CY45" s="1230"/>
      <c r="CZ45" s="1230"/>
      <c r="DA45" s="1230"/>
      <c r="DB45" s="1230"/>
      <c r="DC45" s="1231"/>
    </row>
    <row r="46" spans="2:109" x14ac:dyDescent="0.15">
      <c r="B46" s="250"/>
      <c r="AN46" s="1229"/>
      <c r="AO46" s="1230"/>
      <c r="AP46" s="1230"/>
      <c r="AQ46" s="1230"/>
      <c r="AR46" s="1230"/>
      <c r="AS46" s="1230"/>
      <c r="AT46" s="1230"/>
      <c r="AU46" s="1230"/>
      <c r="AV46" s="1230"/>
      <c r="AW46" s="1230"/>
      <c r="AX46" s="1230"/>
      <c r="AY46" s="1230"/>
      <c r="AZ46" s="1230"/>
      <c r="BA46" s="1230"/>
      <c r="BB46" s="1230"/>
      <c r="BC46" s="1230"/>
      <c r="BD46" s="1230"/>
      <c r="BE46" s="1230"/>
      <c r="BF46" s="1230"/>
      <c r="BG46" s="1230"/>
      <c r="BH46" s="1230"/>
      <c r="BI46" s="1230"/>
      <c r="BJ46" s="1230"/>
      <c r="BK46" s="1230"/>
      <c r="BL46" s="1230"/>
      <c r="BM46" s="1230"/>
      <c r="BN46" s="1230"/>
      <c r="BO46" s="1230"/>
      <c r="BP46" s="1230"/>
      <c r="BQ46" s="1230"/>
      <c r="BR46" s="1230"/>
      <c r="BS46" s="1230"/>
      <c r="BT46" s="1230"/>
      <c r="BU46" s="1230"/>
      <c r="BV46" s="1230"/>
      <c r="BW46" s="1230"/>
      <c r="BX46" s="1230"/>
      <c r="BY46" s="1230"/>
      <c r="BZ46" s="1230"/>
      <c r="CA46" s="1230"/>
      <c r="CB46" s="1230"/>
      <c r="CC46" s="1230"/>
      <c r="CD46" s="1230"/>
      <c r="CE46" s="1230"/>
      <c r="CF46" s="1230"/>
      <c r="CG46" s="1230"/>
      <c r="CH46" s="1230"/>
      <c r="CI46" s="1230"/>
      <c r="CJ46" s="1230"/>
      <c r="CK46" s="1230"/>
      <c r="CL46" s="1230"/>
      <c r="CM46" s="1230"/>
      <c r="CN46" s="1230"/>
      <c r="CO46" s="1230"/>
      <c r="CP46" s="1230"/>
      <c r="CQ46" s="1230"/>
      <c r="CR46" s="1230"/>
      <c r="CS46" s="1230"/>
      <c r="CT46" s="1230"/>
      <c r="CU46" s="1230"/>
      <c r="CV46" s="1230"/>
      <c r="CW46" s="1230"/>
      <c r="CX46" s="1230"/>
      <c r="CY46" s="1230"/>
      <c r="CZ46" s="1230"/>
      <c r="DA46" s="1230"/>
      <c r="DB46" s="1230"/>
      <c r="DC46" s="1231"/>
    </row>
    <row r="47" spans="2:109" x14ac:dyDescent="0.15">
      <c r="B47" s="250"/>
      <c r="AN47" s="1232"/>
      <c r="AO47" s="1233"/>
      <c r="AP47" s="1233"/>
      <c r="AQ47" s="1233"/>
      <c r="AR47" s="1233"/>
      <c r="AS47" s="1233"/>
      <c r="AT47" s="1233"/>
      <c r="AU47" s="1233"/>
      <c r="AV47" s="1233"/>
      <c r="AW47" s="1233"/>
      <c r="AX47" s="1233"/>
      <c r="AY47" s="1233"/>
      <c r="AZ47" s="1233"/>
      <c r="BA47" s="1233"/>
      <c r="BB47" s="1233"/>
      <c r="BC47" s="1233"/>
      <c r="BD47" s="1233"/>
      <c r="BE47" s="1233"/>
      <c r="BF47" s="1233"/>
      <c r="BG47" s="1233"/>
      <c r="BH47" s="1233"/>
      <c r="BI47" s="1233"/>
      <c r="BJ47" s="1233"/>
      <c r="BK47" s="1233"/>
      <c r="BL47" s="1233"/>
      <c r="BM47" s="1233"/>
      <c r="BN47" s="1233"/>
      <c r="BO47" s="1233"/>
      <c r="BP47" s="1233"/>
      <c r="BQ47" s="1233"/>
      <c r="BR47" s="1233"/>
      <c r="BS47" s="1233"/>
      <c r="BT47" s="1233"/>
      <c r="BU47" s="1233"/>
      <c r="BV47" s="1233"/>
      <c r="BW47" s="1233"/>
      <c r="BX47" s="1233"/>
      <c r="BY47" s="1233"/>
      <c r="BZ47" s="1233"/>
      <c r="CA47" s="1233"/>
      <c r="CB47" s="1233"/>
      <c r="CC47" s="1233"/>
      <c r="CD47" s="1233"/>
      <c r="CE47" s="1233"/>
      <c r="CF47" s="1233"/>
      <c r="CG47" s="1233"/>
      <c r="CH47" s="1233"/>
      <c r="CI47" s="1233"/>
      <c r="CJ47" s="1233"/>
      <c r="CK47" s="1233"/>
      <c r="CL47" s="1233"/>
      <c r="CM47" s="1233"/>
      <c r="CN47" s="1233"/>
      <c r="CO47" s="1233"/>
      <c r="CP47" s="1233"/>
      <c r="CQ47" s="1233"/>
      <c r="CR47" s="1233"/>
      <c r="CS47" s="1233"/>
      <c r="CT47" s="1233"/>
      <c r="CU47" s="1233"/>
      <c r="CV47" s="1233"/>
      <c r="CW47" s="1233"/>
      <c r="CX47" s="1233"/>
      <c r="CY47" s="1233"/>
      <c r="CZ47" s="1233"/>
      <c r="DA47" s="1233"/>
      <c r="DB47" s="1233"/>
      <c r="DC47" s="1234"/>
    </row>
    <row r="48" spans="2:109" x14ac:dyDescent="0.15">
      <c r="B48" s="250"/>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50"/>
      <c r="AN49" s="246" t="s">
        <v>612</v>
      </c>
    </row>
    <row r="50" spans="1:109" x14ac:dyDescent="0.15">
      <c r="B50" s="250"/>
      <c r="G50" s="1218"/>
      <c r="H50" s="1218"/>
      <c r="I50" s="1218"/>
      <c r="J50" s="1218"/>
      <c r="K50" s="357"/>
      <c r="L50" s="357"/>
      <c r="M50" s="358"/>
      <c r="N50" s="358"/>
      <c r="AN50" s="1236"/>
      <c r="AO50" s="1237"/>
      <c r="AP50" s="1237"/>
      <c r="AQ50" s="1237"/>
      <c r="AR50" s="1237"/>
      <c r="AS50" s="1237"/>
      <c r="AT50" s="1237"/>
      <c r="AU50" s="1237"/>
      <c r="AV50" s="1237"/>
      <c r="AW50" s="1237"/>
      <c r="AX50" s="1237"/>
      <c r="AY50" s="1237"/>
      <c r="AZ50" s="1237"/>
      <c r="BA50" s="1237"/>
      <c r="BB50" s="1237"/>
      <c r="BC50" s="1237"/>
      <c r="BD50" s="1237"/>
      <c r="BE50" s="1237"/>
      <c r="BF50" s="1237"/>
      <c r="BG50" s="1237"/>
      <c r="BH50" s="1237"/>
      <c r="BI50" s="1237"/>
      <c r="BJ50" s="1237"/>
      <c r="BK50" s="1237"/>
      <c r="BL50" s="1237"/>
      <c r="BM50" s="1237"/>
      <c r="BN50" s="1237"/>
      <c r="BO50" s="1238"/>
      <c r="BP50" s="1224" t="s">
        <v>565</v>
      </c>
      <c r="BQ50" s="1224"/>
      <c r="BR50" s="1224"/>
      <c r="BS50" s="1224"/>
      <c r="BT50" s="1224"/>
      <c r="BU50" s="1224"/>
      <c r="BV50" s="1224"/>
      <c r="BW50" s="1224"/>
      <c r="BX50" s="1224" t="s">
        <v>566</v>
      </c>
      <c r="BY50" s="1224"/>
      <c r="BZ50" s="1224"/>
      <c r="CA50" s="1224"/>
      <c r="CB50" s="1224"/>
      <c r="CC50" s="1224"/>
      <c r="CD50" s="1224"/>
      <c r="CE50" s="1224"/>
      <c r="CF50" s="1224" t="s">
        <v>567</v>
      </c>
      <c r="CG50" s="1224"/>
      <c r="CH50" s="1224"/>
      <c r="CI50" s="1224"/>
      <c r="CJ50" s="1224"/>
      <c r="CK50" s="1224"/>
      <c r="CL50" s="1224"/>
      <c r="CM50" s="1224"/>
      <c r="CN50" s="1224" t="s">
        <v>568</v>
      </c>
      <c r="CO50" s="1224"/>
      <c r="CP50" s="1224"/>
      <c r="CQ50" s="1224"/>
      <c r="CR50" s="1224"/>
      <c r="CS50" s="1224"/>
      <c r="CT50" s="1224"/>
      <c r="CU50" s="1224"/>
      <c r="CV50" s="1224" t="s">
        <v>569</v>
      </c>
      <c r="CW50" s="1224"/>
      <c r="CX50" s="1224"/>
      <c r="CY50" s="1224"/>
      <c r="CZ50" s="1224"/>
      <c r="DA50" s="1224"/>
      <c r="DB50" s="1224"/>
      <c r="DC50" s="1224"/>
    </row>
    <row r="51" spans="1:109" ht="13.5" customHeight="1" x14ac:dyDescent="0.15">
      <c r="B51" s="250"/>
      <c r="G51" s="1235"/>
      <c r="H51" s="1235"/>
      <c r="I51" s="1239"/>
      <c r="J51" s="1239"/>
      <c r="K51" s="1225"/>
      <c r="L51" s="1225"/>
      <c r="M51" s="1225"/>
      <c r="N51" s="1225"/>
      <c r="AM51" s="356"/>
      <c r="AN51" s="1223" t="s">
        <v>613</v>
      </c>
      <c r="AO51" s="1223"/>
      <c r="AP51" s="1223"/>
      <c r="AQ51" s="1223"/>
      <c r="AR51" s="1223"/>
      <c r="AS51" s="1223"/>
      <c r="AT51" s="1223"/>
      <c r="AU51" s="1223"/>
      <c r="AV51" s="1223"/>
      <c r="AW51" s="1223"/>
      <c r="AX51" s="1223"/>
      <c r="AY51" s="1223"/>
      <c r="AZ51" s="1223"/>
      <c r="BA51" s="1223"/>
      <c r="BB51" s="1223" t="s">
        <v>614</v>
      </c>
      <c r="BC51" s="1223"/>
      <c r="BD51" s="1223"/>
      <c r="BE51" s="1223"/>
      <c r="BF51" s="1223"/>
      <c r="BG51" s="1223"/>
      <c r="BH51" s="1223"/>
      <c r="BI51" s="1223"/>
      <c r="BJ51" s="1223"/>
      <c r="BK51" s="1223"/>
      <c r="BL51" s="1223"/>
      <c r="BM51" s="1223"/>
      <c r="BN51" s="1223"/>
      <c r="BO51" s="1223"/>
      <c r="BP51" s="1220">
        <v>41.7</v>
      </c>
      <c r="BQ51" s="1220"/>
      <c r="BR51" s="1220"/>
      <c r="BS51" s="1220"/>
      <c r="BT51" s="1220"/>
      <c r="BU51" s="1220"/>
      <c r="BV51" s="1220"/>
      <c r="BW51" s="1220"/>
      <c r="BX51" s="1220">
        <v>61</v>
      </c>
      <c r="BY51" s="1220"/>
      <c r="BZ51" s="1220"/>
      <c r="CA51" s="1220"/>
      <c r="CB51" s="1220"/>
      <c r="CC51" s="1220"/>
      <c r="CD51" s="1220"/>
      <c r="CE51" s="1220"/>
      <c r="CF51" s="1220">
        <v>67.5</v>
      </c>
      <c r="CG51" s="1220"/>
      <c r="CH51" s="1220"/>
      <c r="CI51" s="1220"/>
      <c r="CJ51" s="1220"/>
      <c r="CK51" s="1220"/>
      <c r="CL51" s="1220"/>
      <c r="CM51" s="1220"/>
      <c r="CN51" s="1220">
        <v>64.5</v>
      </c>
      <c r="CO51" s="1220"/>
      <c r="CP51" s="1220"/>
      <c r="CQ51" s="1220"/>
      <c r="CR51" s="1220"/>
      <c r="CS51" s="1220"/>
      <c r="CT51" s="1220"/>
      <c r="CU51" s="1220"/>
      <c r="CV51" s="1220">
        <v>52.5</v>
      </c>
      <c r="CW51" s="1220"/>
      <c r="CX51" s="1220"/>
      <c r="CY51" s="1220"/>
      <c r="CZ51" s="1220"/>
      <c r="DA51" s="1220"/>
      <c r="DB51" s="1220"/>
      <c r="DC51" s="1220"/>
    </row>
    <row r="52" spans="1:109" x14ac:dyDescent="0.15">
      <c r="B52" s="250"/>
      <c r="G52" s="1235"/>
      <c r="H52" s="1235"/>
      <c r="I52" s="1239"/>
      <c r="J52" s="1239"/>
      <c r="K52" s="1225"/>
      <c r="L52" s="1225"/>
      <c r="M52" s="1225"/>
      <c r="N52" s="1225"/>
      <c r="AM52" s="356"/>
      <c r="AN52" s="1223"/>
      <c r="AO52" s="1223"/>
      <c r="AP52" s="1223"/>
      <c r="AQ52" s="1223"/>
      <c r="AR52" s="1223"/>
      <c r="AS52" s="1223"/>
      <c r="AT52" s="1223"/>
      <c r="AU52" s="1223"/>
      <c r="AV52" s="1223"/>
      <c r="AW52" s="1223"/>
      <c r="AX52" s="1223"/>
      <c r="AY52" s="1223"/>
      <c r="AZ52" s="1223"/>
      <c r="BA52" s="1223"/>
      <c r="BB52" s="1223"/>
      <c r="BC52" s="1223"/>
      <c r="BD52" s="1223"/>
      <c r="BE52" s="1223"/>
      <c r="BF52" s="1223"/>
      <c r="BG52" s="1223"/>
      <c r="BH52" s="1223"/>
      <c r="BI52" s="1223"/>
      <c r="BJ52" s="1223"/>
      <c r="BK52" s="1223"/>
      <c r="BL52" s="1223"/>
      <c r="BM52" s="1223"/>
      <c r="BN52" s="1223"/>
      <c r="BO52" s="1223"/>
      <c r="BP52" s="1220"/>
      <c r="BQ52" s="1220"/>
      <c r="BR52" s="1220"/>
      <c r="BS52" s="1220"/>
      <c r="BT52" s="1220"/>
      <c r="BU52" s="1220"/>
      <c r="BV52" s="1220"/>
      <c r="BW52" s="1220"/>
      <c r="BX52" s="1220"/>
      <c r="BY52" s="1220"/>
      <c r="BZ52" s="1220"/>
      <c r="CA52" s="1220"/>
      <c r="CB52" s="1220"/>
      <c r="CC52" s="1220"/>
      <c r="CD52" s="1220"/>
      <c r="CE52" s="1220"/>
      <c r="CF52" s="1220"/>
      <c r="CG52" s="1220"/>
      <c r="CH52" s="1220"/>
      <c r="CI52" s="1220"/>
      <c r="CJ52" s="1220"/>
      <c r="CK52" s="1220"/>
      <c r="CL52" s="1220"/>
      <c r="CM52" s="1220"/>
      <c r="CN52" s="1220"/>
      <c r="CO52" s="1220"/>
      <c r="CP52" s="1220"/>
      <c r="CQ52" s="1220"/>
      <c r="CR52" s="1220"/>
      <c r="CS52" s="1220"/>
      <c r="CT52" s="1220"/>
      <c r="CU52" s="1220"/>
      <c r="CV52" s="1220"/>
      <c r="CW52" s="1220"/>
      <c r="CX52" s="1220"/>
      <c r="CY52" s="1220"/>
      <c r="CZ52" s="1220"/>
      <c r="DA52" s="1220"/>
      <c r="DB52" s="1220"/>
      <c r="DC52" s="1220"/>
    </row>
    <row r="53" spans="1:109" x14ac:dyDescent="0.15">
      <c r="A53" s="355"/>
      <c r="B53" s="250"/>
      <c r="G53" s="1235"/>
      <c r="H53" s="1235"/>
      <c r="I53" s="1218"/>
      <c r="J53" s="1218"/>
      <c r="K53" s="1225"/>
      <c r="L53" s="1225"/>
      <c r="M53" s="1225"/>
      <c r="N53" s="1225"/>
      <c r="AM53" s="356"/>
      <c r="AN53" s="1223"/>
      <c r="AO53" s="1223"/>
      <c r="AP53" s="1223"/>
      <c r="AQ53" s="1223"/>
      <c r="AR53" s="1223"/>
      <c r="AS53" s="1223"/>
      <c r="AT53" s="1223"/>
      <c r="AU53" s="1223"/>
      <c r="AV53" s="1223"/>
      <c r="AW53" s="1223"/>
      <c r="AX53" s="1223"/>
      <c r="AY53" s="1223"/>
      <c r="AZ53" s="1223"/>
      <c r="BA53" s="1223"/>
      <c r="BB53" s="1223" t="s">
        <v>615</v>
      </c>
      <c r="BC53" s="1223"/>
      <c r="BD53" s="1223"/>
      <c r="BE53" s="1223"/>
      <c r="BF53" s="1223"/>
      <c r="BG53" s="1223"/>
      <c r="BH53" s="1223"/>
      <c r="BI53" s="1223"/>
      <c r="BJ53" s="1223"/>
      <c r="BK53" s="1223"/>
      <c r="BL53" s="1223"/>
      <c r="BM53" s="1223"/>
      <c r="BN53" s="1223"/>
      <c r="BO53" s="1223"/>
      <c r="BP53" s="1220">
        <v>61.1</v>
      </c>
      <c r="BQ53" s="1220"/>
      <c r="BR53" s="1220"/>
      <c r="BS53" s="1220"/>
      <c r="BT53" s="1220"/>
      <c r="BU53" s="1220"/>
      <c r="BV53" s="1220"/>
      <c r="BW53" s="1220"/>
      <c r="BX53" s="1220">
        <v>62.1</v>
      </c>
      <c r="BY53" s="1220"/>
      <c r="BZ53" s="1220"/>
      <c r="CA53" s="1220"/>
      <c r="CB53" s="1220"/>
      <c r="CC53" s="1220"/>
      <c r="CD53" s="1220"/>
      <c r="CE53" s="1220"/>
      <c r="CF53" s="1220">
        <v>62</v>
      </c>
      <c r="CG53" s="1220"/>
      <c r="CH53" s="1220"/>
      <c r="CI53" s="1220"/>
      <c r="CJ53" s="1220"/>
      <c r="CK53" s="1220"/>
      <c r="CL53" s="1220"/>
      <c r="CM53" s="1220"/>
      <c r="CN53" s="1220">
        <v>62.8</v>
      </c>
      <c r="CO53" s="1220"/>
      <c r="CP53" s="1220"/>
      <c r="CQ53" s="1220"/>
      <c r="CR53" s="1220"/>
      <c r="CS53" s="1220"/>
      <c r="CT53" s="1220"/>
      <c r="CU53" s="1220"/>
      <c r="CV53" s="1220">
        <v>62.1</v>
      </c>
      <c r="CW53" s="1220"/>
      <c r="CX53" s="1220"/>
      <c r="CY53" s="1220"/>
      <c r="CZ53" s="1220"/>
      <c r="DA53" s="1220"/>
      <c r="DB53" s="1220"/>
      <c r="DC53" s="1220"/>
    </row>
    <row r="54" spans="1:109" x14ac:dyDescent="0.15">
      <c r="A54" s="355"/>
      <c r="B54" s="250"/>
      <c r="G54" s="1235"/>
      <c r="H54" s="1235"/>
      <c r="I54" s="1218"/>
      <c r="J54" s="1218"/>
      <c r="K54" s="1225"/>
      <c r="L54" s="1225"/>
      <c r="M54" s="1225"/>
      <c r="N54" s="1225"/>
      <c r="AM54" s="356"/>
      <c r="AN54" s="1223"/>
      <c r="AO54" s="1223"/>
      <c r="AP54" s="1223"/>
      <c r="AQ54" s="1223"/>
      <c r="AR54" s="1223"/>
      <c r="AS54" s="1223"/>
      <c r="AT54" s="1223"/>
      <c r="AU54" s="1223"/>
      <c r="AV54" s="1223"/>
      <c r="AW54" s="1223"/>
      <c r="AX54" s="1223"/>
      <c r="AY54" s="1223"/>
      <c r="AZ54" s="1223"/>
      <c r="BA54" s="1223"/>
      <c r="BB54" s="1223"/>
      <c r="BC54" s="1223"/>
      <c r="BD54" s="1223"/>
      <c r="BE54" s="1223"/>
      <c r="BF54" s="1223"/>
      <c r="BG54" s="1223"/>
      <c r="BH54" s="1223"/>
      <c r="BI54" s="1223"/>
      <c r="BJ54" s="1223"/>
      <c r="BK54" s="1223"/>
      <c r="BL54" s="1223"/>
      <c r="BM54" s="1223"/>
      <c r="BN54" s="1223"/>
      <c r="BO54" s="1223"/>
      <c r="BP54" s="1220"/>
      <c r="BQ54" s="1220"/>
      <c r="BR54" s="1220"/>
      <c r="BS54" s="1220"/>
      <c r="BT54" s="1220"/>
      <c r="BU54" s="1220"/>
      <c r="BV54" s="1220"/>
      <c r="BW54" s="1220"/>
      <c r="BX54" s="1220"/>
      <c r="BY54" s="1220"/>
      <c r="BZ54" s="1220"/>
      <c r="CA54" s="1220"/>
      <c r="CB54" s="1220"/>
      <c r="CC54" s="1220"/>
      <c r="CD54" s="1220"/>
      <c r="CE54" s="1220"/>
      <c r="CF54" s="1220"/>
      <c r="CG54" s="1220"/>
      <c r="CH54" s="1220"/>
      <c r="CI54" s="1220"/>
      <c r="CJ54" s="1220"/>
      <c r="CK54" s="1220"/>
      <c r="CL54" s="1220"/>
      <c r="CM54" s="1220"/>
      <c r="CN54" s="1220"/>
      <c r="CO54" s="1220"/>
      <c r="CP54" s="1220"/>
      <c r="CQ54" s="1220"/>
      <c r="CR54" s="1220"/>
      <c r="CS54" s="1220"/>
      <c r="CT54" s="1220"/>
      <c r="CU54" s="1220"/>
      <c r="CV54" s="1220"/>
      <c r="CW54" s="1220"/>
      <c r="CX54" s="1220"/>
      <c r="CY54" s="1220"/>
      <c r="CZ54" s="1220"/>
      <c r="DA54" s="1220"/>
      <c r="DB54" s="1220"/>
      <c r="DC54" s="1220"/>
    </row>
    <row r="55" spans="1:109" x14ac:dyDescent="0.15">
      <c r="A55" s="355"/>
      <c r="B55" s="250"/>
      <c r="G55" s="1218"/>
      <c r="H55" s="1218"/>
      <c r="I55" s="1218"/>
      <c r="J55" s="1218"/>
      <c r="K55" s="1225"/>
      <c r="L55" s="1225"/>
      <c r="M55" s="1225"/>
      <c r="N55" s="1225"/>
      <c r="AN55" s="1224" t="s">
        <v>616</v>
      </c>
      <c r="AO55" s="1224"/>
      <c r="AP55" s="1224"/>
      <c r="AQ55" s="1224"/>
      <c r="AR55" s="1224"/>
      <c r="AS55" s="1224"/>
      <c r="AT55" s="1224"/>
      <c r="AU55" s="1224"/>
      <c r="AV55" s="1224"/>
      <c r="AW55" s="1224"/>
      <c r="AX55" s="1224"/>
      <c r="AY55" s="1224"/>
      <c r="AZ55" s="1224"/>
      <c r="BA55" s="1224"/>
      <c r="BB55" s="1223" t="s">
        <v>614</v>
      </c>
      <c r="BC55" s="1223"/>
      <c r="BD55" s="1223"/>
      <c r="BE55" s="1223"/>
      <c r="BF55" s="1223"/>
      <c r="BG55" s="1223"/>
      <c r="BH55" s="1223"/>
      <c r="BI55" s="1223"/>
      <c r="BJ55" s="1223"/>
      <c r="BK55" s="1223"/>
      <c r="BL55" s="1223"/>
      <c r="BM55" s="1223"/>
      <c r="BN55" s="1223"/>
      <c r="BO55" s="1223"/>
      <c r="BP55" s="1220"/>
      <c r="BQ55" s="1220"/>
      <c r="BR55" s="1220"/>
      <c r="BS55" s="1220"/>
      <c r="BT55" s="1220"/>
      <c r="BU55" s="1220"/>
      <c r="BV55" s="1220"/>
      <c r="BW55" s="1220"/>
      <c r="BX55" s="1220"/>
      <c r="BY55" s="1220"/>
      <c r="BZ55" s="1220"/>
      <c r="CA55" s="1220"/>
      <c r="CB55" s="1220"/>
      <c r="CC55" s="1220"/>
      <c r="CD55" s="1220"/>
      <c r="CE55" s="1220"/>
      <c r="CF55" s="1220"/>
      <c r="CG55" s="1220"/>
      <c r="CH55" s="1220"/>
      <c r="CI55" s="1220"/>
      <c r="CJ55" s="1220"/>
      <c r="CK55" s="1220"/>
      <c r="CL55" s="1220"/>
      <c r="CM55" s="1220"/>
      <c r="CN55" s="1220"/>
      <c r="CO55" s="1220"/>
      <c r="CP55" s="1220"/>
      <c r="CQ55" s="1220"/>
      <c r="CR55" s="1220"/>
      <c r="CS55" s="1220"/>
      <c r="CT55" s="1220"/>
      <c r="CU55" s="1220"/>
      <c r="CV55" s="1220">
        <v>45.3</v>
      </c>
      <c r="CW55" s="1220"/>
      <c r="CX55" s="1220"/>
      <c r="CY55" s="1220"/>
      <c r="CZ55" s="1220"/>
      <c r="DA55" s="1220"/>
      <c r="DB55" s="1220"/>
      <c r="DC55" s="1220"/>
    </row>
    <row r="56" spans="1:109" x14ac:dyDescent="0.15">
      <c r="A56" s="355"/>
      <c r="B56" s="250"/>
      <c r="G56" s="1218"/>
      <c r="H56" s="1218"/>
      <c r="I56" s="1218"/>
      <c r="J56" s="1218"/>
      <c r="K56" s="1225"/>
      <c r="L56" s="1225"/>
      <c r="M56" s="1225"/>
      <c r="N56" s="1225"/>
      <c r="AN56" s="1224"/>
      <c r="AO56" s="1224"/>
      <c r="AP56" s="1224"/>
      <c r="AQ56" s="1224"/>
      <c r="AR56" s="1224"/>
      <c r="AS56" s="1224"/>
      <c r="AT56" s="1224"/>
      <c r="AU56" s="1224"/>
      <c r="AV56" s="1224"/>
      <c r="AW56" s="1224"/>
      <c r="AX56" s="1224"/>
      <c r="AY56" s="1224"/>
      <c r="AZ56" s="1224"/>
      <c r="BA56" s="1224"/>
      <c r="BB56" s="1223"/>
      <c r="BC56" s="1223"/>
      <c r="BD56" s="1223"/>
      <c r="BE56" s="1223"/>
      <c r="BF56" s="1223"/>
      <c r="BG56" s="1223"/>
      <c r="BH56" s="1223"/>
      <c r="BI56" s="1223"/>
      <c r="BJ56" s="1223"/>
      <c r="BK56" s="1223"/>
      <c r="BL56" s="1223"/>
      <c r="BM56" s="1223"/>
      <c r="BN56" s="1223"/>
      <c r="BO56" s="1223"/>
      <c r="BP56" s="1220"/>
      <c r="BQ56" s="1220"/>
      <c r="BR56" s="1220"/>
      <c r="BS56" s="1220"/>
      <c r="BT56" s="1220"/>
      <c r="BU56" s="1220"/>
      <c r="BV56" s="1220"/>
      <c r="BW56" s="1220"/>
      <c r="BX56" s="1220"/>
      <c r="BY56" s="1220"/>
      <c r="BZ56" s="1220"/>
      <c r="CA56" s="1220"/>
      <c r="CB56" s="1220"/>
      <c r="CC56" s="1220"/>
      <c r="CD56" s="1220"/>
      <c r="CE56" s="1220"/>
      <c r="CF56" s="1220"/>
      <c r="CG56" s="1220"/>
      <c r="CH56" s="1220"/>
      <c r="CI56" s="1220"/>
      <c r="CJ56" s="1220"/>
      <c r="CK56" s="1220"/>
      <c r="CL56" s="1220"/>
      <c r="CM56" s="1220"/>
      <c r="CN56" s="1220"/>
      <c r="CO56" s="1220"/>
      <c r="CP56" s="1220"/>
      <c r="CQ56" s="1220"/>
      <c r="CR56" s="1220"/>
      <c r="CS56" s="1220"/>
      <c r="CT56" s="1220"/>
      <c r="CU56" s="1220"/>
      <c r="CV56" s="1220"/>
      <c r="CW56" s="1220"/>
      <c r="CX56" s="1220"/>
      <c r="CY56" s="1220"/>
      <c r="CZ56" s="1220"/>
      <c r="DA56" s="1220"/>
      <c r="DB56" s="1220"/>
      <c r="DC56" s="1220"/>
    </row>
    <row r="57" spans="1:109" s="355" customFormat="1" x14ac:dyDescent="0.15">
      <c r="B57" s="359"/>
      <c r="G57" s="1218"/>
      <c r="H57" s="1218"/>
      <c r="I57" s="1221"/>
      <c r="J57" s="1221"/>
      <c r="K57" s="1225"/>
      <c r="L57" s="1225"/>
      <c r="M57" s="1225"/>
      <c r="N57" s="1225"/>
      <c r="AM57" s="246"/>
      <c r="AN57" s="1224"/>
      <c r="AO57" s="1224"/>
      <c r="AP57" s="1224"/>
      <c r="AQ57" s="1224"/>
      <c r="AR57" s="1224"/>
      <c r="AS57" s="1224"/>
      <c r="AT57" s="1224"/>
      <c r="AU57" s="1224"/>
      <c r="AV57" s="1224"/>
      <c r="AW57" s="1224"/>
      <c r="AX57" s="1224"/>
      <c r="AY57" s="1224"/>
      <c r="AZ57" s="1224"/>
      <c r="BA57" s="1224"/>
      <c r="BB57" s="1223" t="s">
        <v>615</v>
      </c>
      <c r="BC57" s="1223"/>
      <c r="BD57" s="1223"/>
      <c r="BE57" s="1223"/>
      <c r="BF57" s="1223"/>
      <c r="BG57" s="1223"/>
      <c r="BH57" s="1223"/>
      <c r="BI57" s="1223"/>
      <c r="BJ57" s="1223"/>
      <c r="BK57" s="1223"/>
      <c r="BL57" s="1223"/>
      <c r="BM57" s="1223"/>
      <c r="BN57" s="1223"/>
      <c r="BO57" s="1223"/>
      <c r="BP57" s="1220"/>
      <c r="BQ57" s="1220"/>
      <c r="BR57" s="1220"/>
      <c r="BS57" s="1220"/>
      <c r="BT57" s="1220"/>
      <c r="BU57" s="1220"/>
      <c r="BV57" s="1220"/>
      <c r="BW57" s="1220"/>
      <c r="BX57" s="1220"/>
      <c r="BY57" s="1220"/>
      <c r="BZ57" s="1220"/>
      <c r="CA57" s="1220"/>
      <c r="CB57" s="1220"/>
      <c r="CC57" s="1220"/>
      <c r="CD57" s="1220"/>
      <c r="CE57" s="1220"/>
      <c r="CF57" s="1220"/>
      <c r="CG57" s="1220"/>
      <c r="CH57" s="1220"/>
      <c r="CI57" s="1220"/>
      <c r="CJ57" s="1220"/>
      <c r="CK57" s="1220"/>
      <c r="CL57" s="1220"/>
      <c r="CM57" s="1220"/>
      <c r="CN57" s="1220"/>
      <c r="CO57" s="1220"/>
      <c r="CP57" s="1220"/>
      <c r="CQ57" s="1220"/>
      <c r="CR57" s="1220"/>
      <c r="CS57" s="1220"/>
      <c r="CT57" s="1220"/>
      <c r="CU57" s="1220"/>
      <c r="CV57" s="1220">
        <v>64</v>
      </c>
      <c r="CW57" s="1220"/>
      <c r="CX57" s="1220"/>
      <c r="CY57" s="1220"/>
      <c r="CZ57" s="1220"/>
      <c r="DA57" s="1220"/>
      <c r="DB57" s="1220"/>
      <c r="DC57" s="1220"/>
      <c r="DD57" s="360"/>
      <c r="DE57" s="359"/>
    </row>
    <row r="58" spans="1:109" s="355" customFormat="1" x14ac:dyDescent="0.15">
      <c r="A58" s="246"/>
      <c r="B58" s="359"/>
      <c r="G58" s="1218"/>
      <c r="H58" s="1218"/>
      <c r="I58" s="1221"/>
      <c r="J58" s="1221"/>
      <c r="K58" s="1225"/>
      <c r="L58" s="1225"/>
      <c r="M58" s="1225"/>
      <c r="N58" s="1225"/>
      <c r="AM58" s="246"/>
      <c r="AN58" s="1224"/>
      <c r="AO58" s="1224"/>
      <c r="AP58" s="1224"/>
      <c r="AQ58" s="1224"/>
      <c r="AR58" s="1224"/>
      <c r="AS58" s="1224"/>
      <c r="AT58" s="1224"/>
      <c r="AU58" s="1224"/>
      <c r="AV58" s="1224"/>
      <c r="AW58" s="1224"/>
      <c r="AX58" s="1224"/>
      <c r="AY58" s="1224"/>
      <c r="AZ58" s="1224"/>
      <c r="BA58" s="1224"/>
      <c r="BB58" s="1223"/>
      <c r="BC58" s="1223"/>
      <c r="BD58" s="1223"/>
      <c r="BE58" s="1223"/>
      <c r="BF58" s="1223"/>
      <c r="BG58" s="1223"/>
      <c r="BH58" s="1223"/>
      <c r="BI58" s="1223"/>
      <c r="BJ58" s="1223"/>
      <c r="BK58" s="1223"/>
      <c r="BL58" s="1223"/>
      <c r="BM58" s="1223"/>
      <c r="BN58" s="1223"/>
      <c r="BO58" s="1223"/>
      <c r="BP58" s="1220"/>
      <c r="BQ58" s="1220"/>
      <c r="BR58" s="1220"/>
      <c r="BS58" s="1220"/>
      <c r="BT58" s="1220"/>
      <c r="BU58" s="1220"/>
      <c r="BV58" s="1220"/>
      <c r="BW58" s="1220"/>
      <c r="BX58" s="1220"/>
      <c r="BY58" s="1220"/>
      <c r="BZ58" s="1220"/>
      <c r="CA58" s="1220"/>
      <c r="CB58" s="1220"/>
      <c r="CC58" s="1220"/>
      <c r="CD58" s="1220"/>
      <c r="CE58" s="1220"/>
      <c r="CF58" s="1220"/>
      <c r="CG58" s="1220"/>
      <c r="CH58" s="1220"/>
      <c r="CI58" s="1220"/>
      <c r="CJ58" s="1220"/>
      <c r="CK58" s="1220"/>
      <c r="CL58" s="1220"/>
      <c r="CM58" s="1220"/>
      <c r="CN58" s="1220"/>
      <c r="CO58" s="1220"/>
      <c r="CP58" s="1220"/>
      <c r="CQ58" s="1220"/>
      <c r="CR58" s="1220"/>
      <c r="CS58" s="1220"/>
      <c r="CT58" s="1220"/>
      <c r="CU58" s="1220"/>
      <c r="CV58" s="1220"/>
      <c r="CW58" s="1220"/>
      <c r="CX58" s="1220"/>
      <c r="CY58" s="1220"/>
      <c r="CZ58" s="1220"/>
      <c r="DA58" s="1220"/>
      <c r="DB58" s="1220"/>
      <c r="DC58" s="1220"/>
      <c r="DD58" s="360"/>
      <c r="DE58" s="359"/>
    </row>
    <row r="59" spans="1:109" s="355" customFormat="1" x14ac:dyDescent="0.15">
      <c r="A59" s="246"/>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46"/>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46"/>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6"/>
    </row>
    <row r="63" spans="1:109" ht="17.25" x14ac:dyDescent="0.15">
      <c r="B63" s="303" t="s">
        <v>617</v>
      </c>
    </row>
    <row r="64" spans="1:109" x14ac:dyDescent="0.15">
      <c r="B64" s="250"/>
      <c r="G64" s="354"/>
      <c r="I64" s="366"/>
      <c r="J64" s="366"/>
      <c r="K64" s="366"/>
      <c r="L64" s="366"/>
      <c r="M64" s="366"/>
      <c r="N64" s="367"/>
      <c r="AM64" s="354"/>
      <c r="AN64" s="354" t="s">
        <v>611</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50"/>
      <c r="AN65" s="1226" t="s">
        <v>620</v>
      </c>
      <c r="AO65" s="1227"/>
      <c r="AP65" s="1227"/>
      <c r="AQ65" s="1227"/>
      <c r="AR65" s="1227"/>
      <c r="AS65" s="1227"/>
      <c r="AT65" s="1227"/>
      <c r="AU65" s="1227"/>
      <c r="AV65" s="1227"/>
      <c r="AW65" s="1227"/>
      <c r="AX65" s="1227"/>
      <c r="AY65" s="1227"/>
      <c r="AZ65" s="1227"/>
      <c r="BA65" s="1227"/>
      <c r="BB65" s="1227"/>
      <c r="BC65" s="1227"/>
      <c r="BD65" s="1227"/>
      <c r="BE65" s="1227"/>
      <c r="BF65" s="1227"/>
      <c r="BG65" s="1227"/>
      <c r="BH65" s="1227"/>
      <c r="BI65" s="1227"/>
      <c r="BJ65" s="1227"/>
      <c r="BK65" s="1227"/>
      <c r="BL65" s="1227"/>
      <c r="BM65" s="1227"/>
      <c r="BN65" s="1227"/>
      <c r="BO65" s="1227"/>
      <c r="BP65" s="1227"/>
      <c r="BQ65" s="1227"/>
      <c r="BR65" s="1227"/>
      <c r="BS65" s="1227"/>
      <c r="BT65" s="1227"/>
      <c r="BU65" s="1227"/>
      <c r="BV65" s="1227"/>
      <c r="BW65" s="1227"/>
      <c r="BX65" s="1227"/>
      <c r="BY65" s="1227"/>
      <c r="BZ65" s="1227"/>
      <c r="CA65" s="1227"/>
      <c r="CB65" s="1227"/>
      <c r="CC65" s="1227"/>
      <c r="CD65" s="1227"/>
      <c r="CE65" s="1227"/>
      <c r="CF65" s="1227"/>
      <c r="CG65" s="1227"/>
      <c r="CH65" s="1227"/>
      <c r="CI65" s="1227"/>
      <c r="CJ65" s="1227"/>
      <c r="CK65" s="1227"/>
      <c r="CL65" s="1227"/>
      <c r="CM65" s="1227"/>
      <c r="CN65" s="1227"/>
      <c r="CO65" s="1227"/>
      <c r="CP65" s="1227"/>
      <c r="CQ65" s="1227"/>
      <c r="CR65" s="1227"/>
      <c r="CS65" s="1227"/>
      <c r="CT65" s="1227"/>
      <c r="CU65" s="1227"/>
      <c r="CV65" s="1227"/>
      <c r="CW65" s="1227"/>
      <c r="CX65" s="1227"/>
      <c r="CY65" s="1227"/>
      <c r="CZ65" s="1227"/>
      <c r="DA65" s="1227"/>
      <c r="DB65" s="1227"/>
      <c r="DC65" s="1228"/>
    </row>
    <row r="66" spans="2:107" x14ac:dyDescent="0.15">
      <c r="B66" s="250"/>
      <c r="AN66" s="1229"/>
      <c r="AO66" s="1230"/>
      <c r="AP66" s="1230"/>
      <c r="AQ66" s="1230"/>
      <c r="AR66" s="1230"/>
      <c r="AS66" s="1230"/>
      <c r="AT66" s="1230"/>
      <c r="AU66" s="1230"/>
      <c r="AV66" s="1230"/>
      <c r="AW66" s="1230"/>
      <c r="AX66" s="1230"/>
      <c r="AY66" s="1230"/>
      <c r="AZ66" s="1230"/>
      <c r="BA66" s="1230"/>
      <c r="BB66" s="1230"/>
      <c r="BC66" s="1230"/>
      <c r="BD66" s="1230"/>
      <c r="BE66" s="1230"/>
      <c r="BF66" s="1230"/>
      <c r="BG66" s="1230"/>
      <c r="BH66" s="1230"/>
      <c r="BI66" s="1230"/>
      <c r="BJ66" s="1230"/>
      <c r="BK66" s="1230"/>
      <c r="BL66" s="1230"/>
      <c r="BM66" s="1230"/>
      <c r="BN66" s="1230"/>
      <c r="BO66" s="1230"/>
      <c r="BP66" s="1230"/>
      <c r="BQ66" s="1230"/>
      <c r="BR66" s="1230"/>
      <c r="BS66" s="1230"/>
      <c r="BT66" s="1230"/>
      <c r="BU66" s="1230"/>
      <c r="BV66" s="1230"/>
      <c r="BW66" s="1230"/>
      <c r="BX66" s="1230"/>
      <c r="BY66" s="1230"/>
      <c r="BZ66" s="1230"/>
      <c r="CA66" s="1230"/>
      <c r="CB66" s="1230"/>
      <c r="CC66" s="1230"/>
      <c r="CD66" s="1230"/>
      <c r="CE66" s="1230"/>
      <c r="CF66" s="1230"/>
      <c r="CG66" s="1230"/>
      <c r="CH66" s="1230"/>
      <c r="CI66" s="1230"/>
      <c r="CJ66" s="1230"/>
      <c r="CK66" s="1230"/>
      <c r="CL66" s="1230"/>
      <c r="CM66" s="1230"/>
      <c r="CN66" s="1230"/>
      <c r="CO66" s="1230"/>
      <c r="CP66" s="1230"/>
      <c r="CQ66" s="1230"/>
      <c r="CR66" s="1230"/>
      <c r="CS66" s="1230"/>
      <c r="CT66" s="1230"/>
      <c r="CU66" s="1230"/>
      <c r="CV66" s="1230"/>
      <c r="CW66" s="1230"/>
      <c r="CX66" s="1230"/>
      <c r="CY66" s="1230"/>
      <c r="CZ66" s="1230"/>
      <c r="DA66" s="1230"/>
      <c r="DB66" s="1230"/>
      <c r="DC66" s="1231"/>
    </row>
    <row r="67" spans="2:107" x14ac:dyDescent="0.15">
      <c r="B67" s="250"/>
      <c r="AN67" s="1229"/>
      <c r="AO67" s="1230"/>
      <c r="AP67" s="1230"/>
      <c r="AQ67" s="1230"/>
      <c r="AR67" s="1230"/>
      <c r="AS67" s="1230"/>
      <c r="AT67" s="1230"/>
      <c r="AU67" s="1230"/>
      <c r="AV67" s="1230"/>
      <c r="AW67" s="1230"/>
      <c r="AX67" s="1230"/>
      <c r="AY67" s="1230"/>
      <c r="AZ67" s="1230"/>
      <c r="BA67" s="1230"/>
      <c r="BB67" s="1230"/>
      <c r="BC67" s="1230"/>
      <c r="BD67" s="1230"/>
      <c r="BE67" s="1230"/>
      <c r="BF67" s="1230"/>
      <c r="BG67" s="1230"/>
      <c r="BH67" s="1230"/>
      <c r="BI67" s="1230"/>
      <c r="BJ67" s="1230"/>
      <c r="BK67" s="1230"/>
      <c r="BL67" s="1230"/>
      <c r="BM67" s="1230"/>
      <c r="BN67" s="1230"/>
      <c r="BO67" s="1230"/>
      <c r="BP67" s="1230"/>
      <c r="BQ67" s="1230"/>
      <c r="BR67" s="1230"/>
      <c r="BS67" s="1230"/>
      <c r="BT67" s="1230"/>
      <c r="BU67" s="1230"/>
      <c r="BV67" s="1230"/>
      <c r="BW67" s="1230"/>
      <c r="BX67" s="1230"/>
      <c r="BY67" s="1230"/>
      <c r="BZ67" s="1230"/>
      <c r="CA67" s="1230"/>
      <c r="CB67" s="1230"/>
      <c r="CC67" s="1230"/>
      <c r="CD67" s="1230"/>
      <c r="CE67" s="1230"/>
      <c r="CF67" s="1230"/>
      <c r="CG67" s="1230"/>
      <c r="CH67" s="1230"/>
      <c r="CI67" s="1230"/>
      <c r="CJ67" s="1230"/>
      <c r="CK67" s="1230"/>
      <c r="CL67" s="1230"/>
      <c r="CM67" s="1230"/>
      <c r="CN67" s="1230"/>
      <c r="CO67" s="1230"/>
      <c r="CP67" s="1230"/>
      <c r="CQ67" s="1230"/>
      <c r="CR67" s="1230"/>
      <c r="CS67" s="1230"/>
      <c r="CT67" s="1230"/>
      <c r="CU67" s="1230"/>
      <c r="CV67" s="1230"/>
      <c r="CW67" s="1230"/>
      <c r="CX67" s="1230"/>
      <c r="CY67" s="1230"/>
      <c r="CZ67" s="1230"/>
      <c r="DA67" s="1230"/>
      <c r="DB67" s="1230"/>
      <c r="DC67" s="1231"/>
    </row>
    <row r="68" spans="2:107" x14ac:dyDescent="0.15">
      <c r="B68" s="250"/>
      <c r="AN68" s="1229"/>
      <c r="AO68" s="1230"/>
      <c r="AP68" s="1230"/>
      <c r="AQ68" s="1230"/>
      <c r="AR68" s="1230"/>
      <c r="AS68" s="1230"/>
      <c r="AT68" s="1230"/>
      <c r="AU68" s="1230"/>
      <c r="AV68" s="1230"/>
      <c r="AW68" s="1230"/>
      <c r="AX68" s="1230"/>
      <c r="AY68" s="1230"/>
      <c r="AZ68" s="1230"/>
      <c r="BA68" s="1230"/>
      <c r="BB68" s="1230"/>
      <c r="BC68" s="1230"/>
      <c r="BD68" s="1230"/>
      <c r="BE68" s="1230"/>
      <c r="BF68" s="1230"/>
      <c r="BG68" s="1230"/>
      <c r="BH68" s="1230"/>
      <c r="BI68" s="1230"/>
      <c r="BJ68" s="1230"/>
      <c r="BK68" s="1230"/>
      <c r="BL68" s="1230"/>
      <c r="BM68" s="1230"/>
      <c r="BN68" s="1230"/>
      <c r="BO68" s="1230"/>
      <c r="BP68" s="1230"/>
      <c r="BQ68" s="1230"/>
      <c r="BR68" s="1230"/>
      <c r="BS68" s="1230"/>
      <c r="BT68" s="1230"/>
      <c r="BU68" s="1230"/>
      <c r="BV68" s="1230"/>
      <c r="BW68" s="1230"/>
      <c r="BX68" s="1230"/>
      <c r="BY68" s="1230"/>
      <c r="BZ68" s="1230"/>
      <c r="CA68" s="1230"/>
      <c r="CB68" s="1230"/>
      <c r="CC68" s="1230"/>
      <c r="CD68" s="1230"/>
      <c r="CE68" s="1230"/>
      <c r="CF68" s="1230"/>
      <c r="CG68" s="1230"/>
      <c r="CH68" s="1230"/>
      <c r="CI68" s="1230"/>
      <c r="CJ68" s="1230"/>
      <c r="CK68" s="1230"/>
      <c r="CL68" s="1230"/>
      <c r="CM68" s="1230"/>
      <c r="CN68" s="1230"/>
      <c r="CO68" s="1230"/>
      <c r="CP68" s="1230"/>
      <c r="CQ68" s="1230"/>
      <c r="CR68" s="1230"/>
      <c r="CS68" s="1230"/>
      <c r="CT68" s="1230"/>
      <c r="CU68" s="1230"/>
      <c r="CV68" s="1230"/>
      <c r="CW68" s="1230"/>
      <c r="CX68" s="1230"/>
      <c r="CY68" s="1230"/>
      <c r="CZ68" s="1230"/>
      <c r="DA68" s="1230"/>
      <c r="DB68" s="1230"/>
      <c r="DC68" s="1231"/>
    </row>
    <row r="69" spans="2:107" x14ac:dyDescent="0.15">
      <c r="B69" s="250"/>
      <c r="AN69" s="1232"/>
      <c r="AO69" s="1233"/>
      <c r="AP69" s="1233"/>
      <c r="AQ69" s="1233"/>
      <c r="AR69" s="1233"/>
      <c r="AS69" s="1233"/>
      <c r="AT69" s="1233"/>
      <c r="AU69" s="1233"/>
      <c r="AV69" s="1233"/>
      <c r="AW69" s="1233"/>
      <c r="AX69" s="1233"/>
      <c r="AY69" s="1233"/>
      <c r="AZ69" s="1233"/>
      <c r="BA69" s="1233"/>
      <c r="BB69" s="1233"/>
      <c r="BC69" s="1233"/>
      <c r="BD69" s="1233"/>
      <c r="BE69" s="1233"/>
      <c r="BF69" s="1233"/>
      <c r="BG69" s="1233"/>
      <c r="BH69" s="1233"/>
      <c r="BI69" s="1233"/>
      <c r="BJ69" s="1233"/>
      <c r="BK69" s="1233"/>
      <c r="BL69" s="1233"/>
      <c r="BM69" s="1233"/>
      <c r="BN69" s="1233"/>
      <c r="BO69" s="1233"/>
      <c r="BP69" s="1233"/>
      <c r="BQ69" s="1233"/>
      <c r="BR69" s="1233"/>
      <c r="BS69" s="1233"/>
      <c r="BT69" s="1233"/>
      <c r="BU69" s="1233"/>
      <c r="BV69" s="1233"/>
      <c r="BW69" s="1233"/>
      <c r="BX69" s="1233"/>
      <c r="BY69" s="1233"/>
      <c r="BZ69" s="1233"/>
      <c r="CA69" s="1233"/>
      <c r="CB69" s="1233"/>
      <c r="CC69" s="1233"/>
      <c r="CD69" s="1233"/>
      <c r="CE69" s="1233"/>
      <c r="CF69" s="1233"/>
      <c r="CG69" s="1233"/>
      <c r="CH69" s="1233"/>
      <c r="CI69" s="1233"/>
      <c r="CJ69" s="1233"/>
      <c r="CK69" s="1233"/>
      <c r="CL69" s="1233"/>
      <c r="CM69" s="1233"/>
      <c r="CN69" s="1233"/>
      <c r="CO69" s="1233"/>
      <c r="CP69" s="1233"/>
      <c r="CQ69" s="1233"/>
      <c r="CR69" s="1233"/>
      <c r="CS69" s="1233"/>
      <c r="CT69" s="1233"/>
      <c r="CU69" s="1233"/>
      <c r="CV69" s="1233"/>
      <c r="CW69" s="1233"/>
      <c r="CX69" s="1233"/>
      <c r="CY69" s="1233"/>
      <c r="CZ69" s="1233"/>
      <c r="DA69" s="1233"/>
      <c r="DB69" s="1233"/>
      <c r="DC69" s="1234"/>
    </row>
    <row r="70" spans="2:107" x14ac:dyDescent="0.15">
      <c r="B70" s="250"/>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50"/>
      <c r="G71" s="371"/>
      <c r="I71" s="372"/>
      <c r="J71" s="369"/>
      <c r="K71" s="369"/>
      <c r="L71" s="370"/>
      <c r="M71" s="369"/>
      <c r="N71" s="370"/>
      <c r="AM71" s="371"/>
      <c r="AN71" s="246" t="s">
        <v>612</v>
      </c>
    </row>
    <row r="72" spans="2:107" x14ac:dyDescent="0.15">
      <c r="B72" s="250"/>
      <c r="G72" s="1218"/>
      <c r="H72" s="1218"/>
      <c r="I72" s="1218"/>
      <c r="J72" s="1218"/>
      <c r="K72" s="357"/>
      <c r="L72" s="357"/>
      <c r="M72" s="358"/>
      <c r="N72" s="358"/>
      <c r="AN72" s="1236"/>
      <c r="AO72" s="1237"/>
      <c r="AP72" s="1237"/>
      <c r="AQ72" s="1237"/>
      <c r="AR72" s="1237"/>
      <c r="AS72" s="1237"/>
      <c r="AT72" s="1237"/>
      <c r="AU72" s="1237"/>
      <c r="AV72" s="1237"/>
      <c r="AW72" s="1237"/>
      <c r="AX72" s="1237"/>
      <c r="AY72" s="1237"/>
      <c r="AZ72" s="1237"/>
      <c r="BA72" s="1237"/>
      <c r="BB72" s="1237"/>
      <c r="BC72" s="1237"/>
      <c r="BD72" s="1237"/>
      <c r="BE72" s="1237"/>
      <c r="BF72" s="1237"/>
      <c r="BG72" s="1237"/>
      <c r="BH72" s="1237"/>
      <c r="BI72" s="1237"/>
      <c r="BJ72" s="1237"/>
      <c r="BK72" s="1237"/>
      <c r="BL72" s="1237"/>
      <c r="BM72" s="1237"/>
      <c r="BN72" s="1237"/>
      <c r="BO72" s="1238"/>
      <c r="BP72" s="1224" t="s">
        <v>565</v>
      </c>
      <c r="BQ72" s="1224"/>
      <c r="BR72" s="1224"/>
      <c r="BS72" s="1224"/>
      <c r="BT72" s="1224"/>
      <c r="BU72" s="1224"/>
      <c r="BV72" s="1224"/>
      <c r="BW72" s="1224"/>
      <c r="BX72" s="1224" t="s">
        <v>566</v>
      </c>
      <c r="BY72" s="1224"/>
      <c r="BZ72" s="1224"/>
      <c r="CA72" s="1224"/>
      <c r="CB72" s="1224"/>
      <c r="CC72" s="1224"/>
      <c r="CD72" s="1224"/>
      <c r="CE72" s="1224"/>
      <c r="CF72" s="1224" t="s">
        <v>567</v>
      </c>
      <c r="CG72" s="1224"/>
      <c r="CH72" s="1224"/>
      <c r="CI72" s="1224"/>
      <c r="CJ72" s="1224"/>
      <c r="CK72" s="1224"/>
      <c r="CL72" s="1224"/>
      <c r="CM72" s="1224"/>
      <c r="CN72" s="1224" t="s">
        <v>568</v>
      </c>
      <c r="CO72" s="1224"/>
      <c r="CP72" s="1224"/>
      <c r="CQ72" s="1224"/>
      <c r="CR72" s="1224"/>
      <c r="CS72" s="1224"/>
      <c r="CT72" s="1224"/>
      <c r="CU72" s="1224"/>
      <c r="CV72" s="1224" t="s">
        <v>569</v>
      </c>
      <c r="CW72" s="1224"/>
      <c r="CX72" s="1224"/>
      <c r="CY72" s="1224"/>
      <c r="CZ72" s="1224"/>
      <c r="DA72" s="1224"/>
      <c r="DB72" s="1224"/>
      <c r="DC72" s="1224"/>
    </row>
    <row r="73" spans="2:107" x14ac:dyDescent="0.15">
      <c r="B73" s="250"/>
      <c r="G73" s="1235"/>
      <c r="H73" s="1235"/>
      <c r="I73" s="1235"/>
      <c r="J73" s="1235"/>
      <c r="K73" s="1219"/>
      <c r="L73" s="1219"/>
      <c r="M73" s="1219"/>
      <c r="N73" s="1219"/>
      <c r="AM73" s="356"/>
      <c r="AN73" s="1223" t="s">
        <v>613</v>
      </c>
      <c r="AO73" s="1223"/>
      <c r="AP73" s="1223"/>
      <c r="AQ73" s="1223"/>
      <c r="AR73" s="1223"/>
      <c r="AS73" s="1223"/>
      <c r="AT73" s="1223"/>
      <c r="AU73" s="1223"/>
      <c r="AV73" s="1223"/>
      <c r="AW73" s="1223"/>
      <c r="AX73" s="1223"/>
      <c r="AY73" s="1223"/>
      <c r="AZ73" s="1223"/>
      <c r="BA73" s="1223"/>
      <c r="BB73" s="1223" t="s">
        <v>614</v>
      </c>
      <c r="BC73" s="1223"/>
      <c r="BD73" s="1223"/>
      <c r="BE73" s="1223"/>
      <c r="BF73" s="1223"/>
      <c r="BG73" s="1223"/>
      <c r="BH73" s="1223"/>
      <c r="BI73" s="1223"/>
      <c r="BJ73" s="1223"/>
      <c r="BK73" s="1223"/>
      <c r="BL73" s="1223"/>
      <c r="BM73" s="1223"/>
      <c r="BN73" s="1223"/>
      <c r="BO73" s="1223"/>
      <c r="BP73" s="1220">
        <v>41.7</v>
      </c>
      <c r="BQ73" s="1220"/>
      <c r="BR73" s="1220"/>
      <c r="BS73" s="1220"/>
      <c r="BT73" s="1220"/>
      <c r="BU73" s="1220"/>
      <c r="BV73" s="1220"/>
      <c r="BW73" s="1220"/>
      <c r="BX73" s="1220">
        <v>61</v>
      </c>
      <c r="BY73" s="1220"/>
      <c r="BZ73" s="1220"/>
      <c r="CA73" s="1220"/>
      <c r="CB73" s="1220"/>
      <c r="CC73" s="1220"/>
      <c r="CD73" s="1220"/>
      <c r="CE73" s="1220"/>
      <c r="CF73" s="1220">
        <v>67.5</v>
      </c>
      <c r="CG73" s="1220"/>
      <c r="CH73" s="1220"/>
      <c r="CI73" s="1220"/>
      <c r="CJ73" s="1220"/>
      <c r="CK73" s="1220"/>
      <c r="CL73" s="1220"/>
      <c r="CM73" s="1220"/>
      <c r="CN73" s="1220">
        <v>64.5</v>
      </c>
      <c r="CO73" s="1220"/>
      <c r="CP73" s="1220"/>
      <c r="CQ73" s="1220"/>
      <c r="CR73" s="1220"/>
      <c r="CS73" s="1220"/>
      <c r="CT73" s="1220"/>
      <c r="CU73" s="1220"/>
      <c r="CV73" s="1220">
        <v>52.5</v>
      </c>
      <c r="CW73" s="1220"/>
      <c r="CX73" s="1220"/>
      <c r="CY73" s="1220"/>
      <c r="CZ73" s="1220"/>
      <c r="DA73" s="1220"/>
      <c r="DB73" s="1220"/>
      <c r="DC73" s="1220"/>
    </row>
    <row r="74" spans="2:107" x14ac:dyDescent="0.15">
      <c r="B74" s="250"/>
      <c r="G74" s="1235"/>
      <c r="H74" s="1235"/>
      <c r="I74" s="1235"/>
      <c r="J74" s="1235"/>
      <c r="K74" s="1219"/>
      <c r="L74" s="1219"/>
      <c r="M74" s="1219"/>
      <c r="N74" s="1219"/>
      <c r="AM74" s="356"/>
      <c r="AN74" s="1223"/>
      <c r="AO74" s="1223"/>
      <c r="AP74" s="1223"/>
      <c r="AQ74" s="1223"/>
      <c r="AR74" s="1223"/>
      <c r="AS74" s="1223"/>
      <c r="AT74" s="1223"/>
      <c r="AU74" s="1223"/>
      <c r="AV74" s="1223"/>
      <c r="AW74" s="1223"/>
      <c r="AX74" s="1223"/>
      <c r="AY74" s="1223"/>
      <c r="AZ74" s="1223"/>
      <c r="BA74" s="1223"/>
      <c r="BB74" s="1223"/>
      <c r="BC74" s="1223"/>
      <c r="BD74" s="1223"/>
      <c r="BE74" s="1223"/>
      <c r="BF74" s="1223"/>
      <c r="BG74" s="1223"/>
      <c r="BH74" s="1223"/>
      <c r="BI74" s="1223"/>
      <c r="BJ74" s="1223"/>
      <c r="BK74" s="1223"/>
      <c r="BL74" s="1223"/>
      <c r="BM74" s="1223"/>
      <c r="BN74" s="1223"/>
      <c r="BO74" s="1223"/>
      <c r="BP74" s="1220"/>
      <c r="BQ74" s="1220"/>
      <c r="BR74" s="1220"/>
      <c r="BS74" s="1220"/>
      <c r="BT74" s="1220"/>
      <c r="BU74" s="1220"/>
      <c r="BV74" s="1220"/>
      <c r="BW74" s="1220"/>
      <c r="BX74" s="1220"/>
      <c r="BY74" s="1220"/>
      <c r="BZ74" s="1220"/>
      <c r="CA74" s="1220"/>
      <c r="CB74" s="1220"/>
      <c r="CC74" s="1220"/>
      <c r="CD74" s="1220"/>
      <c r="CE74" s="1220"/>
      <c r="CF74" s="1220"/>
      <c r="CG74" s="1220"/>
      <c r="CH74" s="1220"/>
      <c r="CI74" s="1220"/>
      <c r="CJ74" s="1220"/>
      <c r="CK74" s="1220"/>
      <c r="CL74" s="1220"/>
      <c r="CM74" s="1220"/>
      <c r="CN74" s="1220"/>
      <c r="CO74" s="1220"/>
      <c r="CP74" s="1220"/>
      <c r="CQ74" s="1220"/>
      <c r="CR74" s="1220"/>
      <c r="CS74" s="1220"/>
      <c r="CT74" s="1220"/>
      <c r="CU74" s="1220"/>
      <c r="CV74" s="1220"/>
      <c r="CW74" s="1220"/>
      <c r="CX74" s="1220"/>
      <c r="CY74" s="1220"/>
      <c r="CZ74" s="1220"/>
      <c r="DA74" s="1220"/>
      <c r="DB74" s="1220"/>
      <c r="DC74" s="1220"/>
    </row>
    <row r="75" spans="2:107" x14ac:dyDescent="0.15">
      <c r="B75" s="250"/>
      <c r="G75" s="1235"/>
      <c r="H75" s="1235"/>
      <c r="I75" s="1218"/>
      <c r="J75" s="1218"/>
      <c r="K75" s="1225"/>
      <c r="L75" s="1225"/>
      <c r="M75" s="1225"/>
      <c r="N75" s="1225"/>
      <c r="AM75" s="356"/>
      <c r="AN75" s="1223"/>
      <c r="AO75" s="1223"/>
      <c r="AP75" s="1223"/>
      <c r="AQ75" s="1223"/>
      <c r="AR75" s="1223"/>
      <c r="AS75" s="1223"/>
      <c r="AT75" s="1223"/>
      <c r="AU75" s="1223"/>
      <c r="AV75" s="1223"/>
      <c r="AW75" s="1223"/>
      <c r="AX75" s="1223"/>
      <c r="AY75" s="1223"/>
      <c r="AZ75" s="1223"/>
      <c r="BA75" s="1223"/>
      <c r="BB75" s="1223" t="s">
        <v>618</v>
      </c>
      <c r="BC75" s="1223"/>
      <c r="BD75" s="1223"/>
      <c r="BE75" s="1223"/>
      <c r="BF75" s="1223"/>
      <c r="BG75" s="1223"/>
      <c r="BH75" s="1223"/>
      <c r="BI75" s="1223"/>
      <c r="BJ75" s="1223"/>
      <c r="BK75" s="1223"/>
      <c r="BL75" s="1223"/>
      <c r="BM75" s="1223"/>
      <c r="BN75" s="1223"/>
      <c r="BO75" s="1223"/>
      <c r="BP75" s="1220">
        <v>8.3000000000000007</v>
      </c>
      <c r="BQ75" s="1220"/>
      <c r="BR75" s="1220"/>
      <c r="BS75" s="1220"/>
      <c r="BT75" s="1220"/>
      <c r="BU75" s="1220"/>
      <c r="BV75" s="1220"/>
      <c r="BW75" s="1220"/>
      <c r="BX75" s="1220">
        <v>8.5</v>
      </c>
      <c r="BY75" s="1220"/>
      <c r="BZ75" s="1220"/>
      <c r="CA75" s="1220"/>
      <c r="CB75" s="1220"/>
      <c r="CC75" s="1220"/>
      <c r="CD75" s="1220"/>
      <c r="CE75" s="1220"/>
      <c r="CF75" s="1220">
        <v>8.6999999999999993</v>
      </c>
      <c r="CG75" s="1220"/>
      <c r="CH75" s="1220"/>
      <c r="CI75" s="1220"/>
      <c r="CJ75" s="1220"/>
      <c r="CK75" s="1220"/>
      <c r="CL75" s="1220"/>
      <c r="CM75" s="1220"/>
      <c r="CN75" s="1220">
        <v>8.4</v>
      </c>
      <c r="CO75" s="1220"/>
      <c r="CP75" s="1220"/>
      <c r="CQ75" s="1220"/>
      <c r="CR75" s="1220"/>
      <c r="CS75" s="1220"/>
      <c r="CT75" s="1220"/>
      <c r="CU75" s="1220"/>
      <c r="CV75" s="1220">
        <v>7.7</v>
      </c>
      <c r="CW75" s="1220"/>
      <c r="CX75" s="1220"/>
      <c r="CY75" s="1220"/>
      <c r="CZ75" s="1220"/>
      <c r="DA75" s="1220"/>
      <c r="DB75" s="1220"/>
      <c r="DC75" s="1220"/>
    </row>
    <row r="76" spans="2:107" x14ac:dyDescent="0.15">
      <c r="B76" s="250"/>
      <c r="G76" s="1235"/>
      <c r="H76" s="1235"/>
      <c r="I76" s="1218"/>
      <c r="J76" s="1218"/>
      <c r="K76" s="1225"/>
      <c r="L76" s="1225"/>
      <c r="M76" s="1225"/>
      <c r="N76" s="1225"/>
      <c r="AM76" s="356"/>
      <c r="AN76" s="1223"/>
      <c r="AO76" s="1223"/>
      <c r="AP76" s="1223"/>
      <c r="AQ76" s="1223"/>
      <c r="AR76" s="1223"/>
      <c r="AS76" s="1223"/>
      <c r="AT76" s="1223"/>
      <c r="AU76" s="1223"/>
      <c r="AV76" s="1223"/>
      <c r="AW76" s="1223"/>
      <c r="AX76" s="1223"/>
      <c r="AY76" s="1223"/>
      <c r="AZ76" s="1223"/>
      <c r="BA76" s="1223"/>
      <c r="BB76" s="1223"/>
      <c r="BC76" s="1223"/>
      <c r="BD76" s="1223"/>
      <c r="BE76" s="1223"/>
      <c r="BF76" s="1223"/>
      <c r="BG76" s="1223"/>
      <c r="BH76" s="1223"/>
      <c r="BI76" s="1223"/>
      <c r="BJ76" s="1223"/>
      <c r="BK76" s="1223"/>
      <c r="BL76" s="1223"/>
      <c r="BM76" s="1223"/>
      <c r="BN76" s="1223"/>
      <c r="BO76" s="1223"/>
      <c r="BP76" s="1220"/>
      <c r="BQ76" s="1220"/>
      <c r="BR76" s="1220"/>
      <c r="BS76" s="1220"/>
      <c r="BT76" s="1220"/>
      <c r="BU76" s="1220"/>
      <c r="BV76" s="1220"/>
      <c r="BW76" s="1220"/>
      <c r="BX76" s="1220"/>
      <c r="BY76" s="1220"/>
      <c r="BZ76" s="1220"/>
      <c r="CA76" s="1220"/>
      <c r="CB76" s="1220"/>
      <c r="CC76" s="1220"/>
      <c r="CD76" s="1220"/>
      <c r="CE76" s="1220"/>
      <c r="CF76" s="1220"/>
      <c r="CG76" s="1220"/>
      <c r="CH76" s="1220"/>
      <c r="CI76" s="1220"/>
      <c r="CJ76" s="1220"/>
      <c r="CK76" s="1220"/>
      <c r="CL76" s="1220"/>
      <c r="CM76" s="1220"/>
      <c r="CN76" s="1220"/>
      <c r="CO76" s="1220"/>
      <c r="CP76" s="1220"/>
      <c r="CQ76" s="1220"/>
      <c r="CR76" s="1220"/>
      <c r="CS76" s="1220"/>
      <c r="CT76" s="1220"/>
      <c r="CU76" s="1220"/>
      <c r="CV76" s="1220"/>
      <c r="CW76" s="1220"/>
      <c r="CX76" s="1220"/>
      <c r="CY76" s="1220"/>
      <c r="CZ76" s="1220"/>
      <c r="DA76" s="1220"/>
      <c r="DB76" s="1220"/>
      <c r="DC76" s="1220"/>
    </row>
    <row r="77" spans="2:107" x14ac:dyDescent="0.15">
      <c r="B77" s="250"/>
      <c r="G77" s="1218"/>
      <c r="H77" s="1218"/>
      <c r="I77" s="1218"/>
      <c r="J77" s="1218"/>
      <c r="K77" s="1219"/>
      <c r="L77" s="1219"/>
      <c r="M77" s="1219"/>
      <c r="N77" s="1219"/>
      <c r="AN77" s="1224" t="s">
        <v>616</v>
      </c>
      <c r="AO77" s="1224"/>
      <c r="AP77" s="1224"/>
      <c r="AQ77" s="1224"/>
      <c r="AR77" s="1224"/>
      <c r="AS77" s="1224"/>
      <c r="AT77" s="1224"/>
      <c r="AU77" s="1224"/>
      <c r="AV77" s="1224"/>
      <c r="AW77" s="1224"/>
      <c r="AX77" s="1224"/>
      <c r="AY77" s="1224"/>
      <c r="AZ77" s="1224"/>
      <c r="BA77" s="1224"/>
      <c r="BB77" s="1223" t="s">
        <v>614</v>
      </c>
      <c r="BC77" s="1223"/>
      <c r="BD77" s="1223"/>
      <c r="BE77" s="1223"/>
      <c r="BF77" s="1223"/>
      <c r="BG77" s="1223"/>
      <c r="BH77" s="1223"/>
      <c r="BI77" s="1223"/>
      <c r="BJ77" s="1223"/>
      <c r="BK77" s="1223"/>
      <c r="BL77" s="1223"/>
      <c r="BM77" s="1223"/>
      <c r="BN77" s="1223"/>
      <c r="BO77" s="1223"/>
      <c r="BP77" s="1220"/>
      <c r="BQ77" s="1220"/>
      <c r="BR77" s="1220"/>
      <c r="BS77" s="1220"/>
      <c r="BT77" s="1220"/>
      <c r="BU77" s="1220"/>
      <c r="BV77" s="1220"/>
      <c r="BW77" s="1220"/>
      <c r="BX77" s="1220"/>
      <c r="BY77" s="1220"/>
      <c r="BZ77" s="1220"/>
      <c r="CA77" s="1220"/>
      <c r="CB77" s="1220"/>
      <c r="CC77" s="1220"/>
      <c r="CD77" s="1220"/>
      <c r="CE77" s="1220"/>
      <c r="CF77" s="1220"/>
      <c r="CG77" s="1220"/>
      <c r="CH77" s="1220"/>
      <c r="CI77" s="1220"/>
      <c r="CJ77" s="1220"/>
      <c r="CK77" s="1220"/>
      <c r="CL77" s="1220"/>
      <c r="CM77" s="1220"/>
      <c r="CN77" s="1220"/>
      <c r="CO77" s="1220"/>
      <c r="CP77" s="1220"/>
      <c r="CQ77" s="1220"/>
      <c r="CR77" s="1220"/>
      <c r="CS77" s="1220"/>
      <c r="CT77" s="1220"/>
      <c r="CU77" s="1220"/>
      <c r="CV77" s="1220">
        <v>45.3</v>
      </c>
      <c r="CW77" s="1220"/>
      <c r="CX77" s="1220"/>
      <c r="CY77" s="1220"/>
      <c r="CZ77" s="1220"/>
      <c r="DA77" s="1220"/>
      <c r="DB77" s="1220"/>
      <c r="DC77" s="1220"/>
    </row>
    <row r="78" spans="2:107" x14ac:dyDescent="0.15">
      <c r="B78" s="250"/>
      <c r="G78" s="1218"/>
      <c r="H78" s="1218"/>
      <c r="I78" s="1218"/>
      <c r="J78" s="1218"/>
      <c r="K78" s="1219"/>
      <c r="L78" s="1219"/>
      <c r="M78" s="1219"/>
      <c r="N78" s="1219"/>
      <c r="AN78" s="1224"/>
      <c r="AO78" s="1224"/>
      <c r="AP78" s="1224"/>
      <c r="AQ78" s="1224"/>
      <c r="AR78" s="1224"/>
      <c r="AS78" s="1224"/>
      <c r="AT78" s="1224"/>
      <c r="AU78" s="1224"/>
      <c r="AV78" s="1224"/>
      <c r="AW78" s="1224"/>
      <c r="AX78" s="1224"/>
      <c r="AY78" s="1224"/>
      <c r="AZ78" s="1224"/>
      <c r="BA78" s="1224"/>
      <c r="BB78" s="1223"/>
      <c r="BC78" s="1223"/>
      <c r="BD78" s="1223"/>
      <c r="BE78" s="1223"/>
      <c r="BF78" s="1223"/>
      <c r="BG78" s="1223"/>
      <c r="BH78" s="1223"/>
      <c r="BI78" s="1223"/>
      <c r="BJ78" s="1223"/>
      <c r="BK78" s="1223"/>
      <c r="BL78" s="1223"/>
      <c r="BM78" s="1223"/>
      <c r="BN78" s="1223"/>
      <c r="BO78" s="1223"/>
      <c r="BP78" s="1220"/>
      <c r="BQ78" s="1220"/>
      <c r="BR78" s="1220"/>
      <c r="BS78" s="1220"/>
      <c r="BT78" s="1220"/>
      <c r="BU78" s="1220"/>
      <c r="BV78" s="1220"/>
      <c r="BW78" s="1220"/>
      <c r="BX78" s="1220"/>
      <c r="BY78" s="1220"/>
      <c r="BZ78" s="1220"/>
      <c r="CA78" s="1220"/>
      <c r="CB78" s="1220"/>
      <c r="CC78" s="1220"/>
      <c r="CD78" s="1220"/>
      <c r="CE78" s="1220"/>
      <c r="CF78" s="1220"/>
      <c r="CG78" s="1220"/>
      <c r="CH78" s="1220"/>
      <c r="CI78" s="1220"/>
      <c r="CJ78" s="1220"/>
      <c r="CK78" s="1220"/>
      <c r="CL78" s="1220"/>
      <c r="CM78" s="1220"/>
      <c r="CN78" s="1220"/>
      <c r="CO78" s="1220"/>
      <c r="CP78" s="1220"/>
      <c r="CQ78" s="1220"/>
      <c r="CR78" s="1220"/>
      <c r="CS78" s="1220"/>
      <c r="CT78" s="1220"/>
      <c r="CU78" s="1220"/>
      <c r="CV78" s="1220"/>
      <c r="CW78" s="1220"/>
      <c r="CX78" s="1220"/>
      <c r="CY78" s="1220"/>
      <c r="CZ78" s="1220"/>
      <c r="DA78" s="1220"/>
      <c r="DB78" s="1220"/>
      <c r="DC78" s="1220"/>
    </row>
    <row r="79" spans="2:107" x14ac:dyDescent="0.15">
      <c r="B79" s="250"/>
      <c r="G79" s="1218"/>
      <c r="H79" s="1218"/>
      <c r="I79" s="1221"/>
      <c r="J79" s="1221"/>
      <c r="K79" s="1222"/>
      <c r="L79" s="1222"/>
      <c r="M79" s="1222"/>
      <c r="N79" s="1222"/>
      <c r="AN79" s="1224"/>
      <c r="AO79" s="1224"/>
      <c r="AP79" s="1224"/>
      <c r="AQ79" s="1224"/>
      <c r="AR79" s="1224"/>
      <c r="AS79" s="1224"/>
      <c r="AT79" s="1224"/>
      <c r="AU79" s="1224"/>
      <c r="AV79" s="1224"/>
      <c r="AW79" s="1224"/>
      <c r="AX79" s="1224"/>
      <c r="AY79" s="1224"/>
      <c r="AZ79" s="1224"/>
      <c r="BA79" s="1224"/>
      <c r="BB79" s="1223" t="s">
        <v>618</v>
      </c>
      <c r="BC79" s="1223"/>
      <c r="BD79" s="1223"/>
      <c r="BE79" s="1223"/>
      <c r="BF79" s="1223"/>
      <c r="BG79" s="1223"/>
      <c r="BH79" s="1223"/>
      <c r="BI79" s="1223"/>
      <c r="BJ79" s="1223"/>
      <c r="BK79" s="1223"/>
      <c r="BL79" s="1223"/>
      <c r="BM79" s="1223"/>
      <c r="BN79" s="1223"/>
      <c r="BO79" s="1223"/>
      <c r="BP79" s="1220"/>
      <c r="BQ79" s="1220"/>
      <c r="BR79" s="1220"/>
      <c r="BS79" s="1220"/>
      <c r="BT79" s="1220"/>
      <c r="BU79" s="1220"/>
      <c r="BV79" s="1220"/>
      <c r="BW79" s="1220"/>
      <c r="BX79" s="1220"/>
      <c r="BY79" s="1220"/>
      <c r="BZ79" s="1220"/>
      <c r="CA79" s="1220"/>
      <c r="CB79" s="1220"/>
      <c r="CC79" s="1220"/>
      <c r="CD79" s="1220"/>
      <c r="CE79" s="1220"/>
      <c r="CF79" s="1220"/>
      <c r="CG79" s="1220"/>
      <c r="CH79" s="1220"/>
      <c r="CI79" s="1220"/>
      <c r="CJ79" s="1220"/>
      <c r="CK79" s="1220"/>
      <c r="CL79" s="1220"/>
      <c r="CM79" s="1220"/>
      <c r="CN79" s="1220"/>
      <c r="CO79" s="1220"/>
      <c r="CP79" s="1220"/>
      <c r="CQ79" s="1220"/>
      <c r="CR79" s="1220"/>
      <c r="CS79" s="1220"/>
      <c r="CT79" s="1220"/>
      <c r="CU79" s="1220"/>
      <c r="CV79" s="1220">
        <v>7.9</v>
      </c>
      <c r="CW79" s="1220"/>
      <c r="CX79" s="1220"/>
      <c r="CY79" s="1220"/>
      <c r="CZ79" s="1220"/>
      <c r="DA79" s="1220"/>
      <c r="DB79" s="1220"/>
      <c r="DC79" s="1220"/>
    </row>
    <row r="80" spans="2:107" x14ac:dyDescent="0.15">
      <c r="B80" s="250"/>
      <c r="G80" s="1218"/>
      <c r="H80" s="1218"/>
      <c r="I80" s="1221"/>
      <c r="J80" s="1221"/>
      <c r="K80" s="1222"/>
      <c r="L80" s="1222"/>
      <c r="M80" s="1222"/>
      <c r="N80" s="1222"/>
      <c r="AN80" s="1224"/>
      <c r="AO80" s="1224"/>
      <c r="AP80" s="1224"/>
      <c r="AQ80" s="1224"/>
      <c r="AR80" s="1224"/>
      <c r="AS80" s="1224"/>
      <c r="AT80" s="1224"/>
      <c r="AU80" s="1224"/>
      <c r="AV80" s="1224"/>
      <c r="AW80" s="1224"/>
      <c r="AX80" s="1224"/>
      <c r="AY80" s="1224"/>
      <c r="AZ80" s="1224"/>
      <c r="BA80" s="1224"/>
      <c r="BB80" s="1223"/>
      <c r="BC80" s="1223"/>
      <c r="BD80" s="1223"/>
      <c r="BE80" s="1223"/>
      <c r="BF80" s="1223"/>
      <c r="BG80" s="1223"/>
      <c r="BH80" s="1223"/>
      <c r="BI80" s="1223"/>
      <c r="BJ80" s="1223"/>
      <c r="BK80" s="1223"/>
      <c r="BL80" s="1223"/>
      <c r="BM80" s="1223"/>
      <c r="BN80" s="1223"/>
      <c r="BO80" s="1223"/>
      <c r="BP80" s="1220"/>
      <c r="BQ80" s="1220"/>
      <c r="BR80" s="1220"/>
      <c r="BS80" s="1220"/>
      <c r="BT80" s="1220"/>
      <c r="BU80" s="1220"/>
      <c r="BV80" s="1220"/>
      <c r="BW80" s="1220"/>
      <c r="BX80" s="1220"/>
      <c r="BY80" s="1220"/>
      <c r="BZ80" s="1220"/>
      <c r="CA80" s="1220"/>
      <c r="CB80" s="1220"/>
      <c r="CC80" s="1220"/>
      <c r="CD80" s="1220"/>
      <c r="CE80" s="1220"/>
      <c r="CF80" s="1220"/>
      <c r="CG80" s="1220"/>
      <c r="CH80" s="1220"/>
      <c r="CI80" s="1220"/>
      <c r="CJ80" s="1220"/>
      <c r="CK80" s="1220"/>
      <c r="CL80" s="1220"/>
      <c r="CM80" s="1220"/>
      <c r="CN80" s="1220"/>
      <c r="CO80" s="1220"/>
      <c r="CP80" s="1220"/>
      <c r="CQ80" s="1220"/>
      <c r="CR80" s="1220"/>
      <c r="CS80" s="1220"/>
      <c r="CT80" s="1220"/>
      <c r="CU80" s="1220"/>
      <c r="CV80" s="1220"/>
      <c r="CW80" s="1220"/>
      <c r="CX80" s="1220"/>
      <c r="CY80" s="1220"/>
      <c r="CZ80" s="1220"/>
      <c r="DA80" s="1220"/>
      <c r="DB80" s="1220"/>
      <c r="DC80" s="1220"/>
    </row>
    <row r="81" spans="2:109" x14ac:dyDescent="0.15">
      <c r="B81" s="250"/>
    </row>
    <row r="82" spans="2:109" ht="17.25" x14ac:dyDescent="0.15">
      <c r="B82" s="250"/>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x14ac:dyDescent="0.15">
      <c r="DD84" s="246"/>
      <c r="DE84" s="246"/>
    </row>
    <row r="85" spans="2:109" x14ac:dyDescent="0.15">
      <c r="DD85" s="246"/>
      <c r="DE85" s="246"/>
    </row>
  </sheetData>
  <sheetProtection algorithmName="SHA-512" hashValue="qjyp0QM00Iogn7QceB+YpXZmbZrF6z2K+ylAz/761PZYeBE52gnCPpX2ObjmHytfOaM+w8e2CV2Xv6Oyl4n3iw==" saltValue="Fyy2QBidYiqXwCyUIYWYR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45" customWidth="1"/>
    <col min="35" max="122" width="2.5" style="244" customWidth="1"/>
    <col min="123" max="16384" width="2.5" style="244" hidden="1"/>
  </cols>
  <sheetData>
    <row r="1" spans="1:34"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x14ac:dyDescent="0.15">
      <c r="S2" s="244"/>
      <c r="AH2" s="244"/>
    </row>
    <row r="3" spans="1: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x14ac:dyDescent="0.15"/>
    <row r="5" spans="1:34" x14ac:dyDescent="0.15"/>
    <row r="6" spans="1:34" x14ac:dyDescent="0.15"/>
    <row r="7" spans="1:34" x14ac:dyDescent="0.15"/>
    <row r="8" spans="1:34" x14ac:dyDescent="0.15"/>
    <row r="9" spans="1:34" x14ac:dyDescent="0.15">
      <c r="AH9" s="244"/>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512</v>
      </c>
    </row>
  </sheetData>
  <sheetProtection algorithmName="SHA-512" hashValue="IQcN9JAkwOmkCr/V2Ba+R39iQD2idFGuFUUIOrgJxZd2mjYn520N/fydZ7PurP/4kr86WJx3xDOsfpsA7SGOEA==" saltValue="dLzbY/qWbZLiq9mxS3AA5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45" customWidth="1"/>
    <col min="35" max="122" width="2.5" style="244" customWidth="1"/>
    <col min="123" max="16384" width="2.5" style="244" hidden="1"/>
  </cols>
  <sheetData>
    <row r="1" spans="2:34"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x14ac:dyDescent="0.15">
      <c r="S2" s="244"/>
      <c r="AH2" s="244"/>
    </row>
    <row r="3" spans="2: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x14ac:dyDescent="0.15"/>
    <row r="5" spans="2:34" x14ac:dyDescent="0.15"/>
    <row r="6" spans="2:34" x14ac:dyDescent="0.15"/>
    <row r="7" spans="2:34" x14ac:dyDescent="0.15"/>
    <row r="8" spans="2:34" x14ac:dyDescent="0.15"/>
    <row r="9" spans="2:34" x14ac:dyDescent="0.15">
      <c r="AH9" s="24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c r="AG59" s="244"/>
      <c r="AH59" s="244"/>
    </row>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512</v>
      </c>
    </row>
  </sheetData>
  <sheetProtection algorithmName="SHA-512" hashValue="nRUiUffnyGVGHCqdQxFio3Szbex2h2Zo5zAfW0UqHf/vR/nN4V2C2vKG/JytKRSO/S8B0WgKD4FcFuaX5j7oiw==" saltValue="m5ZSfykvc+9bRB32/tYIR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562</v>
      </c>
      <c r="G2" s="146"/>
      <c r="H2" s="147"/>
    </row>
    <row r="3" spans="1:8" x14ac:dyDescent="0.15">
      <c r="A3" s="143" t="s">
        <v>555</v>
      </c>
      <c r="B3" s="148"/>
      <c r="C3" s="149"/>
      <c r="D3" s="150">
        <v>33807</v>
      </c>
      <c r="E3" s="151"/>
      <c r="F3" s="152"/>
      <c r="G3" s="153"/>
      <c r="H3" s="154"/>
    </row>
    <row r="4" spans="1:8" x14ac:dyDescent="0.15">
      <c r="A4" s="155"/>
      <c r="B4" s="156"/>
      <c r="C4" s="157"/>
      <c r="D4" s="158">
        <v>25149</v>
      </c>
      <c r="E4" s="159"/>
      <c r="F4" s="160"/>
      <c r="G4" s="161"/>
      <c r="H4" s="162"/>
    </row>
    <row r="5" spans="1:8" x14ac:dyDescent="0.15">
      <c r="A5" s="143" t="s">
        <v>557</v>
      </c>
      <c r="B5" s="148"/>
      <c r="C5" s="149"/>
      <c r="D5" s="150">
        <v>59254</v>
      </c>
      <c r="E5" s="151"/>
      <c r="F5" s="152"/>
      <c r="G5" s="153"/>
      <c r="H5" s="154"/>
    </row>
    <row r="6" spans="1:8" x14ac:dyDescent="0.15">
      <c r="A6" s="155"/>
      <c r="B6" s="156"/>
      <c r="C6" s="157"/>
      <c r="D6" s="158">
        <v>46639</v>
      </c>
      <c r="E6" s="159"/>
      <c r="F6" s="160"/>
      <c r="G6" s="161"/>
      <c r="H6" s="162"/>
    </row>
    <row r="7" spans="1:8" x14ac:dyDescent="0.15">
      <c r="A7" s="143" t="s">
        <v>558</v>
      </c>
      <c r="B7" s="148"/>
      <c r="C7" s="149"/>
      <c r="D7" s="150">
        <v>61670</v>
      </c>
      <c r="E7" s="151"/>
      <c r="F7" s="152"/>
      <c r="G7" s="153"/>
      <c r="H7" s="154"/>
    </row>
    <row r="8" spans="1:8" x14ac:dyDescent="0.15">
      <c r="A8" s="155"/>
      <c r="B8" s="156"/>
      <c r="C8" s="157"/>
      <c r="D8" s="158">
        <v>46576</v>
      </c>
      <c r="E8" s="159"/>
      <c r="F8" s="160"/>
      <c r="G8" s="161"/>
      <c r="H8" s="162"/>
    </row>
    <row r="9" spans="1:8" x14ac:dyDescent="0.15">
      <c r="A9" s="143" t="s">
        <v>559</v>
      </c>
      <c r="B9" s="148"/>
      <c r="C9" s="149"/>
      <c r="D9" s="150">
        <v>45218</v>
      </c>
      <c r="E9" s="151"/>
      <c r="F9" s="152"/>
      <c r="G9" s="153"/>
      <c r="H9" s="154"/>
    </row>
    <row r="10" spans="1:8" x14ac:dyDescent="0.15">
      <c r="A10" s="155"/>
      <c r="B10" s="156"/>
      <c r="C10" s="157"/>
      <c r="D10" s="158">
        <v>32196</v>
      </c>
      <c r="E10" s="159"/>
      <c r="F10" s="160"/>
      <c r="G10" s="161"/>
      <c r="H10" s="162"/>
    </row>
    <row r="11" spans="1:8" x14ac:dyDescent="0.15">
      <c r="A11" s="143" t="s">
        <v>560</v>
      </c>
      <c r="B11" s="148"/>
      <c r="C11" s="149"/>
      <c r="D11" s="150">
        <v>59682</v>
      </c>
      <c r="E11" s="151"/>
      <c r="F11" s="152">
        <v>62281</v>
      </c>
      <c r="G11" s="153"/>
      <c r="H11" s="154"/>
    </row>
    <row r="12" spans="1:8" x14ac:dyDescent="0.15">
      <c r="A12" s="155"/>
      <c r="B12" s="156"/>
      <c r="C12" s="163"/>
      <c r="D12" s="158">
        <v>32485</v>
      </c>
      <c r="E12" s="159"/>
      <c r="F12" s="160">
        <v>38152</v>
      </c>
      <c r="G12" s="161"/>
      <c r="H12" s="162"/>
    </row>
    <row r="13" spans="1:8" x14ac:dyDescent="0.15">
      <c r="A13" s="143"/>
      <c r="B13" s="148"/>
      <c r="C13" s="149"/>
      <c r="D13" s="150">
        <v>51926</v>
      </c>
      <c r="E13" s="151"/>
      <c r="F13" s="152"/>
      <c r="G13" s="164"/>
      <c r="H13" s="154"/>
    </row>
    <row r="14" spans="1:8" x14ac:dyDescent="0.15">
      <c r="A14" s="155"/>
      <c r="B14" s="156"/>
      <c r="C14" s="157"/>
      <c r="D14" s="158">
        <v>36609</v>
      </c>
      <c r="E14" s="159"/>
      <c r="F14" s="160"/>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8.75</v>
      </c>
      <c r="C19" s="165">
        <f>ROUND(VALUE(SUBSTITUTE(実質収支比率等に係る経年分析!G$48,"▲","-")),2)</f>
        <v>5.64</v>
      </c>
      <c r="D19" s="165">
        <f>ROUND(VALUE(SUBSTITUTE(実質収支比率等に係る経年分析!H$48,"▲","-")),2)</f>
        <v>4.7300000000000004</v>
      </c>
      <c r="E19" s="165">
        <f>ROUND(VALUE(SUBSTITUTE(実質収支比率等に係る経年分析!I$48,"▲","-")),2)</f>
        <v>8.27</v>
      </c>
      <c r="F19" s="165">
        <f>ROUND(VALUE(SUBSTITUTE(実質収支比率等に係る経年分析!J$48,"▲","-")),2)</f>
        <v>10.08</v>
      </c>
    </row>
    <row r="20" spans="1:11" x14ac:dyDescent="0.15">
      <c r="A20" s="165" t="s">
        <v>55</v>
      </c>
      <c r="B20" s="165">
        <f>ROUND(VALUE(SUBSTITUTE(実質収支比率等に係る経年分析!F$47,"▲","-")),2)</f>
        <v>20.09</v>
      </c>
      <c r="C20" s="165">
        <f>ROUND(VALUE(SUBSTITUTE(実質収支比率等に係る経年分析!G$47,"▲","-")),2)</f>
        <v>18.600000000000001</v>
      </c>
      <c r="D20" s="165">
        <f>ROUND(VALUE(SUBSTITUTE(実質収支比率等に係る経年分析!H$47,"▲","-")),2)</f>
        <v>17.96</v>
      </c>
      <c r="E20" s="165">
        <f>ROUND(VALUE(SUBSTITUTE(実質収支比率等に係る経年分析!I$47,"▲","-")),2)</f>
        <v>17.399999999999999</v>
      </c>
      <c r="F20" s="165">
        <f>ROUND(VALUE(SUBSTITUTE(実質収支比率等に係る経年分析!J$47,"▲","-")),2)</f>
        <v>21.07</v>
      </c>
    </row>
    <row r="21" spans="1:11" x14ac:dyDescent="0.15">
      <c r="A21" s="165" t="s">
        <v>56</v>
      </c>
      <c r="B21" s="165">
        <f>IF(ISNUMBER(VALUE(SUBSTITUTE(実質収支比率等に係る経年分析!F$49,"▲","-"))),ROUND(VALUE(SUBSTITUTE(実質収支比率等に係る経年分析!F$49,"▲","-")),2),NA())</f>
        <v>0.68</v>
      </c>
      <c r="C21" s="165">
        <f>IF(ISNUMBER(VALUE(SUBSTITUTE(実質収支比率等に係る経年分析!G$49,"▲","-"))),ROUND(VALUE(SUBSTITUTE(実質収支比率等に係る経年分析!G$49,"▲","-")),2),NA())</f>
        <v>-4.96</v>
      </c>
      <c r="D21" s="165">
        <f>IF(ISNUMBER(VALUE(SUBSTITUTE(実質収支比率等に係る経年分析!H$49,"▲","-"))),ROUND(VALUE(SUBSTITUTE(実質収支比率等に係る経年分析!H$49,"▲","-")),2),NA())</f>
        <v>-1.49</v>
      </c>
      <c r="E21" s="165">
        <f>IF(ISNUMBER(VALUE(SUBSTITUTE(実質収支比率等に係る経年分析!I$49,"▲","-"))),ROUND(VALUE(SUBSTITUTE(実質収支比率等に係る経年分析!I$49,"▲","-")),2),NA())</f>
        <v>3.69</v>
      </c>
      <c r="F21" s="165">
        <f>IF(ISNUMBER(VALUE(SUBSTITUTE(実質収支比率等に係る経年分析!J$49,"▲","-"))),ROUND(VALUE(SUBSTITUTE(実質収支比率等に係る経年分析!J$49,"▲","-")),2),NA())</f>
        <v>6.34</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4.25</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0.5</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4.2699999999999996</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0.02</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0.01</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筑西市後期高齢者医療特別会計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0.03</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0.06</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0.17</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0.1</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0.09</v>
      </c>
    </row>
    <row r="30" spans="1:11" x14ac:dyDescent="0.15">
      <c r="A30" s="166" t="str">
        <f>IF(連結実質赤字比率に係る赤字・黒字の構成分析!C$40="",NA(),連結実質赤字比率に係る赤字・黒字の構成分析!C$40)</f>
        <v>筑西市下館結城都市計画事業八丁台土地区画整理事業特別会計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0.64</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0.54</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0.81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0.35</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0.28000000000000003</v>
      </c>
    </row>
    <row r="31" spans="1:11" x14ac:dyDescent="0.15">
      <c r="A31" s="166" t="str">
        <f>IF(連結実質赤字比率に係る赤字・黒字の構成分析!C$39="",NA(),連結実質赤字比率に係る赤字・黒字の構成分析!C$39)</f>
        <v>筑西市農業集落排水事業会計</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1.04</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1.1499999999999999</v>
      </c>
    </row>
    <row r="32" spans="1:11" x14ac:dyDescent="0.15">
      <c r="A32" s="166" t="str">
        <f>IF(連結実質赤字比率に係る赤字・黒字の構成分析!C$38="",NA(),連結実質赤字比率に係る赤字・黒字の構成分析!C$38)</f>
        <v>筑西市介護保険特別会計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2.15</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1.74</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0.93</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1.3</v>
      </c>
    </row>
    <row r="33" spans="1:16" x14ac:dyDescent="0.15">
      <c r="A33" s="166" t="str">
        <f>IF(連結実質赤字比率に係る赤字・黒字の構成分析!C$37="",NA(),連結実質赤字比率に係る赤字・黒字の構成分析!C$37)</f>
        <v>筑西市国民健康保険特別会計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1.93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0.42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0.53</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1.34</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2.0499999999999998</v>
      </c>
    </row>
    <row r="34" spans="1:16" x14ac:dyDescent="0.15">
      <c r="A34" s="166" t="str">
        <f>IF(連結実質赤字比率に係る赤字・黒字の構成分析!C$36="",NA(),連結実質赤字比率に係る赤字・黒字の構成分析!C$36)</f>
        <v>筑西市下水道事業会計</v>
      </c>
      <c r="B34" s="166" t="e">
        <f>IF(ROUND(VALUE(SUBSTITUTE(連結実質赤字比率に係る赤字・黒字の構成分析!F$36,"▲", "-")), 2) &lt; 0, ABS(ROUND(VALUE(SUBSTITUTE(連結実質赤字比率に係る赤字・黒字の構成分析!F$36,"▲", "-")), 2)), NA())</f>
        <v>#VALUE!</v>
      </c>
      <c r="C34" s="166" t="e">
        <f>IF(ROUND(VALUE(SUBSTITUTE(連結実質赤字比率に係る赤字・黒字の構成分析!F$36,"▲", "-")), 2) &gt;= 0, ABS(ROUND(VALUE(SUBSTITUTE(連結実質赤字比率に係る赤字・黒字の構成分析!F$36,"▲", "-")), 2)), NA())</f>
        <v>#VALUE!</v>
      </c>
      <c r="D34" s="166" t="e">
        <f>IF(ROUND(VALUE(SUBSTITUTE(連結実質赤字比率に係る赤字・黒字の構成分析!G$36,"▲", "-")), 2) &lt; 0, ABS(ROUND(VALUE(SUBSTITUTE(連結実質赤字比率に係る赤字・黒字の構成分析!G$36,"▲", "-")), 2)), NA())</f>
        <v>#VALUE!</v>
      </c>
      <c r="E34" s="166" t="e">
        <f>IF(ROUND(VALUE(SUBSTITUTE(連結実質赤字比率に係る赤字・黒字の構成分析!G$36,"▲", "-")), 2) &gt;= 0, ABS(ROUND(VALUE(SUBSTITUTE(連結実質赤字比率に係る赤字・黒字の構成分析!G$36,"▲", "-")), 2)), NA())</f>
        <v>#VALUE!</v>
      </c>
      <c r="F34" s="166" t="e">
        <f>IF(ROUND(VALUE(SUBSTITUTE(連結実質赤字比率に係る赤字・黒字の構成分析!H$36,"▲", "-")), 2) &lt; 0, ABS(ROUND(VALUE(SUBSTITUTE(連結実質赤字比率に係る赤字・黒字の構成分析!H$36,"▲", "-")), 2)), NA())</f>
        <v>#VALUE!</v>
      </c>
      <c r="G34" s="166" t="e">
        <f>IF(ROUND(VALUE(SUBSTITUTE(連結実質赤字比率に係る赤字・黒字の構成分析!H$36,"▲", "-")), 2) &gt;= 0, ABS(ROUND(VALUE(SUBSTITUTE(連結実質赤字比率に係る赤字・黒字の構成分析!H$36,"▲", "-")), 2)), NA())</f>
        <v>#VALUE!</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4.2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4.58</v>
      </c>
    </row>
    <row r="35" spans="1:16" x14ac:dyDescent="0.15">
      <c r="A35" s="166" t="str">
        <f>IF(連結実質赤字比率に係る赤字・黒字の構成分析!C$35="",NA(),連結実質赤字比率に係る赤字・黒字の構成分析!C$35)</f>
        <v>筑西市水道事業会計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3.82</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3.89</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4.25</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4.78</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5.24</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8.74</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5.63</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4.72</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8.27</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10.08</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4752</v>
      </c>
      <c r="E42" s="167"/>
      <c r="F42" s="167"/>
      <c r="G42" s="167">
        <f>'実質公債費比率（分子）の構造'!L$52</f>
        <v>4506</v>
      </c>
      <c r="H42" s="167"/>
      <c r="I42" s="167"/>
      <c r="J42" s="167">
        <f>'実質公債費比率（分子）の構造'!M$52</f>
        <v>4415</v>
      </c>
      <c r="K42" s="167"/>
      <c r="L42" s="167"/>
      <c r="M42" s="167">
        <f>'実質公債費比率（分子）の構造'!N$52</f>
        <v>4550</v>
      </c>
      <c r="N42" s="167"/>
      <c r="O42" s="167"/>
      <c r="P42" s="167">
        <f>'実質公債費比率（分子）の構造'!O$52</f>
        <v>4510</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57</v>
      </c>
      <c r="C44" s="167"/>
      <c r="D44" s="167"/>
      <c r="E44" s="167">
        <f>'実質公債費比率（分子）の構造'!L$50</f>
        <v>66</v>
      </c>
      <c r="F44" s="167"/>
      <c r="G44" s="167"/>
      <c r="H44" s="167">
        <f>'実質公債費比率（分子）の構造'!M$50</f>
        <v>64</v>
      </c>
      <c r="I44" s="167"/>
      <c r="J44" s="167"/>
      <c r="K44" s="167">
        <f>'実質公債費比率（分子）の構造'!N$50</f>
        <v>64</v>
      </c>
      <c r="L44" s="167"/>
      <c r="M44" s="167"/>
      <c r="N44" s="167">
        <f>'実質公債費比率（分子）の構造'!O$50</f>
        <v>64</v>
      </c>
      <c r="O44" s="167"/>
      <c r="P44" s="167"/>
    </row>
    <row r="45" spans="1:16" x14ac:dyDescent="0.15">
      <c r="A45" s="167" t="s">
        <v>66</v>
      </c>
      <c r="B45" s="167">
        <f>'実質公債費比率（分子）の構造'!K$49</f>
        <v>282</v>
      </c>
      <c r="C45" s="167"/>
      <c r="D45" s="167"/>
      <c r="E45" s="167">
        <f>'実質公債費比率（分子）の構造'!L$49</f>
        <v>269</v>
      </c>
      <c r="F45" s="167"/>
      <c r="G45" s="167"/>
      <c r="H45" s="167">
        <f>'実質公債費比率（分子）の構造'!M$49</f>
        <v>175</v>
      </c>
      <c r="I45" s="167"/>
      <c r="J45" s="167"/>
      <c r="K45" s="167">
        <f>'実質公債費比率（分子）の構造'!N$49</f>
        <v>135</v>
      </c>
      <c r="L45" s="167"/>
      <c r="M45" s="167"/>
      <c r="N45" s="167">
        <f>'実質公債費比率（分子）の構造'!O$49</f>
        <v>133</v>
      </c>
      <c r="O45" s="167"/>
      <c r="P45" s="167"/>
    </row>
    <row r="46" spans="1:16" x14ac:dyDescent="0.15">
      <c r="A46" s="167" t="s">
        <v>67</v>
      </c>
      <c r="B46" s="167">
        <f>'実質公債費比率（分子）の構造'!K$48</f>
        <v>1555</v>
      </c>
      <c r="C46" s="167"/>
      <c r="D46" s="167"/>
      <c r="E46" s="167">
        <f>'実質公債費比率（分子）の構造'!L$48</f>
        <v>1473</v>
      </c>
      <c r="F46" s="167"/>
      <c r="G46" s="167"/>
      <c r="H46" s="167">
        <f>'実質公債費比率（分子）の構造'!M$48</f>
        <v>1262</v>
      </c>
      <c r="I46" s="167"/>
      <c r="J46" s="167"/>
      <c r="K46" s="167">
        <f>'実質公債費比率（分子）の構造'!N$48</f>
        <v>1184</v>
      </c>
      <c r="L46" s="167"/>
      <c r="M46" s="167"/>
      <c r="N46" s="167">
        <f>'実質公債費比率（分子）の構造'!O$48</f>
        <v>1151</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4598</v>
      </c>
      <c r="C49" s="167"/>
      <c r="D49" s="167"/>
      <c r="E49" s="167">
        <f>'実質公債費比率（分子）の構造'!L$45</f>
        <v>4546</v>
      </c>
      <c r="F49" s="167"/>
      <c r="G49" s="167"/>
      <c r="H49" s="167">
        <f>'実質公債費比率（分子）の構造'!M$45</f>
        <v>4766</v>
      </c>
      <c r="I49" s="167"/>
      <c r="J49" s="167"/>
      <c r="K49" s="167">
        <f>'実質公債費比率（分子）の構造'!N$45</f>
        <v>4742</v>
      </c>
      <c r="L49" s="167"/>
      <c r="M49" s="167"/>
      <c r="N49" s="167">
        <f>'実質公債費比率（分子）の構造'!O$45</f>
        <v>4692</v>
      </c>
      <c r="O49" s="167"/>
      <c r="P49" s="167"/>
    </row>
    <row r="50" spans="1:16" x14ac:dyDescent="0.15">
      <c r="A50" s="167" t="s">
        <v>71</v>
      </c>
      <c r="B50" s="167" t="e">
        <f>NA()</f>
        <v>#N/A</v>
      </c>
      <c r="C50" s="167">
        <f>IF(ISNUMBER('実質公債費比率（分子）の構造'!K$53),'実質公債費比率（分子）の構造'!K$53,NA())</f>
        <v>1740</v>
      </c>
      <c r="D50" s="167" t="e">
        <f>NA()</f>
        <v>#N/A</v>
      </c>
      <c r="E50" s="167" t="e">
        <f>NA()</f>
        <v>#N/A</v>
      </c>
      <c r="F50" s="167">
        <f>IF(ISNUMBER('実質公債費比率（分子）の構造'!L$53),'実質公債費比率（分子）の構造'!L$53,NA())</f>
        <v>1848</v>
      </c>
      <c r="G50" s="167" t="e">
        <f>NA()</f>
        <v>#N/A</v>
      </c>
      <c r="H50" s="167" t="e">
        <f>NA()</f>
        <v>#N/A</v>
      </c>
      <c r="I50" s="167">
        <f>IF(ISNUMBER('実質公債費比率（分子）の構造'!M$53),'実質公債費比率（分子）の構造'!M$53,NA())</f>
        <v>1852</v>
      </c>
      <c r="J50" s="167" t="e">
        <f>NA()</f>
        <v>#N/A</v>
      </c>
      <c r="K50" s="167" t="e">
        <f>NA()</f>
        <v>#N/A</v>
      </c>
      <c r="L50" s="167">
        <f>IF(ISNUMBER('実質公債費比率（分子）の構造'!N$53),'実質公債費比率（分子）の構造'!N$53,NA())</f>
        <v>1575</v>
      </c>
      <c r="M50" s="167" t="e">
        <f>NA()</f>
        <v>#N/A</v>
      </c>
      <c r="N50" s="167" t="e">
        <f>NA()</f>
        <v>#N/A</v>
      </c>
      <c r="O50" s="167">
        <f>IF(ISNUMBER('実質公債費比率（分子）の構造'!O$53),'実質公債費比率（分子）の構造'!O$53,NA())</f>
        <v>1530</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44128</v>
      </c>
      <c r="E56" s="166"/>
      <c r="F56" s="166"/>
      <c r="G56" s="166">
        <f>'将来負担比率（分子）の構造'!J$52</f>
        <v>45718</v>
      </c>
      <c r="H56" s="166"/>
      <c r="I56" s="166"/>
      <c r="J56" s="166">
        <f>'将来負担比率（分子）の構造'!K$52</f>
        <v>46174</v>
      </c>
      <c r="K56" s="166"/>
      <c r="L56" s="166"/>
      <c r="M56" s="166">
        <f>'将来負担比率（分子）の構造'!L$52</f>
        <v>45870</v>
      </c>
      <c r="N56" s="166"/>
      <c r="O56" s="166"/>
      <c r="P56" s="166">
        <f>'将来負担比率（分子）の構造'!M$52</f>
        <v>45129</v>
      </c>
    </row>
    <row r="57" spans="1:16" x14ac:dyDescent="0.15">
      <c r="A57" s="166" t="s">
        <v>42</v>
      </c>
      <c r="B57" s="166"/>
      <c r="C57" s="166"/>
      <c r="D57" s="166">
        <f>'将来負担比率（分子）の構造'!I$51</f>
        <v>3762</v>
      </c>
      <c r="E57" s="166"/>
      <c r="F57" s="166"/>
      <c r="G57" s="166">
        <f>'将来負担比率（分子）の構造'!J$51</f>
        <v>3994</v>
      </c>
      <c r="H57" s="166"/>
      <c r="I57" s="166"/>
      <c r="J57" s="166">
        <f>'将来負担比率（分子）の構造'!K$51</f>
        <v>2884</v>
      </c>
      <c r="K57" s="166"/>
      <c r="L57" s="166"/>
      <c r="M57" s="166">
        <f>'将来負担比率（分子）の構造'!L$51</f>
        <v>3074</v>
      </c>
      <c r="N57" s="166"/>
      <c r="O57" s="166"/>
      <c r="P57" s="166">
        <f>'将来負担比率（分子）の構造'!M$51</f>
        <v>2995</v>
      </c>
    </row>
    <row r="58" spans="1:16" x14ac:dyDescent="0.15">
      <c r="A58" s="166" t="s">
        <v>41</v>
      </c>
      <c r="B58" s="166"/>
      <c r="C58" s="166"/>
      <c r="D58" s="166">
        <f>'将来負担比率（分子）の構造'!I$50</f>
        <v>9819</v>
      </c>
      <c r="E58" s="166"/>
      <c r="F58" s="166"/>
      <c r="G58" s="166">
        <f>'将来負担比率（分子）の構造'!J$50</f>
        <v>9320</v>
      </c>
      <c r="H58" s="166"/>
      <c r="I58" s="166"/>
      <c r="J58" s="166">
        <f>'将来負担比率（分子）の構造'!K$50</f>
        <v>9141</v>
      </c>
      <c r="K58" s="166"/>
      <c r="L58" s="166"/>
      <c r="M58" s="166">
        <f>'将来負担比率（分子）の構造'!L$50</f>
        <v>9453</v>
      </c>
      <c r="N58" s="166"/>
      <c r="O58" s="166"/>
      <c r="P58" s="166">
        <f>'将来負担比率（分子）の構造'!M$50</f>
        <v>11991</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f>'将来負担比率（分子）の構造'!I$46</f>
        <v>12</v>
      </c>
      <c r="C61" s="166"/>
      <c r="D61" s="166"/>
      <c r="E61" s="166" t="str">
        <f>'将来負担比率（分子）の構造'!J$46</f>
        <v>-</v>
      </c>
      <c r="F61" s="166"/>
      <c r="G61" s="166"/>
      <c r="H61" s="166">
        <f>'将来負担比率（分子）の構造'!K$46</f>
        <v>10</v>
      </c>
      <c r="I61" s="166"/>
      <c r="J61" s="166"/>
      <c r="K61" s="166">
        <f>'将来負担比率（分子）の構造'!L$46</f>
        <v>977</v>
      </c>
      <c r="L61" s="166"/>
      <c r="M61" s="166"/>
      <c r="N61" s="166">
        <f>'将来負担比率（分子）の構造'!M$46</f>
        <v>10</v>
      </c>
      <c r="O61" s="166"/>
      <c r="P61" s="166"/>
    </row>
    <row r="62" spans="1:16" x14ac:dyDescent="0.15">
      <c r="A62" s="166" t="s">
        <v>35</v>
      </c>
      <c r="B62" s="166">
        <f>'将来負担比率（分子）の構造'!I$45</f>
        <v>7282</v>
      </c>
      <c r="C62" s="166"/>
      <c r="D62" s="166"/>
      <c r="E62" s="166">
        <f>'将来負担比率（分子）の構造'!J$45</f>
        <v>7335</v>
      </c>
      <c r="F62" s="166"/>
      <c r="G62" s="166"/>
      <c r="H62" s="166">
        <f>'将来負担比率（分子）の構造'!K$45</f>
        <v>7344</v>
      </c>
      <c r="I62" s="166"/>
      <c r="J62" s="166"/>
      <c r="K62" s="166">
        <f>'将来負担比率（分子）の構造'!L$45</f>
        <v>7235</v>
      </c>
      <c r="L62" s="166"/>
      <c r="M62" s="166"/>
      <c r="N62" s="166">
        <f>'将来負担比率（分子）の構造'!M$45</f>
        <v>7178</v>
      </c>
      <c r="O62" s="166"/>
      <c r="P62" s="166"/>
    </row>
    <row r="63" spans="1:16" x14ac:dyDescent="0.15">
      <c r="A63" s="166" t="s">
        <v>34</v>
      </c>
      <c r="B63" s="166">
        <f>'将来負担比率（分子）の構造'!I$44</f>
        <v>1156</v>
      </c>
      <c r="C63" s="166"/>
      <c r="D63" s="166"/>
      <c r="E63" s="166">
        <f>'将来負担比率（分子）の構造'!J$44</f>
        <v>1108</v>
      </c>
      <c r="F63" s="166"/>
      <c r="G63" s="166"/>
      <c r="H63" s="166">
        <f>'将来負担比率（分子）の構造'!K$44</f>
        <v>941</v>
      </c>
      <c r="I63" s="166"/>
      <c r="J63" s="166"/>
      <c r="K63" s="166">
        <f>'将来負担比率（分子）の構造'!L$44</f>
        <v>1196</v>
      </c>
      <c r="L63" s="166"/>
      <c r="M63" s="166"/>
      <c r="N63" s="166">
        <f>'将来負担比率（分子）の構造'!M$44</f>
        <v>1384</v>
      </c>
      <c r="O63" s="166"/>
      <c r="P63" s="166"/>
    </row>
    <row r="64" spans="1:16" x14ac:dyDescent="0.15">
      <c r="A64" s="166" t="s">
        <v>33</v>
      </c>
      <c r="B64" s="166">
        <f>'将来負担比率（分子）の構造'!I$43</f>
        <v>17234</v>
      </c>
      <c r="C64" s="166"/>
      <c r="D64" s="166"/>
      <c r="E64" s="166">
        <f>'将来負担比率（分子）の構造'!J$43</f>
        <v>13861</v>
      </c>
      <c r="F64" s="166"/>
      <c r="G64" s="166"/>
      <c r="H64" s="166">
        <f>'将来負担比率（分子）の構造'!K$43</f>
        <v>13209</v>
      </c>
      <c r="I64" s="166"/>
      <c r="J64" s="166"/>
      <c r="K64" s="166">
        <f>'将来負担比率（分子）の構造'!L$43</f>
        <v>11846</v>
      </c>
      <c r="L64" s="166"/>
      <c r="M64" s="166"/>
      <c r="N64" s="166">
        <f>'将来負担比率（分子）の構造'!M$43</f>
        <v>10603</v>
      </c>
      <c r="O64" s="166"/>
      <c r="P64" s="166"/>
    </row>
    <row r="65" spans="1:16" x14ac:dyDescent="0.15">
      <c r="A65" s="166" t="s">
        <v>32</v>
      </c>
      <c r="B65" s="166">
        <f>'将来負担比率（分子）の構造'!I$42</f>
        <v>1017</v>
      </c>
      <c r="C65" s="166"/>
      <c r="D65" s="166"/>
      <c r="E65" s="166">
        <f>'将来負担比率（分子）の構造'!J$42</f>
        <v>951</v>
      </c>
      <c r="F65" s="166"/>
      <c r="G65" s="166"/>
      <c r="H65" s="166">
        <f>'将来負担比率（分子）の構造'!K$42</f>
        <v>887</v>
      </c>
      <c r="I65" s="166"/>
      <c r="J65" s="166"/>
      <c r="K65" s="166">
        <f>'将来負担比率（分子）の構造'!L$42</f>
        <v>823</v>
      </c>
      <c r="L65" s="166"/>
      <c r="M65" s="166"/>
      <c r="N65" s="166">
        <f>'将来負担比率（分子）の構造'!M$42</f>
        <v>759</v>
      </c>
      <c r="O65" s="166"/>
      <c r="P65" s="166"/>
    </row>
    <row r="66" spans="1:16" x14ac:dyDescent="0.15">
      <c r="A66" s="166" t="s">
        <v>31</v>
      </c>
      <c r="B66" s="166">
        <f>'将来負担比率（分子）の構造'!I$41</f>
        <v>39692</v>
      </c>
      <c r="C66" s="166"/>
      <c r="D66" s="166"/>
      <c r="E66" s="166">
        <f>'将来負担比率（分子）の構造'!J$41</f>
        <v>48433</v>
      </c>
      <c r="F66" s="166"/>
      <c r="G66" s="166"/>
      <c r="H66" s="166">
        <f>'将来負担比率（分子）の構造'!K$41</f>
        <v>49811</v>
      </c>
      <c r="I66" s="166"/>
      <c r="J66" s="166"/>
      <c r="K66" s="166">
        <f>'将来負担比率（分子）の構造'!L$41</f>
        <v>50173</v>
      </c>
      <c r="L66" s="166"/>
      <c r="M66" s="166"/>
      <c r="N66" s="166">
        <f>'将来負担比率（分子）の構造'!M$41</f>
        <v>51933</v>
      </c>
      <c r="O66" s="166"/>
      <c r="P66" s="166"/>
    </row>
    <row r="67" spans="1:16" x14ac:dyDescent="0.15">
      <c r="A67" s="166" t="s">
        <v>75</v>
      </c>
      <c r="B67" s="166" t="e">
        <f>NA()</f>
        <v>#N/A</v>
      </c>
      <c r="C67" s="166">
        <f>IF(ISNUMBER('将来負担比率（分子）の構造'!I$53), IF('将来負担比率（分子）の構造'!I$53 &lt; 0, 0, '将来負担比率（分子）の構造'!I$53), NA())</f>
        <v>8684</v>
      </c>
      <c r="D67" s="166" t="e">
        <f>NA()</f>
        <v>#N/A</v>
      </c>
      <c r="E67" s="166" t="e">
        <f>NA()</f>
        <v>#N/A</v>
      </c>
      <c r="F67" s="166">
        <f>IF(ISNUMBER('将来負担比率（分子）の構造'!J$53), IF('将来負担比率（分子）の構造'!J$53 &lt; 0, 0, '将来負担比率（分子）の構造'!J$53), NA())</f>
        <v>12656</v>
      </c>
      <c r="G67" s="166" t="e">
        <f>NA()</f>
        <v>#N/A</v>
      </c>
      <c r="H67" s="166" t="e">
        <f>NA()</f>
        <v>#N/A</v>
      </c>
      <c r="I67" s="166">
        <f>IF(ISNUMBER('将来負担比率（分子）の構造'!K$53), IF('将来負担比率（分子）の構造'!K$53 &lt; 0, 0, '将来負担比率（分子）の構造'!K$53), NA())</f>
        <v>14003</v>
      </c>
      <c r="J67" s="166" t="e">
        <f>NA()</f>
        <v>#N/A</v>
      </c>
      <c r="K67" s="166" t="e">
        <f>NA()</f>
        <v>#N/A</v>
      </c>
      <c r="L67" s="166">
        <f>IF(ISNUMBER('将来負担比率（分子）の構造'!L$53), IF('将来負担比率（分子）の構造'!L$53 &lt; 0, 0, '将来負担比率（分子）の構造'!L$53), NA())</f>
        <v>13853</v>
      </c>
      <c r="M67" s="166" t="e">
        <f>NA()</f>
        <v>#N/A</v>
      </c>
      <c r="N67" s="166" t="e">
        <f>NA()</f>
        <v>#N/A</v>
      </c>
      <c r="O67" s="166">
        <f>IF(ISNUMBER('将来負担比率（分子）の構造'!M$53), IF('将来負担比率（分子）の構造'!M$53 &lt; 0, 0, '将来負担比率（分子）の構造'!M$53), NA())</f>
        <v>11752</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4452</v>
      </c>
      <c r="C72" s="170">
        <f>基金残高に係る経年分析!G55</f>
        <v>4453</v>
      </c>
      <c r="D72" s="170">
        <f>基金残高に係る経年分析!H55</f>
        <v>5577</v>
      </c>
    </row>
    <row r="73" spans="1:16" x14ac:dyDescent="0.15">
      <c r="A73" s="169" t="s">
        <v>78</v>
      </c>
      <c r="B73" s="170">
        <f>基金残高に係る経年分析!F56</f>
        <v>2334</v>
      </c>
      <c r="C73" s="170">
        <f>基金残高に係る経年分析!G56</f>
        <v>2337</v>
      </c>
      <c r="D73" s="170">
        <f>基金残高に係る経年分析!H56</f>
        <v>3118</v>
      </c>
    </row>
    <row r="74" spans="1:16" x14ac:dyDescent="0.15">
      <c r="A74" s="169" t="s">
        <v>79</v>
      </c>
      <c r="B74" s="170">
        <f>基金残高に係る経年分析!F57</f>
        <v>1969</v>
      </c>
      <c r="C74" s="170">
        <f>基金残高に係る経年分析!G57</f>
        <v>2554</v>
      </c>
      <c r="D74" s="170">
        <f>基金残高に係る経年分析!H57</f>
        <v>3414</v>
      </c>
    </row>
  </sheetData>
  <sheetProtection algorithmName="SHA-512" hashValue="ZXiAIndGLc8jcYGeHg88LTk6kK4wu6e/GdiL48ao6ISuIcdDcHx5stm2iw0r6+H8Ry9PTlmL9ekyHj9/D1/K1A==" saltValue="IH3WDG9bqhtn+mO4p4Up+Q==" spinCount="100000" sheet="1" objects="1" scenarios="1"/>
  <customSheetViews>
    <customSheetView guid="{23508DA7-0A01-45E3-A613-47E87EA26E4D}"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344" customWidth="1"/>
    <col min="2" max="2" width="2.375" style="344" customWidth="1"/>
    <col min="3" max="16" width="2.625" style="344" customWidth="1"/>
    <col min="17" max="17" width="2.375" style="344" customWidth="1"/>
    <col min="18" max="95" width="1.625" style="344" customWidth="1"/>
    <col min="96" max="133" width="1.625" style="211" customWidth="1"/>
    <col min="134" max="143" width="1.625" style="344" customWidth="1"/>
    <col min="144" max="16384" width="0" style="344"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213</v>
      </c>
      <c r="DI1" s="727"/>
      <c r="DJ1" s="727"/>
      <c r="DK1" s="727"/>
      <c r="DL1" s="727"/>
      <c r="DM1" s="727"/>
      <c r="DN1" s="728"/>
      <c r="DO1" s="344"/>
      <c r="DP1" s="726" t="s">
        <v>214</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15">
      <c r="B2" s="205" t="s">
        <v>215</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88" t="s">
        <v>216</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217</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218</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15">
      <c r="B4" s="688" t="s">
        <v>1</v>
      </c>
      <c r="C4" s="689"/>
      <c r="D4" s="689"/>
      <c r="E4" s="689"/>
      <c r="F4" s="689"/>
      <c r="G4" s="689"/>
      <c r="H4" s="689"/>
      <c r="I4" s="689"/>
      <c r="J4" s="689"/>
      <c r="K4" s="689"/>
      <c r="L4" s="689"/>
      <c r="M4" s="689"/>
      <c r="N4" s="689"/>
      <c r="O4" s="689"/>
      <c r="P4" s="689"/>
      <c r="Q4" s="690"/>
      <c r="R4" s="688" t="s">
        <v>219</v>
      </c>
      <c r="S4" s="689"/>
      <c r="T4" s="689"/>
      <c r="U4" s="689"/>
      <c r="V4" s="689"/>
      <c r="W4" s="689"/>
      <c r="X4" s="689"/>
      <c r="Y4" s="690"/>
      <c r="Z4" s="688" t="s">
        <v>220</v>
      </c>
      <c r="AA4" s="689"/>
      <c r="AB4" s="689"/>
      <c r="AC4" s="690"/>
      <c r="AD4" s="688" t="s">
        <v>221</v>
      </c>
      <c r="AE4" s="689"/>
      <c r="AF4" s="689"/>
      <c r="AG4" s="689"/>
      <c r="AH4" s="689"/>
      <c r="AI4" s="689"/>
      <c r="AJ4" s="689"/>
      <c r="AK4" s="690"/>
      <c r="AL4" s="688" t="s">
        <v>220</v>
      </c>
      <c r="AM4" s="689"/>
      <c r="AN4" s="689"/>
      <c r="AO4" s="690"/>
      <c r="AP4" s="729" t="s">
        <v>222</v>
      </c>
      <c r="AQ4" s="729"/>
      <c r="AR4" s="729"/>
      <c r="AS4" s="729"/>
      <c r="AT4" s="729"/>
      <c r="AU4" s="729"/>
      <c r="AV4" s="729"/>
      <c r="AW4" s="729"/>
      <c r="AX4" s="729"/>
      <c r="AY4" s="729"/>
      <c r="AZ4" s="729"/>
      <c r="BA4" s="729"/>
      <c r="BB4" s="729"/>
      <c r="BC4" s="729"/>
      <c r="BD4" s="729"/>
      <c r="BE4" s="729"/>
      <c r="BF4" s="729"/>
      <c r="BG4" s="729" t="s">
        <v>223</v>
      </c>
      <c r="BH4" s="729"/>
      <c r="BI4" s="729"/>
      <c r="BJ4" s="729"/>
      <c r="BK4" s="729"/>
      <c r="BL4" s="729"/>
      <c r="BM4" s="729"/>
      <c r="BN4" s="729"/>
      <c r="BO4" s="729" t="s">
        <v>220</v>
      </c>
      <c r="BP4" s="729"/>
      <c r="BQ4" s="729"/>
      <c r="BR4" s="729"/>
      <c r="BS4" s="729" t="s">
        <v>224</v>
      </c>
      <c r="BT4" s="729"/>
      <c r="BU4" s="729"/>
      <c r="BV4" s="729"/>
      <c r="BW4" s="729"/>
      <c r="BX4" s="729"/>
      <c r="BY4" s="729"/>
      <c r="BZ4" s="729"/>
      <c r="CA4" s="729"/>
      <c r="CB4" s="729"/>
      <c r="CD4" s="688" t="s">
        <v>225</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15">
      <c r="B5" s="685" t="s">
        <v>226</v>
      </c>
      <c r="C5" s="686"/>
      <c r="D5" s="686"/>
      <c r="E5" s="686"/>
      <c r="F5" s="686"/>
      <c r="G5" s="686"/>
      <c r="H5" s="686"/>
      <c r="I5" s="686"/>
      <c r="J5" s="686"/>
      <c r="K5" s="686"/>
      <c r="L5" s="686"/>
      <c r="M5" s="686"/>
      <c r="N5" s="686"/>
      <c r="O5" s="686"/>
      <c r="P5" s="686"/>
      <c r="Q5" s="687"/>
      <c r="R5" s="682">
        <v>15203506</v>
      </c>
      <c r="S5" s="683"/>
      <c r="T5" s="683"/>
      <c r="U5" s="683"/>
      <c r="V5" s="683"/>
      <c r="W5" s="683"/>
      <c r="X5" s="683"/>
      <c r="Y5" s="711"/>
      <c r="Z5" s="724">
        <v>29.9</v>
      </c>
      <c r="AA5" s="724"/>
      <c r="AB5" s="724"/>
      <c r="AC5" s="724"/>
      <c r="AD5" s="725">
        <v>14775200</v>
      </c>
      <c r="AE5" s="725"/>
      <c r="AF5" s="725"/>
      <c r="AG5" s="725"/>
      <c r="AH5" s="725"/>
      <c r="AI5" s="725"/>
      <c r="AJ5" s="725"/>
      <c r="AK5" s="725"/>
      <c r="AL5" s="712">
        <v>56.5</v>
      </c>
      <c r="AM5" s="697"/>
      <c r="AN5" s="697"/>
      <c r="AO5" s="713"/>
      <c r="AP5" s="685" t="s">
        <v>227</v>
      </c>
      <c r="AQ5" s="686"/>
      <c r="AR5" s="686"/>
      <c r="AS5" s="686"/>
      <c r="AT5" s="686"/>
      <c r="AU5" s="686"/>
      <c r="AV5" s="686"/>
      <c r="AW5" s="686"/>
      <c r="AX5" s="686"/>
      <c r="AY5" s="686"/>
      <c r="AZ5" s="686"/>
      <c r="BA5" s="686"/>
      <c r="BB5" s="686"/>
      <c r="BC5" s="686"/>
      <c r="BD5" s="686"/>
      <c r="BE5" s="686"/>
      <c r="BF5" s="687"/>
      <c r="BG5" s="635">
        <v>14775200</v>
      </c>
      <c r="BH5" s="636"/>
      <c r="BI5" s="636"/>
      <c r="BJ5" s="636"/>
      <c r="BK5" s="636"/>
      <c r="BL5" s="636"/>
      <c r="BM5" s="636"/>
      <c r="BN5" s="637"/>
      <c r="BO5" s="661">
        <v>97.2</v>
      </c>
      <c r="BP5" s="661"/>
      <c r="BQ5" s="661"/>
      <c r="BR5" s="661"/>
      <c r="BS5" s="662">
        <v>375552</v>
      </c>
      <c r="BT5" s="662"/>
      <c r="BU5" s="662"/>
      <c r="BV5" s="662"/>
      <c r="BW5" s="662"/>
      <c r="BX5" s="662"/>
      <c r="BY5" s="662"/>
      <c r="BZ5" s="662"/>
      <c r="CA5" s="662"/>
      <c r="CB5" s="707"/>
      <c r="CD5" s="688" t="s">
        <v>222</v>
      </c>
      <c r="CE5" s="689"/>
      <c r="CF5" s="689"/>
      <c r="CG5" s="689"/>
      <c r="CH5" s="689"/>
      <c r="CI5" s="689"/>
      <c r="CJ5" s="689"/>
      <c r="CK5" s="689"/>
      <c r="CL5" s="689"/>
      <c r="CM5" s="689"/>
      <c r="CN5" s="689"/>
      <c r="CO5" s="689"/>
      <c r="CP5" s="689"/>
      <c r="CQ5" s="690"/>
      <c r="CR5" s="688" t="s">
        <v>228</v>
      </c>
      <c r="CS5" s="689"/>
      <c r="CT5" s="689"/>
      <c r="CU5" s="689"/>
      <c r="CV5" s="689"/>
      <c r="CW5" s="689"/>
      <c r="CX5" s="689"/>
      <c r="CY5" s="690"/>
      <c r="CZ5" s="688" t="s">
        <v>220</v>
      </c>
      <c r="DA5" s="689"/>
      <c r="DB5" s="689"/>
      <c r="DC5" s="690"/>
      <c r="DD5" s="688" t="s">
        <v>229</v>
      </c>
      <c r="DE5" s="689"/>
      <c r="DF5" s="689"/>
      <c r="DG5" s="689"/>
      <c r="DH5" s="689"/>
      <c r="DI5" s="689"/>
      <c r="DJ5" s="689"/>
      <c r="DK5" s="689"/>
      <c r="DL5" s="689"/>
      <c r="DM5" s="689"/>
      <c r="DN5" s="689"/>
      <c r="DO5" s="689"/>
      <c r="DP5" s="690"/>
      <c r="DQ5" s="688" t="s">
        <v>230</v>
      </c>
      <c r="DR5" s="689"/>
      <c r="DS5" s="689"/>
      <c r="DT5" s="689"/>
      <c r="DU5" s="689"/>
      <c r="DV5" s="689"/>
      <c r="DW5" s="689"/>
      <c r="DX5" s="689"/>
      <c r="DY5" s="689"/>
      <c r="DZ5" s="689"/>
      <c r="EA5" s="689"/>
      <c r="EB5" s="689"/>
      <c r="EC5" s="690"/>
    </row>
    <row r="6" spans="2:143" ht="11.25" customHeight="1" x14ac:dyDescent="0.15">
      <c r="B6" s="632" t="s">
        <v>231</v>
      </c>
      <c r="C6" s="633"/>
      <c r="D6" s="633"/>
      <c r="E6" s="633"/>
      <c r="F6" s="633"/>
      <c r="G6" s="633"/>
      <c r="H6" s="633"/>
      <c r="I6" s="633"/>
      <c r="J6" s="633"/>
      <c r="K6" s="633"/>
      <c r="L6" s="633"/>
      <c r="M6" s="633"/>
      <c r="N6" s="633"/>
      <c r="O6" s="633"/>
      <c r="P6" s="633"/>
      <c r="Q6" s="634"/>
      <c r="R6" s="635">
        <v>633872</v>
      </c>
      <c r="S6" s="636"/>
      <c r="T6" s="636"/>
      <c r="U6" s="636"/>
      <c r="V6" s="636"/>
      <c r="W6" s="636"/>
      <c r="X6" s="636"/>
      <c r="Y6" s="637"/>
      <c r="Z6" s="661">
        <v>1.2</v>
      </c>
      <c r="AA6" s="661"/>
      <c r="AB6" s="661"/>
      <c r="AC6" s="661"/>
      <c r="AD6" s="662">
        <v>633872</v>
      </c>
      <c r="AE6" s="662"/>
      <c r="AF6" s="662"/>
      <c r="AG6" s="662"/>
      <c r="AH6" s="662"/>
      <c r="AI6" s="662"/>
      <c r="AJ6" s="662"/>
      <c r="AK6" s="662"/>
      <c r="AL6" s="638">
        <v>2.4</v>
      </c>
      <c r="AM6" s="639"/>
      <c r="AN6" s="639"/>
      <c r="AO6" s="663"/>
      <c r="AP6" s="632" t="s">
        <v>232</v>
      </c>
      <c r="AQ6" s="633"/>
      <c r="AR6" s="633"/>
      <c r="AS6" s="633"/>
      <c r="AT6" s="633"/>
      <c r="AU6" s="633"/>
      <c r="AV6" s="633"/>
      <c r="AW6" s="633"/>
      <c r="AX6" s="633"/>
      <c r="AY6" s="633"/>
      <c r="AZ6" s="633"/>
      <c r="BA6" s="633"/>
      <c r="BB6" s="633"/>
      <c r="BC6" s="633"/>
      <c r="BD6" s="633"/>
      <c r="BE6" s="633"/>
      <c r="BF6" s="634"/>
      <c r="BG6" s="635">
        <v>14775200</v>
      </c>
      <c r="BH6" s="636"/>
      <c r="BI6" s="636"/>
      <c r="BJ6" s="636"/>
      <c r="BK6" s="636"/>
      <c r="BL6" s="636"/>
      <c r="BM6" s="636"/>
      <c r="BN6" s="637"/>
      <c r="BO6" s="661">
        <v>97.2</v>
      </c>
      <c r="BP6" s="661"/>
      <c r="BQ6" s="661"/>
      <c r="BR6" s="661"/>
      <c r="BS6" s="662">
        <v>375552</v>
      </c>
      <c r="BT6" s="662"/>
      <c r="BU6" s="662"/>
      <c r="BV6" s="662"/>
      <c r="BW6" s="662"/>
      <c r="BX6" s="662"/>
      <c r="BY6" s="662"/>
      <c r="BZ6" s="662"/>
      <c r="CA6" s="662"/>
      <c r="CB6" s="707"/>
      <c r="CD6" s="685" t="s">
        <v>233</v>
      </c>
      <c r="CE6" s="686"/>
      <c r="CF6" s="686"/>
      <c r="CG6" s="686"/>
      <c r="CH6" s="686"/>
      <c r="CI6" s="686"/>
      <c r="CJ6" s="686"/>
      <c r="CK6" s="686"/>
      <c r="CL6" s="686"/>
      <c r="CM6" s="686"/>
      <c r="CN6" s="686"/>
      <c r="CO6" s="686"/>
      <c r="CP6" s="686"/>
      <c r="CQ6" s="687"/>
      <c r="CR6" s="635">
        <v>260512</v>
      </c>
      <c r="CS6" s="636"/>
      <c r="CT6" s="636"/>
      <c r="CU6" s="636"/>
      <c r="CV6" s="636"/>
      <c r="CW6" s="636"/>
      <c r="CX6" s="636"/>
      <c r="CY6" s="637"/>
      <c r="CZ6" s="712">
        <v>0.5</v>
      </c>
      <c r="DA6" s="697"/>
      <c r="DB6" s="697"/>
      <c r="DC6" s="714"/>
      <c r="DD6" s="641">
        <v>3176</v>
      </c>
      <c r="DE6" s="636"/>
      <c r="DF6" s="636"/>
      <c r="DG6" s="636"/>
      <c r="DH6" s="636"/>
      <c r="DI6" s="636"/>
      <c r="DJ6" s="636"/>
      <c r="DK6" s="636"/>
      <c r="DL6" s="636"/>
      <c r="DM6" s="636"/>
      <c r="DN6" s="636"/>
      <c r="DO6" s="636"/>
      <c r="DP6" s="637"/>
      <c r="DQ6" s="641">
        <v>260512</v>
      </c>
      <c r="DR6" s="636"/>
      <c r="DS6" s="636"/>
      <c r="DT6" s="636"/>
      <c r="DU6" s="636"/>
      <c r="DV6" s="636"/>
      <c r="DW6" s="636"/>
      <c r="DX6" s="636"/>
      <c r="DY6" s="636"/>
      <c r="DZ6" s="636"/>
      <c r="EA6" s="636"/>
      <c r="EB6" s="636"/>
      <c r="EC6" s="671"/>
    </row>
    <row r="7" spans="2:143" ht="11.25" customHeight="1" x14ac:dyDescent="0.15">
      <c r="B7" s="632" t="s">
        <v>234</v>
      </c>
      <c r="C7" s="633"/>
      <c r="D7" s="633"/>
      <c r="E7" s="633"/>
      <c r="F7" s="633"/>
      <c r="G7" s="633"/>
      <c r="H7" s="633"/>
      <c r="I7" s="633"/>
      <c r="J7" s="633"/>
      <c r="K7" s="633"/>
      <c r="L7" s="633"/>
      <c r="M7" s="633"/>
      <c r="N7" s="633"/>
      <c r="O7" s="633"/>
      <c r="P7" s="633"/>
      <c r="Q7" s="634"/>
      <c r="R7" s="635">
        <v>7559</v>
      </c>
      <c r="S7" s="636"/>
      <c r="T7" s="636"/>
      <c r="U7" s="636"/>
      <c r="V7" s="636"/>
      <c r="W7" s="636"/>
      <c r="X7" s="636"/>
      <c r="Y7" s="637"/>
      <c r="Z7" s="661">
        <v>0</v>
      </c>
      <c r="AA7" s="661"/>
      <c r="AB7" s="661"/>
      <c r="AC7" s="661"/>
      <c r="AD7" s="662">
        <v>7559</v>
      </c>
      <c r="AE7" s="662"/>
      <c r="AF7" s="662"/>
      <c r="AG7" s="662"/>
      <c r="AH7" s="662"/>
      <c r="AI7" s="662"/>
      <c r="AJ7" s="662"/>
      <c r="AK7" s="662"/>
      <c r="AL7" s="638">
        <v>0</v>
      </c>
      <c r="AM7" s="639"/>
      <c r="AN7" s="639"/>
      <c r="AO7" s="663"/>
      <c r="AP7" s="632" t="s">
        <v>235</v>
      </c>
      <c r="AQ7" s="633"/>
      <c r="AR7" s="633"/>
      <c r="AS7" s="633"/>
      <c r="AT7" s="633"/>
      <c r="AU7" s="633"/>
      <c r="AV7" s="633"/>
      <c r="AW7" s="633"/>
      <c r="AX7" s="633"/>
      <c r="AY7" s="633"/>
      <c r="AZ7" s="633"/>
      <c r="BA7" s="633"/>
      <c r="BB7" s="633"/>
      <c r="BC7" s="633"/>
      <c r="BD7" s="633"/>
      <c r="BE7" s="633"/>
      <c r="BF7" s="634"/>
      <c r="BG7" s="635">
        <v>6383112</v>
      </c>
      <c r="BH7" s="636"/>
      <c r="BI7" s="636"/>
      <c r="BJ7" s="636"/>
      <c r="BK7" s="636"/>
      <c r="BL7" s="636"/>
      <c r="BM7" s="636"/>
      <c r="BN7" s="637"/>
      <c r="BO7" s="661">
        <v>42</v>
      </c>
      <c r="BP7" s="661"/>
      <c r="BQ7" s="661"/>
      <c r="BR7" s="661"/>
      <c r="BS7" s="662">
        <v>375552</v>
      </c>
      <c r="BT7" s="662"/>
      <c r="BU7" s="662"/>
      <c r="BV7" s="662"/>
      <c r="BW7" s="662"/>
      <c r="BX7" s="662"/>
      <c r="BY7" s="662"/>
      <c r="BZ7" s="662"/>
      <c r="CA7" s="662"/>
      <c r="CB7" s="707"/>
      <c r="CD7" s="632" t="s">
        <v>236</v>
      </c>
      <c r="CE7" s="633"/>
      <c r="CF7" s="633"/>
      <c r="CG7" s="633"/>
      <c r="CH7" s="633"/>
      <c r="CI7" s="633"/>
      <c r="CJ7" s="633"/>
      <c r="CK7" s="633"/>
      <c r="CL7" s="633"/>
      <c r="CM7" s="633"/>
      <c r="CN7" s="633"/>
      <c r="CO7" s="633"/>
      <c r="CP7" s="633"/>
      <c r="CQ7" s="634"/>
      <c r="CR7" s="635">
        <v>7414503</v>
      </c>
      <c r="CS7" s="636"/>
      <c r="CT7" s="636"/>
      <c r="CU7" s="636"/>
      <c r="CV7" s="636"/>
      <c r="CW7" s="636"/>
      <c r="CX7" s="636"/>
      <c r="CY7" s="637"/>
      <c r="CZ7" s="661">
        <v>15.6</v>
      </c>
      <c r="DA7" s="661"/>
      <c r="DB7" s="661"/>
      <c r="DC7" s="661"/>
      <c r="DD7" s="641">
        <v>296065</v>
      </c>
      <c r="DE7" s="636"/>
      <c r="DF7" s="636"/>
      <c r="DG7" s="636"/>
      <c r="DH7" s="636"/>
      <c r="DI7" s="636"/>
      <c r="DJ7" s="636"/>
      <c r="DK7" s="636"/>
      <c r="DL7" s="636"/>
      <c r="DM7" s="636"/>
      <c r="DN7" s="636"/>
      <c r="DO7" s="636"/>
      <c r="DP7" s="637"/>
      <c r="DQ7" s="641">
        <v>6100388</v>
      </c>
      <c r="DR7" s="636"/>
      <c r="DS7" s="636"/>
      <c r="DT7" s="636"/>
      <c r="DU7" s="636"/>
      <c r="DV7" s="636"/>
      <c r="DW7" s="636"/>
      <c r="DX7" s="636"/>
      <c r="DY7" s="636"/>
      <c r="DZ7" s="636"/>
      <c r="EA7" s="636"/>
      <c r="EB7" s="636"/>
      <c r="EC7" s="671"/>
    </row>
    <row r="8" spans="2:143" ht="11.25" customHeight="1" x14ac:dyDescent="0.15">
      <c r="B8" s="632" t="s">
        <v>237</v>
      </c>
      <c r="C8" s="633"/>
      <c r="D8" s="633"/>
      <c r="E8" s="633"/>
      <c r="F8" s="633"/>
      <c r="G8" s="633"/>
      <c r="H8" s="633"/>
      <c r="I8" s="633"/>
      <c r="J8" s="633"/>
      <c r="K8" s="633"/>
      <c r="L8" s="633"/>
      <c r="M8" s="633"/>
      <c r="N8" s="633"/>
      <c r="O8" s="633"/>
      <c r="P8" s="633"/>
      <c r="Q8" s="634"/>
      <c r="R8" s="635">
        <v>72198</v>
      </c>
      <c r="S8" s="636"/>
      <c r="T8" s="636"/>
      <c r="U8" s="636"/>
      <c r="V8" s="636"/>
      <c r="W8" s="636"/>
      <c r="X8" s="636"/>
      <c r="Y8" s="637"/>
      <c r="Z8" s="661">
        <v>0.1</v>
      </c>
      <c r="AA8" s="661"/>
      <c r="AB8" s="661"/>
      <c r="AC8" s="661"/>
      <c r="AD8" s="662">
        <v>72198</v>
      </c>
      <c r="AE8" s="662"/>
      <c r="AF8" s="662"/>
      <c r="AG8" s="662"/>
      <c r="AH8" s="662"/>
      <c r="AI8" s="662"/>
      <c r="AJ8" s="662"/>
      <c r="AK8" s="662"/>
      <c r="AL8" s="638">
        <v>0.3</v>
      </c>
      <c r="AM8" s="639"/>
      <c r="AN8" s="639"/>
      <c r="AO8" s="663"/>
      <c r="AP8" s="632" t="s">
        <v>238</v>
      </c>
      <c r="AQ8" s="633"/>
      <c r="AR8" s="633"/>
      <c r="AS8" s="633"/>
      <c r="AT8" s="633"/>
      <c r="AU8" s="633"/>
      <c r="AV8" s="633"/>
      <c r="AW8" s="633"/>
      <c r="AX8" s="633"/>
      <c r="AY8" s="633"/>
      <c r="AZ8" s="633"/>
      <c r="BA8" s="633"/>
      <c r="BB8" s="633"/>
      <c r="BC8" s="633"/>
      <c r="BD8" s="633"/>
      <c r="BE8" s="633"/>
      <c r="BF8" s="634"/>
      <c r="BG8" s="635">
        <v>187266</v>
      </c>
      <c r="BH8" s="636"/>
      <c r="BI8" s="636"/>
      <c r="BJ8" s="636"/>
      <c r="BK8" s="636"/>
      <c r="BL8" s="636"/>
      <c r="BM8" s="636"/>
      <c r="BN8" s="637"/>
      <c r="BO8" s="661">
        <v>1.2</v>
      </c>
      <c r="BP8" s="661"/>
      <c r="BQ8" s="661"/>
      <c r="BR8" s="661"/>
      <c r="BS8" s="662" t="s">
        <v>129</v>
      </c>
      <c r="BT8" s="662"/>
      <c r="BU8" s="662"/>
      <c r="BV8" s="662"/>
      <c r="BW8" s="662"/>
      <c r="BX8" s="662"/>
      <c r="BY8" s="662"/>
      <c r="BZ8" s="662"/>
      <c r="CA8" s="662"/>
      <c r="CB8" s="707"/>
      <c r="CD8" s="632" t="s">
        <v>239</v>
      </c>
      <c r="CE8" s="633"/>
      <c r="CF8" s="633"/>
      <c r="CG8" s="633"/>
      <c r="CH8" s="633"/>
      <c r="CI8" s="633"/>
      <c r="CJ8" s="633"/>
      <c r="CK8" s="633"/>
      <c r="CL8" s="633"/>
      <c r="CM8" s="633"/>
      <c r="CN8" s="633"/>
      <c r="CO8" s="633"/>
      <c r="CP8" s="633"/>
      <c r="CQ8" s="634"/>
      <c r="CR8" s="635">
        <v>16982679</v>
      </c>
      <c r="CS8" s="636"/>
      <c r="CT8" s="636"/>
      <c r="CU8" s="636"/>
      <c r="CV8" s="636"/>
      <c r="CW8" s="636"/>
      <c r="CX8" s="636"/>
      <c r="CY8" s="637"/>
      <c r="CZ8" s="661">
        <v>35.700000000000003</v>
      </c>
      <c r="DA8" s="661"/>
      <c r="DB8" s="661"/>
      <c r="DC8" s="661"/>
      <c r="DD8" s="641">
        <v>627452</v>
      </c>
      <c r="DE8" s="636"/>
      <c r="DF8" s="636"/>
      <c r="DG8" s="636"/>
      <c r="DH8" s="636"/>
      <c r="DI8" s="636"/>
      <c r="DJ8" s="636"/>
      <c r="DK8" s="636"/>
      <c r="DL8" s="636"/>
      <c r="DM8" s="636"/>
      <c r="DN8" s="636"/>
      <c r="DO8" s="636"/>
      <c r="DP8" s="637"/>
      <c r="DQ8" s="641">
        <v>7161156</v>
      </c>
      <c r="DR8" s="636"/>
      <c r="DS8" s="636"/>
      <c r="DT8" s="636"/>
      <c r="DU8" s="636"/>
      <c r="DV8" s="636"/>
      <c r="DW8" s="636"/>
      <c r="DX8" s="636"/>
      <c r="DY8" s="636"/>
      <c r="DZ8" s="636"/>
      <c r="EA8" s="636"/>
      <c r="EB8" s="636"/>
      <c r="EC8" s="671"/>
    </row>
    <row r="9" spans="2:143" ht="11.25" customHeight="1" x14ac:dyDescent="0.15">
      <c r="B9" s="632" t="s">
        <v>240</v>
      </c>
      <c r="C9" s="633"/>
      <c r="D9" s="633"/>
      <c r="E9" s="633"/>
      <c r="F9" s="633"/>
      <c r="G9" s="633"/>
      <c r="H9" s="633"/>
      <c r="I9" s="633"/>
      <c r="J9" s="633"/>
      <c r="K9" s="633"/>
      <c r="L9" s="633"/>
      <c r="M9" s="633"/>
      <c r="N9" s="633"/>
      <c r="O9" s="633"/>
      <c r="P9" s="633"/>
      <c r="Q9" s="634"/>
      <c r="R9" s="635">
        <v>86056</v>
      </c>
      <c r="S9" s="636"/>
      <c r="T9" s="636"/>
      <c r="U9" s="636"/>
      <c r="V9" s="636"/>
      <c r="W9" s="636"/>
      <c r="X9" s="636"/>
      <c r="Y9" s="637"/>
      <c r="Z9" s="661">
        <v>0.2</v>
      </c>
      <c r="AA9" s="661"/>
      <c r="AB9" s="661"/>
      <c r="AC9" s="661"/>
      <c r="AD9" s="662">
        <v>86056</v>
      </c>
      <c r="AE9" s="662"/>
      <c r="AF9" s="662"/>
      <c r="AG9" s="662"/>
      <c r="AH9" s="662"/>
      <c r="AI9" s="662"/>
      <c r="AJ9" s="662"/>
      <c r="AK9" s="662"/>
      <c r="AL9" s="638">
        <v>0.3</v>
      </c>
      <c r="AM9" s="639"/>
      <c r="AN9" s="639"/>
      <c r="AO9" s="663"/>
      <c r="AP9" s="632" t="s">
        <v>241</v>
      </c>
      <c r="AQ9" s="633"/>
      <c r="AR9" s="633"/>
      <c r="AS9" s="633"/>
      <c r="AT9" s="633"/>
      <c r="AU9" s="633"/>
      <c r="AV9" s="633"/>
      <c r="AW9" s="633"/>
      <c r="AX9" s="633"/>
      <c r="AY9" s="633"/>
      <c r="AZ9" s="633"/>
      <c r="BA9" s="633"/>
      <c r="BB9" s="633"/>
      <c r="BC9" s="633"/>
      <c r="BD9" s="633"/>
      <c r="BE9" s="633"/>
      <c r="BF9" s="634"/>
      <c r="BG9" s="635">
        <v>4743381</v>
      </c>
      <c r="BH9" s="636"/>
      <c r="BI9" s="636"/>
      <c r="BJ9" s="636"/>
      <c r="BK9" s="636"/>
      <c r="BL9" s="636"/>
      <c r="BM9" s="636"/>
      <c r="BN9" s="637"/>
      <c r="BO9" s="661">
        <v>31.2</v>
      </c>
      <c r="BP9" s="661"/>
      <c r="BQ9" s="661"/>
      <c r="BR9" s="661"/>
      <c r="BS9" s="662" t="s">
        <v>129</v>
      </c>
      <c r="BT9" s="662"/>
      <c r="BU9" s="662"/>
      <c r="BV9" s="662"/>
      <c r="BW9" s="662"/>
      <c r="BX9" s="662"/>
      <c r="BY9" s="662"/>
      <c r="BZ9" s="662"/>
      <c r="CA9" s="662"/>
      <c r="CB9" s="707"/>
      <c r="CD9" s="632" t="s">
        <v>242</v>
      </c>
      <c r="CE9" s="633"/>
      <c r="CF9" s="633"/>
      <c r="CG9" s="633"/>
      <c r="CH9" s="633"/>
      <c r="CI9" s="633"/>
      <c r="CJ9" s="633"/>
      <c r="CK9" s="633"/>
      <c r="CL9" s="633"/>
      <c r="CM9" s="633"/>
      <c r="CN9" s="633"/>
      <c r="CO9" s="633"/>
      <c r="CP9" s="633"/>
      <c r="CQ9" s="634"/>
      <c r="CR9" s="635">
        <v>4440538</v>
      </c>
      <c r="CS9" s="636"/>
      <c r="CT9" s="636"/>
      <c r="CU9" s="636"/>
      <c r="CV9" s="636"/>
      <c r="CW9" s="636"/>
      <c r="CX9" s="636"/>
      <c r="CY9" s="637"/>
      <c r="CZ9" s="661">
        <v>9.3000000000000007</v>
      </c>
      <c r="DA9" s="661"/>
      <c r="DB9" s="661"/>
      <c r="DC9" s="661"/>
      <c r="DD9" s="641">
        <v>201562</v>
      </c>
      <c r="DE9" s="636"/>
      <c r="DF9" s="636"/>
      <c r="DG9" s="636"/>
      <c r="DH9" s="636"/>
      <c r="DI9" s="636"/>
      <c r="DJ9" s="636"/>
      <c r="DK9" s="636"/>
      <c r="DL9" s="636"/>
      <c r="DM9" s="636"/>
      <c r="DN9" s="636"/>
      <c r="DO9" s="636"/>
      <c r="DP9" s="637"/>
      <c r="DQ9" s="641">
        <v>3328864</v>
      </c>
      <c r="DR9" s="636"/>
      <c r="DS9" s="636"/>
      <c r="DT9" s="636"/>
      <c r="DU9" s="636"/>
      <c r="DV9" s="636"/>
      <c r="DW9" s="636"/>
      <c r="DX9" s="636"/>
      <c r="DY9" s="636"/>
      <c r="DZ9" s="636"/>
      <c r="EA9" s="636"/>
      <c r="EB9" s="636"/>
      <c r="EC9" s="671"/>
    </row>
    <row r="10" spans="2:143" ht="11.25" customHeight="1" x14ac:dyDescent="0.15">
      <c r="B10" s="632" t="s">
        <v>243</v>
      </c>
      <c r="C10" s="633"/>
      <c r="D10" s="633"/>
      <c r="E10" s="633"/>
      <c r="F10" s="633"/>
      <c r="G10" s="633"/>
      <c r="H10" s="633"/>
      <c r="I10" s="633"/>
      <c r="J10" s="633"/>
      <c r="K10" s="633"/>
      <c r="L10" s="633"/>
      <c r="M10" s="633"/>
      <c r="N10" s="633"/>
      <c r="O10" s="633"/>
      <c r="P10" s="633"/>
      <c r="Q10" s="634"/>
      <c r="R10" s="635" t="s">
        <v>129</v>
      </c>
      <c r="S10" s="636"/>
      <c r="T10" s="636"/>
      <c r="U10" s="636"/>
      <c r="V10" s="636"/>
      <c r="W10" s="636"/>
      <c r="X10" s="636"/>
      <c r="Y10" s="637"/>
      <c r="Z10" s="661" t="s">
        <v>129</v>
      </c>
      <c r="AA10" s="661"/>
      <c r="AB10" s="661"/>
      <c r="AC10" s="661"/>
      <c r="AD10" s="662" t="s">
        <v>129</v>
      </c>
      <c r="AE10" s="662"/>
      <c r="AF10" s="662"/>
      <c r="AG10" s="662"/>
      <c r="AH10" s="662"/>
      <c r="AI10" s="662"/>
      <c r="AJ10" s="662"/>
      <c r="AK10" s="662"/>
      <c r="AL10" s="638" t="s">
        <v>129</v>
      </c>
      <c r="AM10" s="639"/>
      <c r="AN10" s="639"/>
      <c r="AO10" s="663"/>
      <c r="AP10" s="632" t="s">
        <v>244</v>
      </c>
      <c r="AQ10" s="633"/>
      <c r="AR10" s="633"/>
      <c r="AS10" s="633"/>
      <c r="AT10" s="633"/>
      <c r="AU10" s="633"/>
      <c r="AV10" s="633"/>
      <c r="AW10" s="633"/>
      <c r="AX10" s="633"/>
      <c r="AY10" s="633"/>
      <c r="AZ10" s="633"/>
      <c r="BA10" s="633"/>
      <c r="BB10" s="633"/>
      <c r="BC10" s="633"/>
      <c r="BD10" s="633"/>
      <c r="BE10" s="633"/>
      <c r="BF10" s="634"/>
      <c r="BG10" s="635">
        <v>348403</v>
      </c>
      <c r="BH10" s="636"/>
      <c r="BI10" s="636"/>
      <c r="BJ10" s="636"/>
      <c r="BK10" s="636"/>
      <c r="BL10" s="636"/>
      <c r="BM10" s="636"/>
      <c r="BN10" s="637"/>
      <c r="BO10" s="661">
        <v>2.2999999999999998</v>
      </c>
      <c r="BP10" s="661"/>
      <c r="BQ10" s="661"/>
      <c r="BR10" s="661"/>
      <c r="BS10" s="662">
        <v>58436</v>
      </c>
      <c r="BT10" s="662"/>
      <c r="BU10" s="662"/>
      <c r="BV10" s="662"/>
      <c r="BW10" s="662"/>
      <c r="BX10" s="662"/>
      <c r="BY10" s="662"/>
      <c r="BZ10" s="662"/>
      <c r="CA10" s="662"/>
      <c r="CB10" s="707"/>
      <c r="CD10" s="632" t="s">
        <v>245</v>
      </c>
      <c r="CE10" s="633"/>
      <c r="CF10" s="633"/>
      <c r="CG10" s="633"/>
      <c r="CH10" s="633"/>
      <c r="CI10" s="633"/>
      <c r="CJ10" s="633"/>
      <c r="CK10" s="633"/>
      <c r="CL10" s="633"/>
      <c r="CM10" s="633"/>
      <c r="CN10" s="633"/>
      <c r="CO10" s="633"/>
      <c r="CP10" s="633"/>
      <c r="CQ10" s="634"/>
      <c r="CR10" s="635">
        <v>507</v>
      </c>
      <c r="CS10" s="636"/>
      <c r="CT10" s="636"/>
      <c r="CU10" s="636"/>
      <c r="CV10" s="636"/>
      <c r="CW10" s="636"/>
      <c r="CX10" s="636"/>
      <c r="CY10" s="637"/>
      <c r="CZ10" s="661">
        <v>0</v>
      </c>
      <c r="DA10" s="661"/>
      <c r="DB10" s="661"/>
      <c r="DC10" s="661"/>
      <c r="DD10" s="641" t="s">
        <v>129</v>
      </c>
      <c r="DE10" s="636"/>
      <c r="DF10" s="636"/>
      <c r="DG10" s="636"/>
      <c r="DH10" s="636"/>
      <c r="DI10" s="636"/>
      <c r="DJ10" s="636"/>
      <c r="DK10" s="636"/>
      <c r="DL10" s="636"/>
      <c r="DM10" s="636"/>
      <c r="DN10" s="636"/>
      <c r="DO10" s="636"/>
      <c r="DP10" s="637"/>
      <c r="DQ10" s="641">
        <v>490</v>
      </c>
      <c r="DR10" s="636"/>
      <c r="DS10" s="636"/>
      <c r="DT10" s="636"/>
      <c r="DU10" s="636"/>
      <c r="DV10" s="636"/>
      <c r="DW10" s="636"/>
      <c r="DX10" s="636"/>
      <c r="DY10" s="636"/>
      <c r="DZ10" s="636"/>
      <c r="EA10" s="636"/>
      <c r="EB10" s="636"/>
      <c r="EC10" s="671"/>
    </row>
    <row r="11" spans="2:143" ht="11.25" customHeight="1" x14ac:dyDescent="0.15">
      <c r="B11" s="632" t="s">
        <v>246</v>
      </c>
      <c r="C11" s="633"/>
      <c r="D11" s="633"/>
      <c r="E11" s="633"/>
      <c r="F11" s="633"/>
      <c r="G11" s="633"/>
      <c r="H11" s="633"/>
      <c r="I11" s="633"/>
      <c r="J11" s="633"/>
      <c r="K11" s="633"/>
      <c r="L11" s="633"/>
      <c r="M11" s="633"/>
      <c r="N11" s="633"/>
      <c r="O11" s="633"/>
      <c r="P11" s="633"/>
      <c r="Q11" s="634"/>
      <c r="R11" s="635">
        <v>2431449</v>
      </c>
      <c r="S11" s="636"/>
      <c r="T11" s="636"/>
      <c r="U11" s="636"/>
      <c r="V11" s="636"/>
      <c r="W11" s="636"/>
      <c r="X11" s="636"/>
      <c r="Y11" s="637"/>
      <c r="Z11" s="638">
        <v>4.8</v>
      </c>
      <c r="AA11" s="639"/>
      <c r="AB11" s="639"/>
      <c r="AC11" s="640"/>
      <c r="AD11" s="641">
        <v>2431449</v>
      </c>
      <c r="AE11" s="636"/>
      <c r="AF11" s="636"/>
      <c r="AG11" s="636"/>
      <c r="AH11" s="636"/>
      <c r="AI11" s="636"/>
      <c r="AJ11" s="636"/>
      <c r="AK11" s="637"/>
      <c r="AL11" s="638">
        <v>9.3000000000000007</v>
      </c>
      <c r="AM11" s="639"/>
      <c r="AN11" s="639"/>
      <c r="AO11" s="663"/>
      <c r="AP11" s="632" t="s">
        <v>247</v>
      </c>
      <c r="AQ11" s="633"/>
      <c r="AR11" s="633"/>
      <c r="AS11" s="633"/>
      <c r="AT11" s="633"/>
      <c r="AU11" s="633"/>
      <c r="AV11" s="633"/>
      <c r="AW11" s="633"/>
      <c r="AX11" s="633"/>
      <c r="AY11" s="633"/>
      <c r="AZ11" s="633"/>
      <c r="BA11" s="633"/>
      <c r="BB11" s="633"/>
      <c r="BC11" s="633"/>
      <c r="BD11" s="633"/>
      <c r="BE11" s="633"/>
      <c r="BF11" s="634"/>
      <c r="BG11" s="635">
        <v>1104062</v>
      </c>
      <c r="BH11" s="636"/>
      <c r="BI11" s="636"/>
      <c r="BJ11" s="636"/>
      <c r="BK11" s="636"/>
      <c r="BL11" s="636"/>
      <c r="BM11" s="636"/>
      <c r="BN11" s="637"/>
      <c r="BO11" s="661">
        <v>7.3</v>
      </c>
      <c r="BP11" s="661"/>
      <c r="BQ11" s="661"/>
      <c r="BR11" s="661"/>
      <c r="BS11" s="662">
        <v>317116</v>
      </c>
      <c r="BT11" s="662"/>
      <c r="BU11" s="662"/>
      <c r="BV11" s="662"/>
      <c r="BW11" s="662"/>
      <c r="BX11" s="662"/>
      <c r="BY11" s="662"/>
      <c r="BZ11" s="662"/>
      <c r="CA11" s="662"/>
      <c r="CB11" s="707"/>
      <c r="CD11" s="632" t="s">
        <v>248</v>
      </c>
      <c r="CE11" s="633"/>
      <c r="CF11" s="633"/>
      <c r="CG11" s="633"/>
      <c r="CH11" s="633"/>
      <c r="CI11" s="633"/>
      <c r="CJ11" s="633"/>
      <c r="CK11" s="633"/>
      <c r="CL11" s="633"/>
      <c r="CM11" s="633"/>
      <c r="CN11" s="633"/>
      <c r="CO11" s="633"/>
      <c r="CP11" s="633"/>
      <c r="CQ11" s="634"/>
      <c r="CR11" s="635">
        <v>1516517</v>
      </c>
      <c r="CS11" s="636"/>
      <c r="CT11" s="636"/>
      <c r="CU11" s="636"/>
      <c r="CV11" s="636"/>
      <c r="CW11" s="636"/>
      <c r="CX11" s="636"/>
      <c r="CY11" s="637"/>
      <c r="CZ11" s="661">
        <v>3.2</v>
      </c>
      <c r="DA11" s="661"/>
      <c r="DB11" s="661"/>
      <c r="DC11" s="661"/>
      <c r="DD11" s="641">
        <v>415532</v>
      </c>
      <c r="DE11" s="636"/>
      <c r="DF11" s="636"/>
      <c r="DG11" s="636"/>
      <c r="DH11" s="636"/>
      <c r="DI11" s="636"/>
      <c r="DJ11" s="636"/>
      <c r="DK11" s="636"/>
      <c r="DL11" s="636"/>
      <c r="DM11" s="636"/>
      <c r="DN11" s="636"/>
      <c r="DO11" s="636"/>
      <c r="DP11" s="637"/>
      <c r="DQ11" s="641">
        <v>992001</v>
      </c>
      <c r="DR11" s="636"/>
      <c r="DS11" s="636"/>
      <c r="DT11" s="636"/>
      <c r="DU11" s="636"/>
      <c r="DV11" s="636"/>
      <c r="DW11" s="636"/>
      <c r="DX11" s="636"/>
      <c r="DY11" s="636"/>
      <c r="DZ11" s="636"/>
      <c r="EA11" s="636"/>
      <c r="EB11" s="636"/>
      <c r="EC11" s="671"/>
    </row>
    <row r="12" spans="2:143" ht="11.25" customHeight="1" x14ac:dyDescent="0.15">
      <c r="B12" s="632" t="s">
        <v>249</v>
      </c>
      <c r="C12" s="633"/>
      <c r="D12" s="633"/>
      <c r="E12" s="633"/>
      <c r="F12" s="633"/>
      <c r="G12" s="633"/>
      <c r="H12" s="633"/>
      <c r="I12" s="633"/>
      <c r="J12" s="633"/>
      <c r="K12" s="633"/>
      <c r="L12" s="633"/>
      <c r="M12" s="633"/>
      <c r="N12" s="633"/>
      <c r="O12" s="633"/>
      <c r="P12" s="633"/>
      <c r="Q12" s="634"/>
      <c r="R12" s="635">
        <v>17792</v>
      </c>
      <c r="S12" s="636"/>
      <c r="T12" s="636"/>
      <c r="U12" s="636"/>
      <c r="V12" s="636"/>
      <c r="W12" s="636"/>
      <c r="X12" s="636"/>
      <c r="Y12" s="637"/>
      <c r="Z12" s="661">
        <v>0</v>
      </c>
      <c r="AA12" s="661"/>
      <c r="AB12" s="661"/>
      <c r="AC12" s="661"/>
      <c r="AD12" s="662">
        <v>17792</v>
      </c>
      <c r="AE12" s="662"/>
      <c r="AF12" s="662"/>
      <c r="AG12" s="662"/>
      <c r="AH12" s="662"/>
      <c r="AI12" s="662"/>
      <c r="AJ12" s="662"/>
      <c r="AK12" s="662"/>
      <c r="AL12" s="638">
        <v>0.1</v>
      </c>
      <c r="AM12" s="639"/>
      <c r="AN12" s="639"/>
      <c r="AO12" s="663"/>
      <c r="AP12" s="632" t="s">
        <v>250</v>
      </c>
      <c r="AQ12" s="633"/>
      <c r="AR12" s="633"/>
      <c r="AS12" s="633"/>
      <c r="AT12" s="633"/>
      <c r="AU12" s="633"/>
      <c r="AV12" s="633"/>
      <c r="AW12" s="633"/>
      <c r="AX12" s="633"/>
      <c r="AY12" s="633"/>
      <c r="AZ12" s="633"/>
      <c r="BA12" s="633"/>
      <c r="BB12" s="633"/>
      <c r="BC12" s="633"/>
      <c r="BD12" s="633"/>
      <c r="BE12" s="633"/>
      <c r="BF12" s="634"/>
      <c r="BG12" s="635">
        <v>7243645</v>
      </c>
      <c r="BH12" s="636"/>
      <c r="BI12" s="636"/>
      <c r="BJ12" s="636"/>
      <c r="BK12" s="636"/>
      <c r="BL12" s="636"/>
      <c r="BM12" s="636"/>
      <c r="BN12" s="637"/>
      <c r="BO12" s="661">
        <v>47.6</v>
      </c>
      <c r="BP12" s="661"/>
      <c r="BQ12" s="661"/>
      <c r="BR12" s="661"/>
      <c r="BS12" s="662" t="s">
        <v>129</v>
      </c>
      <c r="BT12" s="662"/>
      <c r="BU12" s="662"/>
      <c r="BV12" s="662"/>
      <c r="BW12" s="662"/>
      <c r="BX12" s="662"/>
      <c r="BY12" s="662"/>
      <c r="BZ12" s="662"/>
      <c r="CA12" s="662"/>
      <c r="CB12" s="707"/>
      <c r="CD12" s="632" t="s">
        <v>251</v>
      </c>
      <c r="CE12" s="633"/>
      <c r="CF12" s="633"/>
      <c r="CG12" s="633"/>
      <c r="CH12" s="633"/>
      <c r="CI12" s="633"/>
      <c r="CJ12" s="633"/>
      <c r="CK12" s="633"/>
      <c r="CL12" s="633"/>
      <c r="CM12" s="633"/>
      <c r="CN12" s="633"/>
      <c r="CO12" s="633"/>
      <c r="CP12" s="633"/>
      <c r="CQ12" s="634"/>
      <c r="CR12" s="635">
        <v>925613</v>
      </c>
      <c r="CS12" s="636"/>
      <c r="CT12" s="636"/>
      <c r="CU12" s="636"/>
      <c r="CV12" s="636"/>
      <c r="CW12" s="636"/>
      <c r="CX12" s="636"/>
      <c r="CY12" s="637"/>
      <c r="CZ12" s="661">
        <v>1.9</v>
      </c>
      <c r="DA12" s="661"/>
      <c r="DB12" s="661"/>
      <c r="DC12" s="661"/>
      <c r="DD12" s="641">
        <v>7341</v>
      </c>
      <c r="DE12" s="636"/>
      <c r="DF12" s="636"/>
      <c r="DG12" s="636"/>
      <c r="DH12" s="636"/>
      <c r="DI12" s="636"/>
      <c r="DJ12" s="636"/>
      <c r="DK12" s="636"/>
      <c r="DL12" s="636"/>
      <c r="DM12" s="636"/>
      <c r="DN12" s="636"/>
      <c r="DO12" s="636"/>
      <c r="DP12" s="637"/>
      <c r="DQ12" s="641">
        <v>626347</v>
      </c>
      <c r="DR12" s="636"/>
      <c r="DS12" s="636"/>
      <c r="DT12" s="636"/>
      <c r="DU12" s="636"/>
      <c r="DV12" s="636"/>
      <c r="DW12" s="636"/>
      <c r="DX12" s="636"/>
      <c r="DY12" s="636"/>
      <c r="DZ12" s="636"/>
      <c r="EA12" s="636"/>
      <c r="EB12" s="636"/>
      <c r="EC12" s="671"/>
    </row>
    <row r="13" spans="2:143" ht="11.25" customHeight="1" x14ac:dyDescent="0.15">
      <c r="B13" s="632" t="s">
        <v>252</v>
      </c>
      <c r="C13" s="633"/>
      <c r="D13" s="633"/>
      <c r="E13" s="633"/>
      <c r="F13" s="633"/>
      <c r="G13" s="633"/>
      <c r="H13" s="633"/>
      <c r="I13" s="633"/>
      <c r="J13" s="633"/>
      <c r="K13" s="633"/>
      <c r="L13" s="633"/>
      <c r="M13" s="633"/>
      <c r="N13" s="633"/>
      <c r="O13" s="633"/>
      <c r="P13" s="633"/>
      <c r="Q13" s="634"/>
      <c r="R13" s="635" t="s">
        <v>129</v>
      </c>
      <c r="S13" s="636"/>
      <c r="T13" s="636"/>
      <c r="U13" s="636"/>
      <c r="V13" s="636"/>
      <c r="W13" s="636"/>
      <c r="X13" s="636"/>
      <c r="Y13" s="637"/>
      <c r="Z13" s="661" t="s">
        <v>129</v>
      </c>
      <c r="AA13" s="661"/>
      <c r="AB13" s="661"/>
      <c r="AC13" s="661"/>
      <c r="AD13" s="662" t="s">
        <v>129</v>
      </c>
      <c r="AE13" s="662"/>
      <c r="AF13" s="662"/>
      <c r="AG13" s="662"/>
      <c r="AH13" s="662"/>
      <c r="AI13" s="662"/>
      <c r="AJ13" s="662"/>
      <c r="AK13" s="662"/>
      <c r="AL13" s="638" t="s">
        <v>129</v>
      </c>
      <c r="AM13" s="639"/>
      <c r="AN13" s="639"/>
      <c r="AO13" s="663"/>
      <c r="AP13" s="632" t="s">
        <v>253</v>
      </c>
      <c r="AQ13" s="633"/>
      <c r="AR13" s="633"/>
      <c r="AS13" s="633"/>
      <c r="AT13" s="633"/>
      <c r="AU13" s="633"/>
      <c r="AV13" s="633"/>
      <c r="AW13" s="633"/>
      <c r="AX13" s="633"/>
      <c r="AY13" s="633"/>
      <c r="AZ13" s="633"/>
      <c r="BA13" s="633"/>
      <c r="BB13" s="633"/>
      <c r="BC13" s="633"/>
      <c r="BD13" s="633"/>
      <c r="BE13" s="633"/>
      <c r="BF13" s="634"/>
      <c r="BG13" s="635">
        <v>7234964</v>
      </c>
      <c r="BH13" s="636"/>
      <c r="BI13" s="636"/>
      <c r="BJ13" s="636"/>
      <c r="BK13" s="636"/>
      <c r="BL13" s="636"/>
      <c r="BM13" s="636"/>
      <c r="BN13" s="637"/>
      <c r="BO13" s="661">
        <v>47.6</v>
      </c>
      <c r="BP13" s="661"/>
      <c r="BQ13" s="661"/>
      <c r="BR13" s="661"/>
      <c r="BS13" s="662" t="s">
        <v>129</v>
      </c>
      <c r="BT13" s="662"/>
      <c r="BU13" s="662"/>
      <c r="BV13" s="662"/>
      <c r="BW13" s="662"/>
      <c r="BX13" s="662"/>
      <c r="BY13" s="662"/>
      <c r="BZ13" s="662"/>
      <c r="CA13" s="662"/>
      <c r="CB13" s="707"/>
      <c r="CD13" s="632" t="s">
        <v>254</v>
      </c>
      <c r="CE13" s="633"/>
      <c r="CF13" s="633"/>
      <c r="CG13" s="633"/>
      <c r="CH13" s="633"/>
      <c r="CI13" s="633"/>
      <c r="CJ13" s="633"/>
      <c r="CK13" s="633"/>
      <c r="CL13" s="633"/>
      <c r="CM13" s="633"/>
      <c r="CN13" s="633"/>
      <c r="CO13" s="633"/>
      <c r="CP13" s="633"/>
      <c r="CQ13" s="634"/>
      <c r="CR13" s="635">
        <v>3545051</v>
      </c>
      <c r="CS13" s="636"/>
      <c r="CT13" s="636"/>
      <c r="CU13" s="636"/>
      <c r="CV13" s="636"/>
      <c r="CW13" s="636"/>
      <c r="CX13" s="636"/>
      <c r="CY13" s="637"/>
      <c r="CZ13" s="661">
        <v>7.5</v>
      </c>
      <c r="DA13" s="661"/>
      <c r="DB13" s="661"/>
      <c r="DC13" s="661"/>
      <c r="DD13" s="641">
        <v>1529593</v>
      </c>
      <c r="DE13" s="636"/>
      <c r="DF13" s="636"/>
      <c r="DG13" s="636"/>
      <c r="DH13" s="636"/>
      <c r="DI13" s="636"/>
      <c r="DJ13" s="636"/>
      <c r="DK13" s="636"/>
      <c r="DL13" s="636"/>
      <c r="DM13" s="636"/>
      <c r="DN13" s="636"/>
      <c r="DO13" s="636"/>
      <c r="DP13" s="637"/>
      <c r="DQ13" s="641">
        <v>2475345</v>
      </c>
      <c r="DR13" s="636"/>
      <c r="DS13" s="636"/>
      <c r="DT13" s="636"/>
      <c r="DU13" s="636"/>
      <c r="DV13" s="636"/>
      <c r="DW13" s="636"/>
      <c r="DX13" s="636"/>
      <c r="DY13" s="636"/>
      <c r="DZ13" s="636"/>
      <c r="EA13" s="636"/>
      <c r="EB13" s="636"/>
      <c r="EC13" s="671"/>
    </row>
    <row r="14" spans="2:143" ht="11.25" customHeight="1" x14ac:dyDescent="0.15">
      <c r="B14" s="632" t="s">
        <v>255</v>
      </c>
      <c r="C14" s="633"/>
      <c r="D14" s="633"/>
      <c r="E14" s="633"/>
      <c r="F14" s="633"/>
      <c r="G14" s="633"/>
      <c r="H14" s="633"/>
      <c r="I14" s="633"/>
      <c r="J14" s="633"/>
      <c r="K14" s="633"/>
      <c r="L14" s="633"/>
      <c r="M14" s="633"/>
      <c r="N14" s="633"/>
      <c r="O14" s="633"/>
      <c r="P14" s="633"/>
      <c r="Q14" s="634"/>
      <c r="R14" s="635" t="s">
        <v>129</v>
      </c>
      <c r="S14" s="636"/>
      <c r="T14" s="636"/>
      <c r="U14" s="636"/>
      <c r="V14" s="636"/>
      <c r="W14" s="636"/>
      <c r="X14" s="636"/>
      <c r="Y14" s="637"/>
      <c r="Z14" s="661" t="s">
        <v>129</v>
      </c>
      <c r="AA14" s="661"/>
      <c r="AB14" s="661"/>
      <c r="AC14" s="661"/>
      <c r="AD14" s="662" t="s">
        <v>129</v>
      </c>
      <c r="AE14" s="662"/>
      <c r="AF14" s="662"/>
      <c r="AG14" s="662"/>
      <c r="AH14" s="662"/>
      <c r="AI14" s="662"/>
      <c r="AJ14" s="662"/>
      <c r="AK14" s="662"/>
      <c r="AL14" s="638" t="s">
        <v>129</v>
      </c>
      <c r="AM14" s="639"/>
      <c r="AN14" s="639"/>
      <c r="AO14" s="663"/>
      <c r="AP14" s="632" t="s">
        <v>256</v>
      </c>
      <c r="AQ14" s="633"/>
      <c r="AR14" s="633"/>
      <c r="AS14" s="633"/>
      <c r="AT14" s="633"/>
      <c r="AU14" s="633"/>
      <c r="AV14" s="633"/>
      <c r="AW14" s="633"/>
      <c r="AX14" s="633"/>
      <c r="AY14" s="633"/>
      <c r="AZ14" s="633"/>
      <c r="BA14" s="633"/>
      <c r="BB14" s="633"/>
      <c r="BC14" s="633"/>
      <c r="BD14" s="633"/>
      <c r="BE14" s="633"/>
      <c r="BF14" s="634"/>
      <c r="BG14" s="635">
        <v>336748</v>
      </c>
      <c r="BH14" s="636"/>
      <c r="BI14" s="636"/>
      <c r="BJ14" s="636"/>
      <c r="BK14" s="636"/>
      <c r="BL14" s="636"/>
      <c r="BM14" s="636"/>
      <c r="BN14" s="637"/>
      <c r="BO14" s="661">
        <v>2.2000000000000002</v>
      </c>
      <c r="BP14" s="661"/>
      <c r="BQ14" s="661"/>
      <c r="BR14" s="661"/>
      <c r="BS14" s="662" t="s">
        <v>129</v>
      </c>
      <c r="BT14" s="662"/>
      <c r="BU14" s="662"/>
      <c r="BV14" s="662"/>
      <c r="BW14" s="662"/>
      <c r="BX14" s="662"/>
      <c r="BY14" s="662"/>
      <c r="BZ14" s="662"/>
      <c r="CA14" s="662"/>
      <c r="CB14" s="707"/>
      <c r="CD14" s="632" t="s">
        <v>257</v>
      </c>
      <c r="CE14" s="633"/>
      <c r="CF14" s="633"/>
      <c r="CG14" s="633"/>
      <c r="CH14" s="633"/>
      <c r="CI14" s="633"/>
      <c r="CJ14" s="633"/>
      <c r="CK14" s="633"/>
      <c r="CL14" s="633"/>
      <c r="CM14" s="633"/>
      <c r="CN14" s="633"/>
      <c r="CO14" s="633"/>
      <c r="CP14" s="633"/>
      <c r="CQ14" s="634"/>
      <c r="CR14" s="635">
        <v>1763420</v>
      </c>
      <c r="CS14" s="636"/>
      <c r="CT14" s="636"/>
      <c r="CU14" s="636"/>
      <c r="CV14" s="636"/>
      <c r="CW14" s="636"/>
      <c r="CX14" s="636"/>
      <c r="CY14" s="637"/>
      <c r="CZ14" s="661">
        <v>3.7</v>
      </c>
      <c r="DA14" s="661"/>
      <c r="DB14" s="661"/>
      <c r="DC14" s="661"/>
      <c r="DD14" s="641">
        <v>97034</v>
      </c>
      <c r="DE14" s="636"/>
      <c r="DF14" s="636"/>
      <c r="DG14" s="636"/>
      <c r="DH14" s="636"/>
      <c r="DI14" s="636"/>
      <c r="DJ14" s="636"/>
      <c r="DK14" s="636"/>
      <c r="DL14" s="636"/>
      <c r="DM14" s="636"/>
      <c r="DN14" s="636"/>
      <c r="DO14" s="636"/>
      <c r="DP14" s="637"/>
      <c r="DQ14" s="641">
        <v>1685702</v>
      </c>
      <c r="DR14" s="636"/>
      <c r="DS14" s="636"/>
      <c r="DT14" s="636"/>
      <c r="DU14" s="636"/>
      <c r="DV14" s="636"/>
      <c r="DW14" s="636"/>
      <c r="DX14" s="636"/>
      <c r="DY14" s="636"/>
      <c r="DZ14" s="636"/>
      <c r="EA14" s="636"/>
      <c r="EB14" s="636"/>
      <c r="EC14" s="671"/>
    </row>
    <row r="15" spans="2:143" ht="11.25" customHeight="1" x14ac:dyDescent="0.15">
      <c r="B15" s="632" t="s">
        <v>258</v>
      </c>
      <c r="C15" s="633"/>
      <c r="D15" s="633"/>
      <c r="E15" s="633"/>
      <c r="F15" s="633"/>
      <c r="G15" s="633"/>
      <c r="H15" s="633"/>
      <c r="I15" s="633"/>
      <c r="J15" s="633"/>
      <c r="K15" s="633"/>
      <c r="L15" s="633"/>
      <c r="M15" s="633"/>
      <c r="N15" s="633"/>
      <c r="O15" s="633"/>
      <c r="P15" s="633"/>
      <c r="Q15" s="634"/>
      <c r="R15" s="635" t="s">
        <v>129</v>
      </c>
      <c r="S15" s="636"/>
      <c r="T15" s="636"/>
      <c r="U15" s="636"/>
      <c r="V15" s="636"/>
      <c r="W15" s="636"/>
      <c r="X15" s="636"/>
      <c r="Y15" s="637"/>
      <c r="Z15" s="661" t="s">
        <v>129</v>
      </c>
      <c r="AA15" s="661"/>
      <c r="AB15" s="661"/>
      <c r="AC15" s="661"/>
      <c r="AD15" s="662" t="s">
        <v>129</v>
      </c>
      <c r="AE15" s="662"/>
      <c r="AF15" s="662"/>
      <c r="AG15" s="662"/>
      <c r="AH15" s="662"/>
      <c r="AI15" s="662"/>
      <c r="AJ15" s="662"/>
      <c r="AK15" s="662"/>
      <c r="AL15" s="638" t="s">
        <v>129</v>
      </c>
      <c r="AM15" s="639"/>
      <c r="AN15" s="639"/>
      <c r="AO15" s="663"/>
      <c r="AP15" s="632" t="s">
        <v>259</v>
      </c>
      <c r="AQ15" s="633"/>
      <c r="AR15" s="633"/>
      <c r="AS15" s="633"/>
      <c r="AT15" s="633"/>
      <c r="AU15" s="633"/>
      <c r="AV15" s="633"/>
      <c r="AW15" s="633"/>
      <c r="AX15" s="633"/>
      <c r="AY15" s="633"/>
      <c r="AZ15" s="633"/>
      <c r="BA15" s="633"/>
      <c r="BB15" s="633"/>
      <c r="BC15" s="633"/>
      <c r="BD15" s="633"/>
      <c r="BE15" s="633"/>
      <c r="BF15" s="634"/>
      <c r="BG15" s="635">
        <v>811695</v>
      </c>
      <c r="BH15" s="636"/>
      <c r="BI15" s="636"/>
      <c r="BJ15" s="636"/>
      <c r="BK15" s="636"/>
      <c r="BL15" s="636"/>
      <c r="BM15" s="636"/>
      <c r="BN15" s="637"/>
      <c r="BO15" s="661">
        <v>5.3</v>
      </c>
      <c r="BP15" s="661"/>
      <c r="BQ15" s="661"/>
      <c r="BR15" s="661"/>
      <c r="BS15" s="662" t="s">
        <v>129</v>
      </c>
      <c r="BT15" s="662"/>
      <c r="BU15" s="662"/>
      <c r="BV15" s="662"/>
      <c r="BW15" s="662"/>
      <c r="BX15" s="662"/>
      <c r="BY15" s="662"/>
      <c r="BZ15" s="662"/>
      <c r="CA15" s="662"/>
      <c r="CB15" s="707"/>
      <c r="CD15" s="632" t="s">
        <v>260</v>
      </c>
      <c r="CE15" s="633"/>
      <c r="CF15" s="633"/>
      <c r="CG15" s="633"/>
      <c r="CH15" s="633"/>
      <c r="CI15" s="633"/>
      <c r="CJ15" s="633"/>
      <c r="CK15" s="633"/>
      <c r="CL15" s="633"/>
      <c r="CM15" s="633"/>
      <c r="CN15" s="633"/>
      <c r="CO15" s="633"/>
      <c r="CP15" s="633"/>
      <c r="CQ15" s="634"/>
      <c r="CR15" s="635">
        <v>6462130</v>
      </c>
      <c r="CS15" s="636"/>
      <c r="CT15" s="636"/>
      <c r="CU15" s="636"/>
      <c r="CV15" s="636"/>
      <c r="CW15" s="636"/>
      <c r="CX15" s="636"/>
      <c r="CY15" s="637"/>
      <c r="CZ15" s="661">
        <v>13.6</v>
      </c>
      <c r="DA15" s="661"/>
      <c r="DB15" s="661"/>
      <c r="DC15" s="661"/>
      <c r="DD15" s="641">
        <v>2923870</v>
      </c>
      <c r="DE15" s="636"/>
      <c r="DF15" s="636"/>
      <c r="DG15" s="636"/>
      <c r="DH15" s="636"/>
      <c r="DI15" s="636"/>
      <c r="DJ15" s="636"/>
      <c r="DK15" s="636"/>
      <c r="DL15" s="636"/>
      <c r="DM15" s="636"/>
      <c r="DN15" s="636"/>
      <c r="DO15" s="636"/>
      <c r="DP15" s="637"/>
      <c r="DQ15" s="641">
        <v>2938058</v>
      </c>
      <c r="DR15" s="636"/>
      <c r="DS15" s="636"/>
      <c r="DT15" s="636"/>
      <c r="DU15" s="636"/>
      <c r="DV15" s="636"/>
      <c r="DW15" s="636"/>
      <c r="DX15" s="636"/>
      <c r="DY15" s="636"/>
      <c r="DZ15" s="636"/>
      <c r="EA15" s="636"/>
      <c r="EB15" s="636"/>
      <c r="EC15" s="671"/>
    </row>
    <row r="16" spans="2:143" ht="11.25" customHeight="1" x14ac:dyDescent="0.15">
      <c r="B16" s="632" t="s">
        <v>261</v>
      </c>
      <c r="C16" s="633"/>
      <c r="D16" s="633"/>
      <c r="E16" s="633"/>
      <c r="F16" s="633"/>
      <c r="G16" s="633"/>
      <c r="H16" s="633"/>
      <c r="I16" s="633"/>
      <c r="J16" s="633"/>
      <c r="K16" s="633"/>
      <c r="L16" s="633"/>
      <c r="M16" s="633"/>
      <c r="N16" s="633"/>
      <c r="O16" s="633"/>
      <c r="P16" s="633"/>
      <c r="Q16" s="634"/>
      <c r="R16" s="635">
        <v>54843</v>
      </c>
      <c r="S16" s="636"/>
      <c r="T16" s="636"/>
      <c r="U16" s="636"/>
      <c r="V16" s="636"/>
      <c r="W16" s="636"/>
      <c r="X16" s="636"/>
      <c r="Y16" s="637"/>
      <c r="Z16" s="661">
        <v>0.1</v>
      </c>
      <c r="AA16" s="661"/>
      <c r="AB16" s="661"/>
      <c r="AC16" s="661"/>
      <c r="AD16" s="662">
        <v>54843</v>
      </c>
      <c r="AE16" s="662"/>
      <c r="AF16" s="662"/>
      <c r="AG16" s="662"/>
      <c r="AH16" s="662"/>
      <c r="AI16" s="662"/>
      <c r="AJ16" s="662"/>
      <c r="AK16" s="662"/>
      <c r="AL16" s="638">
        <v>0.2</v>
      </c>
      <c r="AM16" s="639"/>
      <c r="AN16" s="639"/>
      <c r="AO16" s="663"/>
      <c r="AP16" s="632" t="s">
        <v>262</v>
      </c>
      <c r="AQ16" s="633"/>
      <c r="AR16" s="633"/>
      <c r="AS16" s="633"/>
      <c r="AT16" s="633"/>
      <c r="AU16" s="633"/>
      <c r="AV16" s="633"/>
      <c r="AW16" s="633"/>
      <c r="AX16" s="633"/>
      <c r="AY16" s="633"/>
      <c r="AZ16" s="633"/>
      <c r="BA16" s="633"/>
      <c r="BB16" s="633"/>
      <c r="BC16" s="633"/>
      <c r="BD16" s="633"/>
      <c r="BE16" s="633"/>
      <c r="BF16" s="634"/>
      <c r="BG16" s="635" t="s">
        <v>129</v>
      </c>
      <c r="BH16" s="636"/>
      <c r="BI16" s="636"/>
      <c r="BJ16" s="636"/>
      <c r="BK16" s="636"/>
      <c r="BL16" s="636"/>
      <c r="BM16" s="636"/>
      <c r="BN16" s="637"/>
      <c r="BO16" s="661" t="s">
        <v>129</v>
      </c>
      <c r="BP16" s="661"/>
      <c r="BQ16" s="661"/>
      <c r="BR16" s="661"/>
      <c r="BS16" s="662" t="s">
        <v>129</v>
      </c>
      <c r="BT16" s="662"/>
      <c r="BU16" s="662"/>
      <c r="BV16" s="662"/>
      <c r="BW16" s="662"/>
      <c r="BX16" s="662"/>
      <c r="BY16" s="662"/>
      <c r="BZ16" s="662"/>
      <c r="CA16" s="662"/>
      <c r="CB16" s="707"/>
      <c r="CD16" s="632" t="s">
        <v>263</v>
      </c>
      <c r="CE16" s="633"/>
      <c r="CF16" s="633"/>
      <c r="CG16" s="633"/>
      <c r="CH16" s="633"/>
      <c r="CI16" s="633"/>
      <c r="CJ16" s="633"/>
      <c r="CK16" s="633"/>
      <c r="CL16" s="633"/>
      <c r="CM16" s="633"/>
      <c r="CN16" s="633"/>
      <c r="CO16" s="633"/>
      <c r="CP16" s="633"/>
      <c r="CQ16" s="634"/>
      <c r="CR16" s="635" t="s">
        <v>129</v>
      </c>
      <c r="CS16" s="636"/>
      <c r="CT16" s="636"/>
      <c r="CU16" s="636"/>
      <c r="CV16" s="636"/>
      <c r="CW16" s="636"/>
      <c r="CX16" s="636"/>
      <c r="CY16" s="637"/>
      <c r="CZ16" s="661" t="s">
        <v>129</v>
      </c>
      <c r="DA16" s="661"/>
      <c r="DB16" s="661"/>
      <c r="DC16" s="661"/>
      <c r="DD16" s="641" t="s">
        <v>129</v>
      </c>
      <c r="DE16" s="636"/>
      <c r="DF16" s="636"/>
      <c r="DG16" s="636"/>
      <c r="DH16" s="636"/>
      <c r="DI16" s="636"/>
      <c r="DJ16" s="636"/>
      <c r="DK16" s="636"/>
      <c r="DL16" s="636"/>
      <c r="DM16" s="636"/>
      <c r="DN16" s="636"/>
      <c r="DO16" s="636"/>
      <c r="DP16" s="637"/>
      <c r="DQ16" s="641" t="s">
        <v>129</v>
      </c>
      <c r="DR16" s="636"/>
      <c r="DS16" s="636"/>
      <c r="DT16" s="636"/>
      <c r="DU16" s="636"/>
      <c r="DV16" s="636"/>
      <c r="DW16" s="636"/>
      <c r="DX16" s="636"/>
      <c r="DY16" s="636"/>
      <c r="DZ16" s="636"/>
      <c r="EA16" s="636"/>
      <c r="EB16" s="636"/>
      <c r="EC16" s="671"/>
    </row>
    <row r="17" spans="2:133" ht="11.25" customHeight="1" x14ac:dyDescent="0.15">
      <c r="B17" s="632" t="s">
        <v>264</v>
      </c>
      <c r="C17" s="633"/>
      <c r="D17" s="633"/>
      <c r="E17" s="633"/>
      <c r="F17" s="633"/>
      <c r="G17" s="633"/>
      <c r="H17" s="633"/>
      <c r="I17" s="633"/>
      <c r="J17" s="633"/>
      <c r="K17" s="633"/>
      <c r="L17" s="633"/>
      <c r="M17" s="633"/>
      <c r="N17" s="633"/>
      <c r="O17" s="633"/>
      <c r="P17" s="633"/>
      <c r="Q17" s="634"/>
      <c r="R17" s="635">
        <v>230856</v>
      </c>
      <c r="S17" s="636"/>
      <c r="T17" s="636"/>
      <c r="U17" s="636"/>
      <c r="V17" s="636"/>
      <c r="W17" s="636"/>
      <c r="X17" s="636"/>
      <c r="Y17" s="637"/>
      <c r="Z17" s="661">
        <v>0.5</v>
      </c>
      <c r="AA17" s="661"/>
      <c r="AB17" s="661"/>
      <c r="AC17" s="661"/>
      <c r="AD17" s="662">
        <v>230856</v>
      </c>
      <c r="AE17" s="662"/>
      <c r="AF17" s="662"/>
      <c r="AG17" s="662"/>
      <c r="AH17" s="662"/>
      <c r="AI17" s="662"/>
      <c r="AJ17" s="662"/>
      <c r="AK17" s="662"/>
      <c r="AL17" s="638">
        <v>0.9</v>
      </c>
      <c r="AM17" s="639"/>
      <c r="AN17" s="639"/>
      <c r="AO17" s="663"/>
      <c r="AP17" s="632" t="s">
        <v>265</v>
      </c>
      <c r="AQ17" s="633"/>
      <c r="AR17" s="633"/>
      <c r="AS17" s="633"/>
      <c r="AT17" s="633"/>
      <c r="AU17" s="633"/>
      <c r="AV17" s="633"/>
      <c r="AW17" s="633"/>
      <c r="AX17" s="633"/>
      <c r="AY17" s="633"/>
      <c r="AZ17" s="633"/>
      <c r="BA17" s="633"/>
      <c r="BB17" s="633"/>
      <c r="BC17" s="633"/>
      <c r="BD17" s="633"/>
      <c r="BE17" s="633"/>
      <c r="BF17" s="634"/>
      <c r="BG17" s="635" t="s">
        <v>129</v>
      </c>
      <c r="BH17" s="636"/>
      <c r="BI17" s="636"/>
      <c r="BJ17" s="636"/>
      <c r="BK17" s="636"/>
      <c r="BL17" s="636"/>
      <c r="BM17" s="636"/>
      <c r="BN17" s="637"/>
      <c r="BO17" s="661" t="s">
        <v>129</v>
      </c>
      <c r="BP17" s="661"/>
      <c r="BQ17" s="661"/>
      <c r="BR17" s="661"/>
      <c r="BS17" s="662" t="s">
        <v>129</v>
      </c>
      <c r="BT17" s="662"/>
      <c r="BU17" s="662"/>
      <c r="BV17" s="662"/>
      <c r="BW17" s="662"/>
      <c r="BX17" s="662"/>
      <c r="BY17" s="662"/>
      <c r="BZ17" s="662"/>
      <c r="CA17" s="662"/>
      <c r="CB17" s="707"/>
      <c r="CD17" s="632" t="s">
        <v>266</v>
      </c>
      <c r="CE17" s="633"/>
      <c r="CF17" s="633"/>
      <c r="CG17" s="633"/>
      <c r="CH17" s="633"/>
      <c r="CI17" s="633"/>
      <c r="CJ17" s="633"/>
      <c r="CK17" s="633"/>
      <c r="CL17" s="633"/>
      <c r="CM17" s="633"/>
      <c r="CN17" s="633"/>
      <c r="CO17" s="633"/>
      <c r="CP17" s="633"/>
      <c r="CQ17" s="634"/>
      <c r="CR17" s="635">
        <v>4249277</v>
      </c>
      <c r="CS17" s="636"/>
      <c r="CT17" s="636"/>
      <c r="CU17" s="636"/>
      <c r="CV17" s="636"/>
      <c r="CW17" s="636"/>
      <c r="CX17" s="636"/>
      <c r="CY17" s="637"/>
      <c r="CZ17" s="661">
        <v>8.9</v>
      </c>
      <c r="DA17" s="661"/>
      <c r="DB17" s="661"/>
      <c r="DC17" s="661"/>
      <c r="DD17" s="641" t="s">
        <v>129</v>
      </c>
      <c r="DE17" s="636"/>
      <c r="DF17" s="636"/>
      <c r="DG17" s="636"/>
      <c r="DH17" s="636"/>
      <c r="DI17" s="636"/>
      <c r="DJ17" s="636"/>
      <c r="DK17" s="636"/>
      <c r="DL17" s="636"/>
      <c r="DM17" s="636"/>
      <c r="DN17" s="636"/>
      <c r="DO17" s="636"/>
      <c r="DP17" s="637"/>
      <c r="DQ17" s="641">
        <v>4184105</v>
      </c>
      <c r="DR17" s="636"/>
      <c r="DS17" s="636"/>
      <c r="DT17" s="636"/>
      <c r="DU17" s="636"/>
      <c r="DV17" s="636"/>
      <c r="DW17" s="636"/>
      <c r="DX17" s="636"/>
      <c r="DY17" s="636"/>
      <c r="DZ17" s="636"/>
      <c r="EA17" s="636"/>
      <c r="EB17" s="636"/>
      <c r="EC17" s="671"/>
    </row>
    <row r="18" spans="2:133" ht="11.25" customHeight="1" x14ac:dyDescent="0.15">
      <c r="B18" s="632" t="s">
        <v>267</v>
      </c>
      <c r="C18" s="633"/>
      <c r="D18" s="633"/>
      <c r="E18" s="633"/>
      <c r="F18" s="633"/>
      <c r="G18" s="633"/>
      <c r="H18" s="633"/>
      <c r="I18" s="633"/>
      <c r="J18" s="633"/>
      <c r="K18" s="633"/>
      <c r="L18" s="633"/>
      <c r="M18" s="633"/>
      <c r="N18" s="633"/>
      <c r="O18" s="633"/>
      <c r="P18" s="633"/>
      <c r="Q18" s="634"/>
      <c r="R18" s="635">
        <v>257125</v>
      </c>
      <c r="S18" s="636"/>
      <c r="T18" s="636"/>
      <c r="U18" s="636"/>
      <c r="V18" s="636"/>
      <c r="W18" s="636"/>
      <c r="X18" s="636"/>
      <c r="Y18" s="637"/>
      <c r="Z18" s="661">
        <v>0.5</v>
      </c>
      <c r="AA18" s="661"/>
      <c r="AB18" s="661"/>
      <c r="AC18" s="661"/>
      <c r="AD18" s="662">
        <v>247209</v>
      </c>
      <c r="AE18" s="662"/>
      <c r="AF18" s="662"/>
      <c r="AG18" s="662"/>
      <c r="AH18" s="662"/>
      <c r="AI18" s="662"/>
      <c r="AJ18" s="662"/>
      <c r="AK18" s="662"/>
      <c r="AL18" s="638">
        <v>0.89999997615814209</v>
      </c>
      <c r="AM18" s="639"/>
      <c r="AN18" s="639"/>
      <c r="AO18" s="663"/>
      <c r="AP18" s="632" t="s">
        <v>268</v>
      </c>
      <c r="AQ18" s="633"/>
      <c r="AR18" s="633"/>
      <c r="AS18" s="633"/>
      <c r="AT18" s="633"/>
      <c r="AU18" s="633"/>
      <c r="AV18" s="633"/>
      <c r="AW18" s="633"/>
      <c r="AX18" s="633"/>
      <c r="AY18" s="633"/>
      <c r="AZ18" s="633"/>
      <c r="BA18" s="633"/>
      <c r="BB18" s="633"/>
      <c r="BC18" s="633"/>
      <c r="BD18" s="633"/>
      <c r="BE18" s="633"/>
      <c r="BF18" s="634"/>
      <c r="BG18" s="635" t="s">
        <v>129</v>
      </c>
      <c r="BH18" s="636"/>
      <c r="BI18" s="636"/>
      <c r="BJ18" s="636"/>
      <c r="BK18" s="636"/>
      <c r="BL18" s="636"/>
      <c r="BM18" s="636"/>
      <c r="BN18" s="637"/>
      <c r="BO18" s="661" t="s">
        <v>129</v>
      </c>
      <c r="BP18" s="661"/>
      <c r="BQ18" s="661"/>
      <c r="BR18" s="661"/>
      <c r="BS18" s="662" t="s">
        <v>129</v>
      </c>
      <c r="BT18" s="662"/>
      <c r="BU18" s="662"/>
      <c r="BV18" s="662"/>
      <c r="BW18" s="662"/>
      <c r="BX18" s="662"/>
      <c r="BY18" s="662"/>
      <c r="BZ18" s="662"/>
      <c r="CA18" s="662"/>
      <c r="CB18" s="707"/>
      <c r="CD18" s="632" t="s">
        <v>269</v>
      </c>
      <c r="CE18" s="633"/>
      <c r="CF18" s="633"/>
      <c r="CG18" s="633"/>
      <c r="CH18" s="633"/>
      <c r="CI18" s="633"/>
      <c r="CJ18" s="633"/>
      <c r="CK18" s="633"/>
      <c r="CL18" s="633"/>
      <c r="CM18" s="633"/>
      <c r="CN18" s="633"/>
      <c r="CO18" s="633"/>
      <c r="CP18" s="633"/>
      <c r="CQ18" s="634"/>
      <c r="CR18" s="635" t="s">
        <v>129</v>
      </c>
      <c r="CS18" s="636"/>
      <c r="CT18" s="636"/>
      <c r="CU18" s="636"/>
      <c r="CV18" s="636"/>
      <c r="CW18" s="636"/>
      <c r="CX18" s="636"/>
      <c r="CY18" s="637"/>
      <c r="CZ18" s="661" t="s">
        <v>129</v>
      </c>
      <c r="DA18" s="661"/>
      <c r="DB18" s="661"/>
      <c r="DC18" s="661"/>
      <c r="DD18" s="641" t="s">
        <v>129</v>
      </c>
      <c r="DE18" s="636"/>
      <c r="DF18" s="636"/>
      <c r="DG18" s="636"/>
      <c r="DH18" s="636"/>
      <c r="DI18" s="636"/>
      <c r="DJ18" s="636"/>
      <c r="DK18" s="636"/>
      <c r="DL18" s="636"/>
      <c r="DM18" s="636"/>
      <c r="DN18" s="636"/>
      <c r="DO18" s="636"/>
      <c r="DP18" s="637"/>
      <c r="DQ18" s="641" t="s">
        <v>129</v>
      </c>
      <c r="DR18" s="636"/>
      <c r="DS18" s="636"/>
      <c r="DT18" s="636"/>
      <c r="DU18" s="636"/>
      <c r="DV18" s="636"/>
      <c r="DW18" s="636"/>
      <c r="DX18" s="636"/>
      <c r="DY18" s="636"/>
      <c r="DZ18" s="636"/>
      <c r="EA18" s="636"/>
      <c r="EB18" s="636"/>
      <c r="EC18" s="671"/>
    </row>
    <row r="19" spans="2:133" ht="11.25" customHeight="1" x14ac:dyDescent="0.15">
      <c r="B19" s="632" t="s">
        <v>270</v>
      </c>
      <c r="C19" s="633"/>
      <c r="D19" s="633"/>
      <c r="E19" s="633"/>
      <c r="F19" s="633"/>
      <c r="G19" s="633"/>
      <c r="H19" s="633"/>
      <c r="I19" s="633"/>
      <c r="J19" s="633"/>
      <c r="K19" s="633"/>
      <c r="L19" s="633"/>
      <c r="M19" s="633"/>
      <c r="N19" s="633"/>
      <c r="O19" s="633"/>
      <c r="P19" s="633"/>
      <c r="Q19" s="634"/>
      <c r="R19" s="635">
        <v>81106</v>
      </c>
      <c r="S19" s="636"/>
      <c r="T19" s="636"/>
      <c r="U19" s="636"/>
      <c r="V19" s="636"/>
      <c r="W19" s="636"/>
      <c r="X19" s="636"/>
      <c r="Y19" s="637"/>
      <c r="Z19" s="661">
        <v>0.2</v>
      </c>
      <c r="AA19" s="661"/>
      <c r="AB19" s="661"/>
      <c r="AC19" s="661"/>
      <c r="AD19" s="662">
        <v>81106</v>
      </c>
      <c r="AE19" s="662"/>
      <c r="AF19" s="662"/>
      <c r="AG19" s="662"/>
      <c r="AH19" s="662"/>
      <c r="AI19" s="662"/>
      <c r="AJ19" s="662"/>
      <c r="AK19" s="662"/>
      <c r="AL19" s="638">
        <v>0.3</v>
      </c>
      <c r="AM19" s="639"/>
      <c r="AN19" s="639"/>
      <c r="AO19" s="663"/>
      <c r="AP19" s="632" t="s">
        <v>271</v>
      </c>
      <c r="AQ19" s="633"/>
      <c r="AR19" s="633"/>
      <c r="AS19" s="633"/>
      <c r="AT19" s="633"/>
      <c r="AU19" s="633"/>
      <c r="AV19" s="633"/>
      <c r="AW19" s="633"/>
      <c r="AX19" s="633"/>
      <c r="AY19" s="633"/>
      <c r="AZ19" s="633"/>
      <c r="BA19" s="633"/>
      <c r="BB19" s="633"/>
      <c r="BC19" s="633"/>
      <c r="BD19" s="633"/>
      <c r="BE19" s="633"/>
      <c r="BF19" s="634"/>
      <c r="BG19" s="635">
        <v>428306</v>
      </c>
      <c r="BH19" s="636"/>
      <c r="BI19" s="636"/>
      <c r="BJ19" s="636"/>
      <c r="BK19" s="636"/>
      <c r="BL19" s="636"/>
      <c r="BM19" s="636"/>
      <c r="BN19" s="637"/>
      <c r="BO19" s="661">
        <v>2.8</v>
      </c>
      <c r="BP19" s="661"/>
      <c r="BQ19" s="661"/>
      <c r="BR19" s="661"/>
      <c r="BS19" s="662" t="s">
        <v>129</v>
      </c>
      <c r="BT19" s="662"/>
      <c r="BU19" s="662"/>
      <c r="BV19" s="662"/>
      <c r="BW19" s="662"/>
      <c r="BX19" s="662"/>
      <c r="BY19" s="662"/>
      <c r="BZ19" s="662"/>
      <c r="CA19" s="662"/>
      <c r="CB19" s="707"/>
      <c r="CD19" s="632" t="s">
        <v>272</v>
      </c>
      <c r="CE19" s="633"/>
      <c r="CF19" s="633"/>
      <c r="CG19" s="633"/>
      <c r="CH19" s="633"/>
      <c r="CI19" s="633"/>
      <c r="CJ19" s="633"/>
      <c r="CK19" s="633"/>
      <c r="CL19" s="633"/>
      <c r="CM19" s="633"/>
      <c r="CN19" s="633"/>
      <c r="CO19" s="633"/>
      <c r="CP19" s="633"/>
      <c r="CQ19" s="634"/>
      <c r="CR19" s="635" t="s">
        <v>129</v>
      </c>
      <c r="CS19" s="636"/>
      <c r="CT19" s="636"/>
      <c r="CU19" s="636"/>
      <c r="CV19" s="636"/>
      <c r="CW19" s="636"/>
      <c r="CX19" s="636"/>
      <c r="CY19" s="637"/>
      <c r="CZ19" s="661" t="s">
        <v>129</v>
      </c>
      <c r="DA19" s="661"/>
      <c r="DB19" s="661"/>
      <c r="DC19" s="661"/>
      <c r="DD19" s="641" t="s">
        <v>129</v>
      </c>
      <c r="DE19" s="636"/>
      <c r="DF19" s="636"/>
      <c r="DG19" s="636"/>
      <c r="DH19" s="636"/>
      <c r="DI19" s="636"/>
      <c r="DJ19" s="636"/>
      <c r="DK19" s="636"/>
      <c r="DL19" s="636"/>
      <c r="DM19" s="636"/>
      <c r="DN19" s="636"/>
      <c r="DO19" s="636"/>
      <c r="DP19" s="637"/>
      <c r="DQ19" s="641" t="s">
        <v>129</v>
      </c>
      <c r="DR19" s="636"/>
      <c r="DS19" s="636"/>
      <c r="DT19" s="636"/>
      <c r="DU19" s="636"/>
      <c r="DV19" s="636"/>
      <c r="DW19" s="636"/>
      <c r="DX19" s="636"/>
      <c r="DY19" s="636"/>
      <c r="DZ19" s="636"/>
      <c r="EA19" s="636"/>
      <c r="EB19" s="636"/>
      <c r="EC19" s="671"/>
    </row>
    <row r="20" spans="2:133" ht="11.25" customHeight="1" x14ac:dyDescent="0.15">
      <c r="B20" s="632" t="s">
        <v>273</v>
      </c>
      <c r="C20" s="633"/>
      <c r="D20" s="633"/>
      <c r="E20" s="633"/>
      <c r="F20" s="633"/>
      <c r="G20" s="633"/>
      <c r="H20" s="633"/>
      <c r="I20" s="633"/>
      <c r="J20" s="633"/>
      <c r="K20" s="633"/>
      <c r="L20" s="633"/>
      <c r="M20" s="633"/>
      <c r="N20" s="633"/>
      <c r="O20" s="633"/>
      <c r="P20" s="633"/>
      <c r="Q20" s="634"/>
      <c r="R20" s="635">
        <v>16368</v>
      </c>
      <c r="S20" s="636"/>
      <c r="T20" s="636"/>
      <c r="U20" s="636"/>
      <c r="V20" s="636"/>
      <c r="W20" s="636"/>
      <c r="X20" s="636"/>
      <c r="Y20" s="637"/>
      <c r="Z20" s="661">
        <v>0</v>
      </c>
      <c r="AA20" s="661"/>
      <c r="AB20" s="661"/>
      <c r="AC20" s="661"/>
      <c r="AD20" s="662">
        <v>16368</v>
      </c>
      <c r="AE20" s="662"/>
      <c r="AF20" s="662"/>
      <c r="AG20" s="662"/>
      <c r="AH20" s="662"/>
      <c r="AI20" s="662"/>
      <c r="AJ20" s="662"/>
      <c r="AK20" s="662"/>
      <c r="AL20" s="638">
        <v>0.1</v>
      </c>
      <c r="AM20" s="639"/>
      <c r="AN20" s="639"/>
      <c r="AO20" s="663"/>
      <c r="AP20" s="632" t="s">
        <v>274</v>
      </c>
      <c r="AQ20" s="633"/>
      <c r="AR20" s="633"/>
      <c r="AS20" s="633"/>
      <c r="AT20" s="633"/>
      <c r="AU20" s="633"/>
      <c r="AV20" s="633"/>
      <c r="AW20" s="633"/>
      <c r="AX20" s="633"/>
      <c r="AY20" s="633"/>
      <c r="AZ20" s="633"/>
      <c r="BA20" s="633"/>
      <c r="BB20" s="633"/>
      <c r="BC20" s="633"/>
      <c r="BD20" s="633"/>
      <c r="BE20" s="633"/>
      <c r="BF20" s="634"/>
      <c r="BG20" s="635">
        <v>428306</v>
      </c>
      <c r="BH20" s="636"/>
      <c r="BI20" s="636"/>
      <c r="BJ20" s="636"/>
      <c r="BK20" s="636"/>
      <c r="BL20" s="636"/>
      <c r="BM20" s="636"/>
      <c r="BN20" s="637"/>
      <c r="BO20" s="661">
        <v>2.8</v>
      </c>
      <c r="BP20" s="661"/>
      <c r="BQ20" s="661"/>
      <c r="BR20" s="661"/>
      <c r="BS20" s="662" t="s">
        <v>129</v>
      </c>
      <c r="BT20" s="662"/>
      <c r="BU20" s="662"/>
      <c r="BV20" s="662"/>
      <c r="BW20" s="662"/>
      <c r="BX20" s="662"/>
      <c r="BY20" s="662"/>
      <c r="BZ20" s="662"/>
      <c r="CA20" s="662"/>
      <c r="CB20" s="707"/>
      <c r="CD20" s="632" t="s">
        <v>275</v>
      </c>
      <c r="CE20" s="633"/>
      <c r="CF20" s="633"/>
      <c r="CG20" s="633"/>
      <c r="CH20" s="633"/>
      <c r="CI20" s="633"/>
      <c r="CJ20" s="633"/>
      <c r="CK20" s="633"/>
      <c r="CL20" s="633"/>
      <c r="CM20" s="633"/>
      <c r="CN20" s="633"/>
      <c r="CO20" s="633"/>
      <c r="CP20" s="633"/>
      <c r="CQ20" s="634"/>
      <c r="CR20" s="635">
        <v>47560747</v>
      </c>
      <c r="CS20" s="636"/>
      <c r="CT20" s="636"/>
      <c r="CU20" s="636"/>
      <c r="CV20" s="636"/>
      <c r="CW20" s="636"/>
      <c r="CX20" s="636"/>
      <c r="CY20" s="637"/>
      <c r="CZ20" s="661">
        <v>100</v>
      </c>
      <c r="DA20" s="661"/>
      <c r="DB20" s="661"/>
      <c r="DC20" s="661"/>
      <c r="DD20" s="641">
        <v>6101625</v>
      </c>
      <c r="DE20" s="636"/>
      <c r="DF20" s="636"/>
      <c r="DG20" s="636"/>
      <c r="DH20" s="636"/>
      <c r="DI20" s="636"/>
      <c r="DJ20" s="636"/>
      <c r="DK20" s="636"/>
      <c r="DL20" s="636"/>
      <c r="DM20" s="636"/>
      <c r="DN20" s="636"/>
      <c r="DO20" s="636"/>
      <c r="DP20" s="637"/>
      <c r="DQ20" s="641">
        <v>29752968</v>
      </c>
      <c r="DR20" s="636"/>
      <c r="DS20" s="636"/>
      <c r="DT20" s="636"/>
      <c r="DU20" s="636"/>
      <c r="DV20" s="636"/>
      <c r="DW20" s="636"/>
      <c r="DX20" s="636"/>
      <c r="DY20" s="636"/>
      <c r="DZ20" s="636"/>
      <c r="EA20" s="636"/>
      <c r="EB20" s="636"/>
      <c r="EC20" s="671"/>
    </row>
    <row r="21" spans="2:133" ht="11.25" customHeight="1" x14ac:dyDescent="0.15">
      <c r="B21" s="632" t="s">
        <v>276</v>
      </c>
      <c r="C21" s="633"/>
      <c r="D21" s="633"/>
      <c r="E21" s="633"/>
      <c r="F21" s="633"/>
      <c r="G21" s="633"/>
      <c r="H21" s="633"/>
      <c r="I21" s="633"/>
      <c r="J21" s="633"/>
      <c r="K21" s="633"/>
      <c r="L21" s="633"/>
      <c r="M21" s="633"/>
      <c r="N21" s="633"/>
      <c r="O21" s="633"/>
      <c r="P21" s="633"/>
      <c r="Q21" s="634"/>
      <c r="R21" s="635">
        <v>3920</v>
      </c>
      <c r="S21" s="636"/>
      <c r="T21" s="636"/>
      <c r="U21" s="636"/>
      <c r="V21" s="636"/>
      <c r="W21" s="636"/>
      <c r="X21" s="636"/>
      <c r="Y21" s="637"/>
      <c r="Z21" s="661">
        <v>0</v>
      </c>
      <c r="AA21" s="661"/>
      <c r="AB21" s="661"/>
      <c r="AC21" s="661"/>
      <c r="AD21" s="662">
        <v>3920</v>
      </c>
      <c r="AE21" s="662"/>
      <c r="AF21" s="662"/>
      <c r="AG21" s="662"/>
      <c r="AH21" s="662"/>
      <c r="AI21" s="662"/>
      <c r="AJ21" s="662"/>
      <c r="AK21" s="662"/>
      <c r="AL21" s="638">
        <v>0</v>
      </c>
      <c r="AM21" s="639"/>
      <c r="AN21" s="639"/>
      <c r="AO21" s="663"/>
      <c r="AP21" s="632" t="s">
        <v>277</v>
      </c>
      <c r="AQ21" s="708"/>
      <c r="AR21" s="708"/>
      <c r="AS21" s="708"/>
      <c r="AT21" s="708"/>
      <c r="AU21" s="708"/>
      <c r="AV21" s="708"/>
      <c r="AW21" s="708"/>
      <c r="AX21" s="708"/>
      <c r="AY21" s="708"/>
      <c r="AZ21" s="708"/>
      <c r="BA21" s="708"/>
      <c r="BB21" s="708"/>
      <c r="BC21" s="708"/>
      <c r="BD21" s="708"/>
      <c r="BE21" s="708"/>
      <c r="BF21" s="709"/>
      <c r="BG21" s="635" t="s">
        <v>129</v>
      </c>
      <c r="BH21" s="636"/>
      <c r="BI21" s="636"/>
      <c r="BJ21" s="636"/>
      <c r="BK21" s="636"/>
      <c r="BL21" s="636"/>
      <c r="BM21" s="636"/>
      <c r="BN21" s="637"/>
      <c r="BO21" s="661" t="s">
        <v>129</v>
      </c>
      <c r="BP21" s="661"/>
      <c r="BQ21" s="661"/>
      <c r="BR21" s="661"/>
      <c r="BS21" s="662" t="s">
        <v>129</v>
      </c>
      <c r="BT21" s="662"/>
      <c r="BU21" s="662"/>
      <c r="BV21" s="662"/>
      <c r="BW21" s="662"/>
      <c r="BX21" s="662"/>
      <c r="BY21" s="662"/>
      <c r="BZ21" s="662"/>
      <c r="CA21" s="662"/>
      <c r="CB21" s="707"/>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15">
      <c r="B22" s="692" t="s">
        <v>278</v>
      </c>
      <c r="C22" s="693"/>
      <c r="D22" s="693"/>
      <c r="E22" s="693"/>
      <c r="F22" s="693"/>
      <c r="G22" s="693"/>
      <c r="H22" s="693"/>
      <c r="I22" s="693"/>
      <c r="J22" s="693"/>
      <c r="K22" s="693"/>
      <c r="L22" s="693"/>
      <c r="M22" s="693"/>
      <c r="N22" s="693"/>
      <c r="O22" s="693"/>
      <c r="P22" s="693"/>
      <c r="Q22" s="694"/>
      <c r="R22" s="635">
        <v>155731</v>
      </c>
      <c r="S22" s="636"/>
      <c r="T22" s="636"/>
      <c r="U22" s="636"/>
      <c r="V22" s="636"/>
      <c r="W22" s="636"/>
      <c r="X22" s="636"/>
      <c r="Y22" s="637"/>
      <c r="Z22" s="661">
        <v>0.3</v>
      </c>
      <c r="AA22" s="661"/>
      <c r="AB22" s="661"/>
      <c r="AC22" s="661"/>
      <c r="AD22" s="662">
        <v>145815</v>
      </c>
      <c r="AE22" s="662"/>
      <c r="AF22" s="662"/>
      <c r="AG22" s="662"/>
      <c r="AH22" s="662"/>
      <c r="AI22" s="662"/>
      <c r="AJ22" s="662"/>
      <c r="AK22" s="662"/>
      <c r="AL22" s="638">
        <v>0.60000002384185791</v>
      </c>
      <c r="AM22" s="639"/>
      <c r="AN22" s="639"/>
      <c r="AO22" s="663"/>
      <c r="AP22" s="632" t="s">
        <v>279</v>
      </c>
      <c r="AQ22" s="708"/>
      <c r="AR22" s="708"/>
      <c r="AS22" s="708"/>
      <c r="AT22" s="708"/>
      <c r="AU22" s="708"/>
      <c r="AV22" s="708"/>
      <c r="AW22" s="708"/>
      <c r="AX22" s="708"/>
      <c r="AY22" s="708"/>
      <c r="AZ22" s="708"/>
      <c r="BA22" s="708"/>
      <c r="BB22" s="708"/>
      <c r="BC22" s="708"/>
      <c r="BD22" s="708"/>
      <c r="BE22" s="708"/>
      <c r="BF22" s="709"/>
      <c r="BG22" s="635" t="s">
        <v>129</v>
      </c>
      <c r="BH22" s="636"/>
      <c r="BI22" s="636"/>
      <c r="BJ22" s="636"/>
      <c r="BK22" s="636"/>
      <c r="BL22" s="636"/>
      <c r="BM22" s="636"/>
      <c r="BN22" s="637"/>
      <c r="BO22" s="661" t="s">
        <v>129</v>
      </c>
      <c r="BP22" s="661"/>
      <c r="BQ22" s="661"/>
      <c r="BR22" s="661"/>
      <c r="BS22" s="662" t="s">
        <v>129</v>
      </c>
      <c r="BT22" s="662"/>
      <c r="BU22" s="662"/>
      <c r="BV22" s="662"/>
      <c r="BW22" s="662"/>
      <c r="BX22" s="662"/>
      <c r="BY22" s="662"/>
      <c r="BZ22" s="662"/>
      <c r="CA22" s="662"/>
      <c r="CB22" s="707"/>
      <c r="CD22" s="688" t="s">
        <v>280</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15">
      <c r="B23" s="632" t="s">
        <v>281</v>
      </c>
      <c r="C23" s="633"/>
      <c r="D23" s="633"/>
      <c r="E23" s="633"/>
      <c r="F23" s="633"/>
      <c r="G23" s="633"/>
      <c r="H23" s="633"/>
      <c r="I23" s="633"/>
      <c r="J23" s="633"/>
      <c r="K23" s="633"/>
      <c r="L23" s="633"/>
      <c r="M23" s="633"/>
      <c r="N23" s="633"/>
      <c r="O23" s="633"/>
      <c r="P23" s="633"/>
      <c r="Q23" s="634"/>
      <c r="R23" s="635">
        <v>8408408</v>
      </c>
      <c r="S23" s="636"/>
      <c r="T23" s="636"/>
      <c r="U23" s="636"/>
      <c r="V23" s="636"/>
      <c r="W23" s="636"/>
      <c r="X23" s="636"/>
      <c r="Y23" s="637"/>
      <c r="Z23" s="661">
        <v>16.5</v>
      </c>
      <c r="AA23" s="661"/>
      <c r="AB23" s="661"/>
      <c r="AC23" s="661"/>
      <c r="AD23" s="662">
        <v>7529008</v>
      </c>
      <c r="AE23" s="662"/>
      <c r="AF23" s="662"/>
      <c r="AG23" s="662"/>
      <c r="AH23" s="662"/>
      <c r="AI23" s="662"/>
      <c r="AJ23" s="662"/>
      <c r="AK23" s="662"/>
      <c r="AL23" s="638">
        <v>28.8</v>
      </c>
      <c r="AM23" s="639"/>
      <c r="AN23" s="639"/>
      <c r="AO23" s="663"/>
      <c r="AP23" s="632" t="s">
        <v>282</v>
      </c>
      <c r="AQ23" s="708"/>
      <c r="AR23" s="708"/>
      <c r="AS23" s="708"/>
      <c r="AT23" s="708"/>
      <c r="AU23" s="708"/>
      <c r="AV23" s="708"/>
      <c r="AW23" s="708"/>
      <c r="AX23" s="708"/>
      <c r="AY23" s="708"/>
      <c r="AZ23" s="708"/>
      <c r="BA23" s="708"/>
      <c r="BB23" s="708"/>
      <c r="BC23" s="708"/>
      <c r="BD23" s="708"/>
      <c r="BE23" s="708"/>
      <c r="BF23" s="709"/>
      <c r="BG23" s="635">
        <v>428306</v>
      </c>
      <c r="BH23" s="636"/>
      <c r="BI23" s="636"/>
      <c r="BJ23" s="636"/>
      <c r="BK23" s="636"/>
      <c r="BL23" s="636"/>
      <c r="BM23" s="636"/>
      <c r="BN23" s="637"/>
      <c r="BO23" s="661">
        <v>2.8</v>
      </c>
      <c r="BP23" s="661"/>
      <c r="BQ23" s="661"/>
      <c r="BR23" s="661"/>
      <c r="BS23" s="662" t="s">
        <v>129</v>
      </c>
      <c r="BT23" s="662"/>
      <c r="BU23" s="662"/>
      <c r="BV23" s="662"/>
      <c r="BW23" s="662"/>
      <c r="BX23" s="662"/>
      <c r="BY23" s="662"/>
      <c r="BZ23" s="662"/>
      <c r="CA23" s="662"/>
      <c r="CB23" s="707"/>
      <c r="CD23" s="688" t="s">
        <v>222</v>
      </c>
      <c r="CE23" s="689"/>
      <c r="CF23" s="689"/>
      <c r="CG23" s="689"/>
      <c r="CH23" s="689"/>
      <c r="CI23" s="689"/>
      <c r="CJ23" s="689"/>
      <c r="CK23" s="689"/>
      <c r="CL23" s="689"/>
      <c r="CM23" s="689"/>
      <c r="CN23" s="689"/>
      <c r="CO23" s="689"/>
      <c r="CP23" s="689"/>
      <c r="CQ23" s="690"/>
      <c r="CR23" s="688" t="s">
        <v>283</v>
      </c>
      <c r="CS23" s="689"/>
      <c r="CT23" s="689"/>
      <c r="CU23" s="689"/>
      <c r="CV23" s="689"/>
      <c r="CW23" s="689"/>
      <c r="CX23" s="689"/>
      <c r="CY23" s="690"/>
      <c r="CZ23" s="688" t="s">
        <v>284</v>
      </c>
      <c r="DA23" s="689"/>
      <c r="DB23" s="689"/>
      <c r="DC23" s="690"/>
      <c r="DD23" s="688" t="s">
        <v>285</v>
      </c>
      <c r="DE23" s="689"/>
      <c r="DF23" s="689"/>
      <c r="DG23" s="689"/>
      <c r="DH23" s="689"/>
      <c r="DI23" s="689"/>
      <c r="DJ23" s="689"/>
      <c r="DK23" s="690"/>
      <c r="DL23" s="720" t="s">
        <v>286</v>
      </c>
      <c r="DM23" s="721"/>
      <c r="DN23" s="721"/>
      <c r="DO23" s="721"/>
      <c r="DP23" s="721"/>
      <c r="DQ23" s="721"/>
      <c r="DR23" s="721"/>
      <c r="DS23" s="721"/>
      <c r="DT23" s="721"/>
      <c r="DU23" s="721"/>
      <c r="DV23" s="722"/>
      <c r="DW23" s="688" t="s">
        <v>287</v>
      </c>
      <c r="DX23" s="689"/>
      <c r="DY23" s="689"/>
      <c r="DZ23" s="689"/>
      <c r="EA23" s="689"/>
      <c r="EB23" s="689"/>
      <c r="EC23" s="690"/>
    </row>
    <row r="24" spans="2:133" ht="11.25" customHeight="1" x14ac:dyDescent="0.15">
      <c r="B24" s="632" t="s">
        <v>288</v>
      </c>
      <c r="C24" s="633"/>
      <c r="D24" s="633"/>
      <c r="E24" s="633"/>
      <c r="F24" s="633"/>
      <c r="G24" s="633"/>
      <c r="H24" s="633"/>
      <c r="I24" s="633"/>
      <c r="J24" s="633"/>
      <c r="K24" s="633"/>
      <c r="L24" s="633"/>
      <c r="M24" s="633"/>
      <c r="N24" s="633"/>
      <c r="O24" s="633"/>
      <c r="P24" s="633"/>
      <c r="Q24" s="634"/>
      <c r="R24" s="635">
        <v>7529008</v>
      </c>
      <c r="S24" s="636"/>
      <c r="T24" s="636"/>
      <c r="U24" s="636"/>
      <c r="V24" s="636"/>
      <c r="W24" s="636"/>
      <c r="X24" s="636"/>
      <c r="Y24" s="637"/>
      <c r="Z24" s="661">
        <v>14.8</v>
      </c>
      <c r="AA24" s="661"/>
      <c r="AB24" s="661"/>
      <c r="AC24" s="661"/>
      <c r="AD24" s="662">
        <v>7529008</v>
      </c>
      <c r="AE24" s="662"/>
      <c r="AF24" s="662"/>
      <c r="AG24" s="662"/>
      <c r="AH24" s="662"/>
      <c r="AI24" s="662"/>
      <c r="AJ24" s="662"/>
      <c r="AK24" s="662"/>
      <c r="AL24" s="638">
        <v>28.8</v>
      </c>
      <c r="AM24" s="639"/>
      <c r="AN24" s="639"/>
      <c r="AO24" s="663"/>
      <c r="AP24" s="632" t="s">
        <v>289</v>
      </c>
      <c r="AQ24" s="708"/>
      <c r="AR24" s="708"/>
      <c r="AS24" s="708"/>
      <c r="AT24" s="708"/>
      <c r="AU24" s="708"/>
      <c r="AV24" s="708"/>
      <c r="AW24" s="708"/>
      <c r="AX24" s="708"/>
      <c r="AY24" s="708"/>
      <c r="AZ24" s="708"/>
      <c r="BA24" s="708"/>
      <c r="BB24" s="708"/>
      <c r="BC24" s="708"/>
      <c r="BD24" s="708"/>
      <c r="BE24" s="708"/>
      <c r="BF24" s="709"/>
      <c r="BG24" s="635" t="s">
        <v>129</v>
      </c>
      <c r="BH24" s="636"/>
      <c r="BI24" s="636"/>
      <c r="BJ24" s="636"/>
      <c r="BK24" s="636"/>
      <c r="BL24" s="636"/>
      <c r="BM24" s="636"/>
      <c r="BN24" s="637"/>
      <c r="BO24" s="661" t="s">
        <v>129</v>
      </c>
      <c r="BP24" s="661"/>
      <c r="BQ24" s="661"/>
      <c r="BR24" s="661"/>
      <c r="BS24" s="662" t="s">
        <v>129</v>
      </c>
      <c r="BT24" s="662"/>
      <c r="BU24" s="662"/>
      <c r="BV24" s="662"/>
      <c r="BW24" s="662"/>
      <c r="BX24" s="662"/>
      <c r="BY24" s="662"/>
      <c r="BZ24" s="662"/>
      <c r="CA24" s="662"/>
      <c r="CB24" s="707"/>
      <c r="CD24" s="685" t="s">
        <v>290</v>
      </c>
      <c r="CE24" s="686"/>
      <c r="CF24" s="686"/>
      <c r="CG24" s="686"/>
      <c r="CH24" s="686"/>
      <c r="CI24" s="686"/>
      <c r="CJ24" s="686"/>
      <c r="CK24" s="686"/>
      <c r="CL24" s="686"/>
      <c r="CM24" s="686"/>
      <c r="CN24" s="686"/>
      <c r="CO24" s="686"/>
      <c r="CP24" s="686"/>
      <c r="CQ24" s="687"/>
      <c r="CR24" s="682">
        <v>21616285</v>
      </c>
      <c r="CS24" s="683"/>
      <c r="CT24" s="683"/>
      <c r="CU24" s="683"/>
      <c r="CV24" s="683"/>
      <c r="CW24" s="683"/>
      <c r="CX24" s="683"/>
      <c r="CY24" s="711"/>
      <c r="CZ24" s="712">
        <v>45.4</v>
      </c>
      <c r="DA24" s="697"/>
      <c r="DB24" s="697"/>
      <c r="DC24" s="714"/>
      <c r="DD24" s="710">
        <v>12625169</v>
      </c>
      <c r="DE24" s="683"/>
      <c r="DF24" s="683"/>
      <c r="DG24" s="683"/>
      <c r="DH24" s="683"/>
      <c r="DI24" s="683"/>
      <c r="DJ24" s="683"/>
      <c r="DK24" s="711"/>
      <c r="DL24" s="710">
        <v>12240709</v>
      </c>
      <c r="DM24" s="683"/>
      <c r="DN24" s="683"/>
      <c r="DO24" s="683"/>
      <c r="DP24" s="683"/>
      <c r="DQ24" s="683"/>
      <c r="DR24" s="683"/>
      <c r="DS24" s="683"/>
      <c r="DT24" s="683"/>
      <c r="DU24" s="683"/>
      <c r="DV24" s="711"/>
      <c r="DW24" s="712">
        <v>43.4</v>
      </c>
      <c r="DX24" s="697"/>
      <c r="DY24" s="697"/>
      <c r="DZ24" s="697"/>
      <c r="EA24" s="697"/>
      <c r="EB24" s="697"/>
      <c r="EC24" s="713"/>
    </row>
    <row r="25" spans="2:133" ht="11.25" customHeight="1" x14ac:dyDescent="0.15">
      <c r="B25" s="632" t="s">
        <v>291</v>
      </c>
      <c r="C25" s="633"/>
      <c r="D25" s="633"/>
      <c r="E25" s="633"/>
      <c r="F25" s="633"/>
      <c r="G25" s="633"/>
      <c r="H25" s="633"/>
      <c r="I25" s="633"/>
      <c r="J25" s="633"/>
      <c r="K25" s="633"/>
      <c r="L25" s="633"/>
      <c r="M25" s="633"/>
      <c r="N25" s="633"/>
      <c r="O25" s="633"/>
      <c r="P25" s="633"/>
      <c r="Q25" s="634"/>
      <c r="R25" s="635">
        <v>876945</v>
      </c>
      <c r="S25" s="636"/>
      <c r="T25" s="636"/>
      <c r="U25" s="636"/>
      <c r="V25" s="636"/>
      <c r="W25" s="636"/>
      <c r="X25" s="636"/>
      <c r="Y25" s="637"/>
      <c r="Z25" s="661">
        <v>1.7</v>
      </c>
      <c r="AA25" s="661"/>
      <c r="AB25" s="661"/>
      <c r="AC25" s="661"/>
      <c r="AD25" s="662" t="s">
        <v>129</v>
      </c>
      <c r="AE25" s="662"/>
      <c r="AF25" s="662"/>
      <c r="AG25" s="662"/>
      <c r="AH25" s="662"/>
      <c r="AI25" s="662"/>
      <c r="AJ25" s="662"/>
      <c r="AK25" s="662"/>
      <c r="AL25" s="638" t="s">
        <v>129</v>
      </c>
      <c r="AM25" s="639"/>
      <c r="AN25" s="639"/>
      <c r="AO25" s="663"/>
      <c r="AP25" s="632" t="s">
        <v>292</v>
      </c>
      <c r="AQ25" s="708"/>
      <c r="AR25" s="708"/>
      <c r="AS25" s="708"/>
      <c r="AT25" s="708"/>
      <c r="AU25" s="708"/>
      <c r="AV25" s="708"/>
      <c r="AW25" s="708"/>
      <c r="AX25" s="708"/>
      <c r="AY25" s="708"/>
      <c r="AZ25" s="708"/>
      <c r="BA25" s="708"/>
      <c r="BB25" s="708"/>
      <c r="BC25" s="708"/>
      <c r="BD25" s="708"/>
      <c r="BE25" s="708"/>
      <c r="BF25" s="709"/>
      <c r="BG25" s="635" t="s">
        <v>129</v>
      </c>
      <c r="BH25" s="636"/>
      <c r="BI25" s="636"/>
      <c r="BJ25" s="636"/>
      <c r="BK25" s="636"/>
      <c r="BL25" s="636"/>
      <c r="BM25" s="636"/>
      <c r="BN25" s="637"/>
      <c r="BO25" s="661" t="s">
        <v>129</v>
      </c>
      <c r="BP25" s="661"/>
      <c r="BQ25" s="661"/>
      <c r="BR25" s="661"/>
      <c r="BS25" s="662" t="s">
        <v>129</v>
      </c>
      <c r="BT25" s="662"/>
      <c r="BU25" s="662"/>
      <c r="BV25" s="662"/>
      <c r="BW25" s="662"/>
      <c r="BX25" s="662"/>
      <c r="BY25" s="662"/>
      <c r="BZ25" s="662"/>
      <c r="CA25" s="662"/>
      <c r="CB25" s="707"/>
      <c r="CD25" s="632" t="s">
        <v>293</v>
      </c>
      <c r="CE25" s="633"/>
      <c r="CF25" s="633"/>
      <c r="CG25" s="633"/>
      <c r="CH25" s="633"/>
      <c r="CI25" s="633"/>
      <c r="CJ25" s="633"/>
      <c r="CK25" s="633"/>
      <c r="CL25" s="633"/>
      <c r="CM25" s="633"/>
      <c r="CN25" s="633"/>
      <c r="CO25" s="633"/>
      <c r="CP25" s="633"/>
      <c r="CQ25" s="634"/>
      <c r="CR25" s="635">
        <v>5661054</v>
      </c>
      <c r="CS25" s="645"/>
      <c r="CT25" s="645"/>
      <c r="CU25" s="645"/>
      <c r="CV25" s="645"/>
      <c r="CW25" s="645"/>
      <c r="CX25" s="645"/>
      <c r="CY25" s="646"/>
      <c r="CZ25" s="638">
        <v>11.9</v>
      </c>
      <c r="DA25" s="647"/>
      <c r="DB25" s="647"/>
      <c r="DC25" s="648"/>
      <c r="DD25" s="641">
        <v>5284488</v>
      </c>
      <c r="DE25" s="645"/>
      <c r="DF25" s="645"/>
      <c r="DG25" s="645"/>
      <c r="DH25" s="645"/>
      <c r="DI25" s="645"/>
      <c r="DJ25" s="645"/>
      <c r="DK25" s="646"/>
      <c r="DL25" s="641">
        <v>5253011</v>
      </c>
      <c r="DM25" s="645"/>
      <c r="DN25" s="645"/>
      <c r="DO25" s="645"/>
      <c r="DP25" s="645"/>
      <c r="DQ25" s="645"/>
      <c r="DR25" s="645"/>
      <c r="DS25" s="645"/>
      <c r="DT25" s="645"/>
      <c r="DU25" s="645"/>
      <c r="DV25" s="646"/>
      <c r="DW25" s="638">
        <v>18.600000000000001</v>
      </c>
      <c r="DX25" s="647"/>
      <c r="DY25" s="647"/>
      <c r="DZ25" s="647"/>
      <c r="EA25" s="647"/>
      <c r="EB25" s="647"/>
      <c r="EC25" s="666"/>
    </row>
    <row r="26" spans="2:133" ht="11.25" customHeight="1" x14ac:dyDescent="0.15">
      <c r="B26" s="632" t="s">
        <v>294</v>
      </c>
      <c r="C26" s="633"/>
      <c r="D26" s="633"/>
      <c r="E26" s="633"/>
      <c r="F26" s="633"/>
      <c r="G26" s="633"/>
      <c r="H26" s="633"/>
      <c r="I26" s="633"/>
      <c r="J26" s="633"/>
      <c r="K26" s="633"/>
      <c r="L26" s="633"/>
      <c r="M26" s="633"/>
      <c r="N26" s="633"/>
      <c r="O26" s="633"/>
      <c r="P26" s="633"/>
      <c r="Q26" s="634"/>
      <c r="R26" s="635">
        <v>2455</v>
      </c>
      <c r="S26" s="636"/>
      <c r="T26" s="636"/>
      <c r="U26" s="636"/>
      <c r="V26" s="636"/>
      <c r="W26" s="636"/>
      <c r="X26" s="636"/>
      <c r="Y26" s="637"/>
      <c r="Z26" s="661">
        <v>0</v>
      </c>
      <c r="AA26" s="661"/>
      <c r="AB26" s="661"/>
      <c r="AC26" s="661"/>
      <c r="AD26" s="662" t="s">
        <v>129</v>
      </c>
      <c r="AE26" s="662"/>
      <c r="AF26" s="662"/>
      <c r="AG26" s="662"/>
      <c r="AH26" s="662"/>
      <c r="AI26" s="662"/>
      <c r="AJ26" s="662"/>
      <c r="AK26" s="662"/>
      <c r="AL26" s="638" t="s">
        <v>129</v>
      </c>
      <c r="AM26" s="639"/>
      <c r="AN26" s="639"/>
      <c r="AO26" s="663"/>
      <c r="AP26" s="632" t="s">
        <v>295</v>
      </c>
      <c r="AQ26" s="708"/>
      <c r="AR26" s="708"/>
      <c r="AS26" s="708"/>
      <c r="AT26" s="708"/>
      <c r="AU26" s="708"/>
      <c r="AV26" s="708"/>
      <c r="AW26" s="708"/>
      <c r="AX26" s="708"/>
      <c r="AY26" s="708"/>
      <c r="AZ26" s="708"/>
      <c r="BA26" s="708"/>
      <c r="BB26" s="708"/>
      <c r="BC26" s="708"/>
      <c r="BD26" s="708"/>
      <c r="BE26" s="708"/>
      <c r="BF26" s="709"/>
      <c r="BG26" s="635" t="s">
        <v>129</v>
      </c>
      <c r="BH26" s="636"/>
      <c r="BI26" s="636"/>
      <c r="BJ26" s="636"/>
      <c r="BK26" s="636"/>
      <c r="BL26" s="636"/>
      <c r="BM26" s="636"/>
      <c r="BN26" s="637"/>
      <c r="BO26" s="661" t="s">
        <v>129</v>
      </c>
      <c r="BP26" s="661"/>
      <c r="BQ26" s="661"/>
      <c r="BR26" s="661"/>
      <c r="BS26" s="662" t="s">
        <v>129</v>
      </c>
      <c r="BT26" s="662"/>
      <c r="BU26" s="662"/>
      <c r="BV26" s="662"/>
      <c r="BW26" s="662"/>
      <c r="BX26" s="662"/>
      <c r="BY26" s="662"/>
      <c r="BZ26" s="662"/>
      <c r="CA26" s="662"/>
      <c r="CB26" s="707"/>
      <c r="CD26" s="632" t="s">
        <v>296</v>
      </c>
      <c r="CE26" s="633"/>
      <c r="CF26" s="633"/>
      <c r="CG26" s="633"/>
      <c r="CH26" s="633"/>
      <c r="CI26" s="633"/>
      <c r="CJ26" s="633"/>
      <c r="CK26" s="633"/>
      <c r="CL26" s="633"/>
      <c r="CM26" s="633"/>
      <c r="CN26" s="633"/>
      <c r="CO26" s="633"/>
      <c r="CP26" s="633"/>
      <c r="CQ26" s="634"/>
      <c r="CR26" s="635">
        <v>3697774</v>
      </c>
      <c r="CS26" s="636"/>
      <c r="CT26" s="636"/>
      <c r="CU26" s="636"/>
      <c r="CV26" s="636"/>
      <c r="CW26" s="636"/>
      <c r="CX26" s="636"/>
      <c r="CY26" s="637"/>
      <c r="CZ26" s="638">
        <v>7.8</v>
      </c>
      <c r="DA26" s="647"/>
      <c r="DB26" s="647"/>
      <c r="DC26" s="648"/>
      <c r="DD26" s="641">
        <v>3378215</v>
      </c>
      <c r="DE26" s="636"/>
      <c r="DF26" s="636"/>
      <c r="DG26" s="636"/>
      <c r="DH26" s="636"/>
      <c r="DI26" s="636"/>
      <c r="DJ26" s="636"/>
      <c r="DK26" s="637"/>
      <c r="DL26" s="641" t="s">
        <v>129</v>
      </c>
      <c r="DM26" s="636"/>
      <c r="DN26" s="636"/>
      <c r="DO26" s="636"/>
      <c r="DP26" s="636"/>
      <c r="DQ26" s="636"/>
      <c r="DR26" s="636"/>
      <c r="DS26" s="636"/>
      <c r="DT26" s="636"/>
      <c r="DU26" s="636"/>
      <c r="DV26" s="637"/>
      <c r="DW26" s="638" t="s">
        <v>129</v>
      </c>
      <c r="DX26" s="647"/>
      <c r="DY26" s="647"/>
      <c r="DZ26" s="647"/>
      <c r="EA26" s="647"/>
      <c r="EB26" s="647"/>
      <c r="EC26" s="666"/>
    </row>
    <row r="27" spans="2:133" ht="11.25" customHeight="1" x14ac:dyDescent="0.15">
      <c r="B27" s="632" t="s">
        <v>297</v>
      </c>
      <c r="C27" s="633"/>
      <c r="D27" s="633"/>
      <c r="E27" s="633"/>
      <c r="F27" s="633"/>
      <c r="G27" s="633"/>
      <c r="H27" s="633"/>
      <c r="I27" s="633"/>
      <c r="J27" s="633"/>
      <c r="K27" s="633"/>
      <c r="L27" s="633"/>
      <c r="M27" s="633"/>
      <c r="N27" s="633"/>
      <c r="O27" s="633"/>
      <c r="P27" s="633"/>
      <c r="Q27" s="634"/>
      <c r="R27" s="635">
        <v>27403664</v>
      </c>
      <c r="S27" s="636"/>
      <c r="T27" s="636"/>
      <c r="U27" s="636"/>
      <c r="V27" s="636"/>
      <c r="W27" s="636"/>
      <c r="X27" s="636"/>
      <c r="Y27" s="637"/>
      <c r="Z27" s="661">
        <v>53.9</v>
      </c>
      <c r="AA27" s="661"/>
      <c r="AB27" s="661"/>
      <c r="AC27" s="661"/>
      <c r="AD27" s="662">
        <v>26086042</v>
      </c>
      <c r="AE27" s="662"/>
      <c r="AF27" s="662"/>
      <c r="AG27" s="662"/>
      <c r="AH27" s="662"/>
      <c r="AI27" s="662"/>
      <c r="AJ27" s="662"/>
      <c r="AK27" s="662"/>
      <c r="AL27" s="638">
        <v>99.699996948242188</v>
      </c>
      <c r="AM27" s="639"/>
      <c r="AN27" s="639"/>
      <c r="AO27" s="663"/>
      <c r="AP27" s="632" t="s">
        <v>298</v>
      </c>
      <c r="AQ27" s="633"/>
      <c r="AR27" s="633"/>
      <c r="AS27" s="633"/>
      <c r="AT27" s="633"/>
      <c r="AU27" s="633"/>
      <c r="AV27" s="633"/>
      <c r="AW27" s="633"/>
      <c r="AX27" s="633"/>
      <c r="AY27" s="633"/>
      <c r="AZ27" s="633"/>
      <c r="BA27" s="633"/>
      <c r="BB27" s="633"/>
      <c r="BC27" s="633"/>
      <c r="BD27" s="633"/>
      <c r="BE27" s="633"/>
      <c r="BF27" s="634"/>
      <c r="BG27" s="635">
        <v>15203506</v>
      </c>
      <c r="BH27" s="636"/>
      <c r="BI27" s="636"/>
      <c r="BJ27" s="636"/>
      <c r="BK27" s="636"/>
      <c r="BL27" s="636"/>
      <c r="BM27" s="636"/>
      <c r="BN27" s="637"/>
      <c r="BO27" s="661">
        <v>100</v>
      </c>
      <c r="BP27" s="661"/>
      <c r="BQ27" s="661"/>
      <c r="BR27" s="661"/>
      <c r="BS27" s="662">
        <v>375552</v>
      </c>
      <c r="BT27" s="662"/>
      <c r="BU27" s="662"/>
      <c r="BV27" s="662"/>
      <c r="BW27" s="662"/>
      <c r="BX27" s="662"/>
      <c r="BY27" s="662"/>
      <c r="BZ27" s="662"/>
      <c r="CA27" s="662"/>
      <c r="CB27" s="707"/>
      <c r="CD27" s="632" t="s">
        <v>299</v>
      </c>
      <c r="CE27" s="633"/>
      <c r="CF27" s="633"/>
      <c r="CG27" s="633"/>
      <c r="CH27" s="633"/>
      <c r="CI27" s="633"/>
      <c r="CJ27" s="633"/>
      <c r="CK27" s="633"/>
      <c r="CL27" s="633"/>
      <c r="CM27" s="633"/>
      <c r="CN27" s="633"/>
      <c r="CO27" s="633"/>
      <c r="CP27" s="633"/>
      <c r="CQ27" s="634"/>
      <c r="CR27" s="635">
        <v>11705954</v>
      </c>
      <c r="CS27" s="645"/>
      <c r="CT27" s="645"/>
      <c r="CU27" s="645"/>
      <c r="CV27" s="645"/>
      <c r="CW27" s="645"/>
      <c r="CX27" s="645"/>
      <c r="CY27" s="646"/>
      <c r="CZ27" s="638">
        <v>24.6</v>
      </c>
      <c r="DA27" s="647"/>
      <c r="DB27" s="647"/>
      <c r="DC27" s="648"/>
      <c r="DD27" s="641">
        <v>3156576</v>
      </c>
      <c r="DE27" s="645"/>
      <c r="DF27" s="645"/>
      <c r="DG27" s="645"/>
      <c r="DH27" s="645"/>
      <c r="DI27" s="645"/>
      <c r="DJ27" s="645"/>
      <c r="DK27" s="646"/>
      <c r="DL27" s="641">
        <v>2803593</v>
      </c>
      <c r="DM27" s="645"/>
      <c r="DN27" s="645"/>
      <c r="DO27" s="645"/>
      <c r="DP27" s="645"/>
      <c r="DQ27" s="645"/>
      <c r="DR27" s="645"/>
      <c r="DS27" s="645"/>
      <c r="DT27" s="645"/>
      <c r="DU27" s="645"/>
      <c r="DV27" s="646"/>
      <c r="DW27" s="638">
        <v>9.9</v>
      </c>
      <c r="DX27" s="647"/>
      <c r="DY27" s="647"/>
      <c r="DZ27" s="647"/>
      <c r="EA27" s="647"/>
      <c r="EB27" s="647"/>
      <c r="EC27" s="666"/>
    </row>
    <row r="28" spans="2:133" ht="11.25" customHeight="1" x14ac:dyDescent="0.15">
      <c r="B28" s="632" t="s">
        <v>300</v>
      </c>
      <c r="C28" s="633"/>
      <c r="D28" s="633"/>
      <c r="E28" s="633"/>
      <c r="F28" s="633"/>
      <c r="G28" s="633"/>
      <c r="H28" s="633"/>
      <c r="I28" s="633"/>
      <c r="J28" s="633"/>
      <c r="K28" s="633"/>
      <c r="L28" s="633"/>
      <c r="M28" s="633"/>
      <c r="N28" s="633"/>
      <c r="O28" s="633"/>
      <c r="P28" s="633"/>
      <c r="Q28" s="634"/>
      <c r="R28" s="635">
        <v>9134</v>
      </c>
      <c r="S28" s="636"/>
      <c r="T28" s="636"/>
      <c r="U28" s="636"/>
      <c r="V28" s="636"/>
      <c r="W28" s="636"/>
      <c r="X28" s="636"/>
      <c r="Y28" s="637"/>
      <c r="Z28" s="661">
        <v>0</v>
      </c>
      <c r="AA28" s="661"/>
      <c r="AB28" s="661"/>
      <c r="AC28" s="661"/>
      <c r="AD28" s="662">
        <v>9134</v>
      </c>
      <c r="AE28" s="662"/>
      <c r="AF28" s="662"/>
      <c r="AG28" s="662"/>
      <c r="AH28" s="662"/>
      <c r="AI28" s="662"/>
      <c r="AJ28" s="662"/>
      <c r="AK28" s="662"/>
      <c r="AL28" s="638">
        <v>0</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1"/>
      <c r="CD28" s="632" t="s">
        <v>301</v>
      </c>
      <c r="CE28" s="633"/>
      <c r="CF28" s="633"/>
      <c r="CG28" s="633"/>
      <c r="CH28" s="633"/>
      <c r="CI28" s="633"/>
      <c r="CJ28" s="633"/>
      <c r="CK28" s="633"/>
      <c r="CL28" s="633"/>
      <c r="CM28" s="633"/>
      <c r="CN28" s="633"/>
      <c r="CO28" s="633"/>
      <c r="CP28" s="633"/>
      <c r="CQ28" s="634"/>
      <c r="CR28" s="635">
        <v>4249277</v>
      </c>
      <c r="CS28" s="636"/>
      <c r="CT28" s="636"/>
      <c r="CU28" s="636"/>
      <c r="CV28" s="636"/>
      <c r="CW28" s="636"/>
      <c r="CX28" s="636"/>
      <c r="CY28" s="637"/>
      <c r="CZ28" s="638">
        <v>8.9</v>
      </c>
      <c r="DA28" s="647"/>
      <c r="DB28" s="647"/>
      <c r="DC28" s="648"/>
      <c r="DD28" s="641">
        <v>4184105</v>
      </c>
      <c r="DE28" s="636"/>
      <c r="DF28" s="636"/>
      <c r="DG28" s="636"/>
      <c r="DH28" s="636"/>
      <c r="DI28" s="636"/>
      <c r="DJ28" s="636"/>
      <c r="DK28" s="637"/>
      <c r="DL28" s="641">
        <v>4184105</v>
      </c>
      <c r="DM28" s="636"/>
      <c r="DN28" s="636"/>
      <c r="DO28" s="636"/>
      <c r="DP28" s="636"/>
      <c r="DQ28" s="636"/>
      <c r="DR28" s="636"/>
      <c r="DS28" s="636"/>
      <c r="DT28" s="636"/>
      <c r="DU28" s="636"/>
      <c r="DV28" s="637"/>
      <c r="DW28" s="638">
        <v>14.8</v>
      </c>
      <c r="DX28" s="647"/>
      <c r="DY28" s="647"/>
      <c r="DZ28" s="647"/>
      <c r="EA28" s="647"/>
      <c r="EB28" s="647"/>
      <c r="EC28" s="666"/>
    </row>
    <row r="29" spans="2:133" ht="11.25" customHeight="1" x14ac:dyDescent="0.15">
      <c r="B29" s="632" t="s">
        <v>302</v>
      </c>
      <c r="C29" s="633"/>
      <c r="D29" s="633"/>
      <c r="E29" s="633"/>
      <c r="F29" s="633"/>
      <c r="G29" s="633"/>
      <c r="H29" s="633"/>
      <c r="I29" s="633"/>
      <c r="J29" s="633"/>
      <c r="K29" s="633"/>
      <c r="L29" s="633"/>
      <c r="M29" s="633"/>
      <c r="N29" s="633"/>
      <c r="O29" s="633"/>
      <c r="P29" s="633"/>
      <c r="Q29" s="634"/>
      <c r="R29" s="635">
        <v>44317</v>
      </c>
      <c r="S29" s="636"/>
      <c r="T29" s="636"/>
      <c r="U29" s="636"/>
      <c r="V29" s="636"/>
      <c r="W29" s="636"/>
      <c r="X29" s="636"/>
      <c r="Y29" s="637"/>
      <c r="Z29" s="661">
        <v>0.1</v>
      </c>
      <c r="AA29" s="661"/>
      <c r="AB29" s="661"/>
      <c r="AC29" s="661"/>
      <c r="AD29" s="662" t="s">
        <v>129</v>
      </c>
      <c r="AE29" s="662"/>
      <c r="AF29" s="662"/>
      <c r="AG29" s="662"/>
      <c r="AH29" s="662"/>
      <c r="AI29" s="662"/>
      <c r="AJ29" s="662"/>
      <c r="AK29" s="662"/>
      <c r="AL29" s="638" t="s">
        <v>129</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7"/>
      <c r="CD29" s="655" t="s">
        <v>303</v>
      </c>
      <c r="CE29" s="656"/>
      <c r="CF29" s="632" t="s">
        <v>70</v>
      </c>
      <c r="CG29" s="633"/>
      <c r="CH29" s="633"/>
      <c r="CI29" s="633"/>
      <c r="CJ29" s="633"/>
      <c r="CK29" s="633"/>
      <c r="CL29" s="633"/>
      <c r="CM29" s="633"/>
      <c r="CN29" s="633"/>
      <c r="CO29" s="633"/>
      <c r="CP29" s="633"/>
      <c r="CQ29" s="634"/>
      <c r="CR29" s="635">
        <v>4249277</v>
      </c>
      <c r="CS29" s="645"/>
      <c r="CT29" s="645"/>
      <c r="CU29" s="645"/>
      <c r="CV29" s="645"/>
      <c r="CW29" s="645"/>
      <c r="CX29" s="645"/>
      <c r="CY29" s="646"/>
      <c r="CZ29" s="638">
        <v>8.9</v>
      </c>
      <c r="DA29" s="647"/>
      <c r="DB29" s="647"/>
      <c r="DC29" s="648"/>
      <c r="DD29" s="641">
        <v>4184105</v>
      </c>
      <c r="DE29" s="645"/>
      <c r="DF29" s="645"/>
      <c r="DG29" s="645"/>
      <c r="DH29" s="645"/>
      <c r="DI29" s="645"/>
      <c r="DJ29" s="645"/>
      <c r="DK29" s="646"/>
      <c r="DL29" s="641">
        <v>4184105</v>
      </c>
      <c r="DM29" s="645"/>
      <c r="DN29" s="645"/>
      <c r="DO29" s="645"/>
      <c r="DP29" s="645"/>
      <c r="DQ29" s="645"/>
      <c r="DR29" s="645"/>
      <c r="DS29" s="645"/>
      <c r="DT29" s="645"/>
      <c r="DU29" s="645"/>
      <c r="DV29" s="646"/>
      <c r="DW29" s="638">
        <v>14.8</v>
      </c>
      <c r="DX29" s="647"/>
      <c r="DY29" s="647"/>
      <c r="DZ29" s="647"/>
      <c r="EA29" s="647"/>
      <c r="EB29" s="647"/>
      <c r="EC29" s="666"/>
    </row>
    <row r="30" spans="2:133" ht="11.25" customHeight="1" x14ac:dyDescent="0.15">
      <c r="B30" s="632" t="s">
        <v>304</v>
      </c>
      <c r="C30" s="633"/>
      <c r="D30" s="633"/>
      <c r="E30" s="633"/>
      <c r="F30" s="633"/>
      <c r="G30" s="633"/>
      <c r="H30" s="633"/>
      <c r="I30" s="633"/>
      <c r="J30" s="633"/>
      <c r="K30" s="633"/>
      <c r="L30" s="633"/>
      <c r="M30" s="633"/>
      <c r="N30" s="633"/>
      <c r="O30" s="633"/>
      <c r="P30" s="633"/>
      <c r="Q30" s="634"/>
      <c r="R30" s="635">
        <v>269847</v>
      </c>
      <c r="S30" s="636"/>
      <c r="T30" s="636"/>
      <c r="U30" s="636"/>
      <c r="V30" s="636"/>
      <c r="W30" s="636"/>
      <c r="X30" s="636"/>
      <c r="Y30" s="637"/>
      <c r="Z30" s="661">
        <v>0.5</v>
      </c>
      <c r="AA30" s="661"/>
      <c r="AB30" s="661"/>
      <c r="AC30" s="661"/>
      <c r="AD30" s="662">
        <v>56295</v>
      </c>
      <c r="AE30" s="662"/>
      <c r="AF30" s="662"/>
      <c r="AG30" s="662"/>
      <c r="AH30" s="662"/>
      <c r="AI30" s="662"/>
      <c r="AJ30" s="662"/>
      <c r="AK30" s="662"/>
      <c r="AL30" s="638">
        <v>0.2</v>
      </c>
      <c r="AM30" s="639"/>
      <c r="AN30" s="639"/>
      <c r="AO30" s="663"/>
      <c r="AP30" s="688" t="s">
        <v>222</v>
      </c>
      <c r="AQ30" s="689"/>
      <c r="AR30" s="689"/>
      <c r="AS30" s="689"/>
      <c r="AT30" s="689"/>
      <c r="AU30" s="689"/>
      <c r="AV30" s="689"/>
      <c r="AW30" s="689"/>
      <c r="AX30" s="689"/>
      <c r="AY30" s="689"/>
      <c r="AZ30" s="689"/>
      <c r="BA30" s="689"/>
      <c r="BB30" s="689"/>
      <c r="BC30" s="689"/>
      <c r="BD30" s="689"/>
      <c r="BE30" s="689"/>
      <c r="BF30" s="690"/>
      <c r="BG30" s="688" t="s">
        <v>305</v>
      </c>
      <c r="BH30" s="705"/>
      <c r="BI30" s="705"/>
      <c r="BJ30" s="705"/>
      <c r="BK30" s="705"/>
      <c r="BL30" s="705"/>
      <c r="BM30" s="705"/>
      <c r="BN30" s="705"/>
      <c r="BO30" s="705"/>
      <c r="BP30" s="705"/>
      <c r="BQ30" s="706"/>
      <c r="BR30" s="688" t="s">
        <v>306</v>
      </c>
      <c r="BS30" s="705"/>
      <c r="BT30" s="705"/>
      <c r="BU30" s="705"/>
      <c r="BV30" s="705"/>
      <c r="BW30" s="705"/>
      <c r="BX30" s="705"/>
      <c r="BY30" s="705"/>
      <c r="BZ30" s="705"/>
      <c r="CA30" s="705"/>
      <c r="CB30" s="706"/>
      <c r="CD30" s="657"/>
      <c r="CE30" s="658"/>
      <c r="CF30" s="632" t="s">
        <v>307</v>
      </c>
      <c r="CG30" s="633"/>
      <c r="CH30" s="633"/>
      <c r="CI30" s="633"/>
      <c r="CJ30" s="633"/>
      <c r="CK30" s="633"/>
      <c r="CL30" s="633"/>
      <c r="CM30" s="633"/>
      <c r="CN30" s="633"/>
      <c r="CO30" s="633"/>
      <c r="CP30" s="633"/>
      <c r="CQ30" s="634"/>
      <c r="CR30" s="635">
        <v>4124759</v>
      </c>
      <c r="CS30" s="636"/>
      <c r="CT30" s="636"/>
      <c r="CU30" s="636"/>
      <c r="CV30" s="636"/>
      <c r="CW30" s="636"/>
      <c r="CX30" s="636"/>
      <c r="CY30" s="637"/>
      <c r="CZ30" s="638">
        <v>8.6999999999999993</v>
      </c>
      <c r="DA30" s="647"/>
      <c r="DB30" s="647"/>
      <c r="DC30" s="648"/>
      <c r="DD30" s="641">
        <v>4059872</v>
      </c>
      <c r="DE30" s="636"/>
      <c r="DF30" s="636"/>
      <c r="DG30" s="636"/>
      <c r="DH30" s="636"/>
      <c r="DI30" s="636"/>
      <c r="DJ30" s="636"/>
      <c r="DK30" s="637"/>
      <c r="DL30" s="641">
        <v>4059872</v>
      </c>
      <c r="DM30" s="636"/>
      <c r="DN30" s="636"/>
      <c r="DO30" s="636"/>
      <c r="DP30" s="636"/>
      <c r="DQ30" s="636"/>
      <c r="DR30" s="636"/>
      <c r="DS30" s="636"/>
      <c r="DT30" s="636"/>
      <c r="DU30" s="636"/>
      <c r="DV30" s="637"/>
      <c r="DW30" s="638">
        <v>14.4</v>
      </c>
      <c r="DX30" s="647"/>
      <c r="DY30" s="647"/>
      <c r="DZ30" s="647"/>
      <c r="EA30" s="647"/>
      <c r="EB30" s="647"/>
      <c r="EC30" s="666"/>
    </row>
    <row r="31" spans="2:133" ht="11.25" customHeight="1" x14ac:dyDescent="0.15">
      <c r="B31" s="632" t="s">
        <v>308</v>
      </c>
      <c r="C31" s="633"/>
      <c r="D31" s="633"/>
      <c r="E31" s="633"/>
      <c r="F31" s="633"/>
      <c r="G31" s="633"/>
      <c r="H31" s="633"/>
      <c r="I31" s="633"/>
      <c r="J31" s="633"/>
      <c r="K31" s="633"/>
      <c r="L31" s="633"/>
      <c r="M31" s="633"/>
      <c r="N31" s="633"/>
      <c r="O31" s="633"/>
      <c r="P31" s="633"/>
      <c r="Q31" s="634"/>
      <c r="R31" s="635">
        <v>61810</v>
      </c>
      <c r="S31" s="636"/>
      <c r="T31" s="636"/>
      <c r="U31" s="636"/>
      <c r="V31" s="636"/>
      <c r="W31" s="636"/>
      <c r="X31" s="636"/>
      <c r="Y31" s="637"/>
      <c r="Z31" s="661">
        <v>0.1</v>
      </c>
      <c r="AA31" s="661"/>
      <c r="AB31" s="661"/>
      <c r="AC31" s="661"/>
      <c r="AD31" s="662">
        <v>2793</v>
      </c>
      <c r="AE31" s="662"/>
      <c r="AF31" s="662"/>
      <c r="AG31" s="662"/>
      <c r="AH31" s="662"/>
      <c r="AI31" s="662"/>
      <c r="AJ31" s="662"/>
      <c r="AK31" s="662"/>
      <c r="AL31" s="638">
        <v>0</v>
      </c>
      <c r="AM31" s="639"/>
      <c r="AN31" s="639"/>
      <c r="AO31" s="663"/>
      <c r="AP31" s="699" t="s">
        <v>309</v>
      </c>
      <c r="AQ31" s="700"/>
      <c r="AR31" s="700"/>
      <c r="AS31" s="700"/>
      <c r="AT31" s="701" t="s">
        <v>310</v>
      </c>
      <c r="AU31" s="347"/>
      <c r="AV31" s="347"/>
      <c r="AW31" s="347"/>
      <c r="AX31" s="685" t="s">
        <v>189</v>
      </c>
      <c r="AY31" s="686"/>
      <c r="AZ31" s="686"/>
      <c r="BA31" s="686"/>
      <c r="BB31" s="686"/>
      <c r="BC31" s="686"/>
      <c r="BD31" s="686"/>
      <c r="BE31" s="686"/>
      <c r="BF31" s="687"/>
      <c r="BG31" s="695">
        <v>98.9</v>
      </c>
      <c r="BH31" s="696"/>
      <c r="BI31" s="696"/>
      <c r="BJ31" s="696"/>
      <c r="BK31" s="696"/>
      <c r="BL31" s="696"/>
      <c r="BM31" s="697">
        <v>96.9</v>
      </c>
      <c r="BN31" s="696"/>
      <c r="BO31" s="696"/>
      <c r="BP31" s="696"/>
      <c r="BQ31" s="698"/>
      <c r="BR31" s="695">
        <v>98.2</v>
      </c>
      <c r="BS31" s="696"/>
      <c r="BT31" s="696"/>
      <c r="BU31" s="696"/>
      <c r="BV31" s="696"/>
      <c r="BW31" s="696"/>
      <c r="BX31" s="697">
        <v>96</v>
      </c>
      <c r="BY31" s="696"/>
      <c r="BZ31" s="696"/>
      <c r="CA31" s="696"/>
      <c r="CB31" s="698"/>
      <c r="CD31" s="657"/>
      <c r="CE31" s="658"/>
      <c r="CF31" s="632" t="s">
        <v>311</v>
      </c>
      <c r="CG31" s="633"/>
      <c r="CH31" s="633"/>
      <c r="CI31" s="633"/>
      <c r="CJ31" s="633"/>
      <c r="CK31" s="633"/>
      <c r="CL31" s="633"/>
      <c r="CM31" s="633"/>
      <c r="CN31" s="633"/>
      <c r="CO31" s="633"/>
      <c r="CP31" s="633"/>
      <c r="CQ31" s="634"/>
      <c r="CR31" s="635">
        <v>124518</v>
      </c>
      <c r="CS31" s="645"/>
      <c r="CT31" s="645"/>
      <c r="CU31" s="645"/>
      <c r="CV31" s="645"/>
      <c r="CW31" s="645"/>
      <c r="CX31" s="645"/>
      <c r="CY31" s="646"/>
      <c r="CZ31" s="638">
        <v>0.3</v>
      </c>
      <c r="DA31" s="647"/>
      <c r="DB31" s="647"/>
      <c r="DC31" s="648"/>
      <c r="DD31" s="641">
        <v>124233</v>
      </c>
      <c r="DE31" s="645"/>
      <c r="DF31" s="645"/>
      <c r="DG31" s="645"/>
      <c r="DH31" s="645"/>
      <c r="DI31" s="645"/>
      <c r="DJ31" s="645"/>
      <c r="DK31" s="646"/>
      <c r="DL31" s="641">
        <v>124233</v>
      </c>
      <c r="DM31" s="645"/>
      <c r="DN31" s="645"/>
      <c r="DO31" s="645"/>
      <c r="DP31" s="645"/>
      <c r="DQ31" s="645"/>
      <c r="DR31" s="645"/>
      <c r="DS31" s="645"/>
      <c r="DT31" s="645"/>
      <c r="DU31" s="645"/>
      <c r="DV31" s="646"/>
      <c r="DW31" s="638">
        <v>0.4</v>
      </c>
      <c r="DX31" s="647"/>
      <c r="DY31" s="647"/>
      <c r="DZ31" s="647"/>
      <c r="EA31" s="647"/>
      <c r="EB31" s="647"/>
      <c r="EC31" s="666"/>
    </row>
    <row r="32" spans="2:133" ht="11.25" customHeight="1" x14ac:dyDescent="0.15">
      <c r="B32" s="632" t="s">
        <v>312</v>
      </c>
      <c r="C32" s="633"/>
      <c r="D32" s="633"/>
      <c r="E32" s="633"/>
      <c r="F32" s="633"/>
      <c r="G32" s="633"/>
      <c r="H32" s="633"/>
      <c r="I32" s="633"/>
      <c r="J32" s="633"/>
      <c r="K32" s="633"/>
      <c r="L32" s="633"/>
      <c r="M32" s="633"/>
      <c r="N32" s="633"/>
      <c r="O32" s="633"/>
      <c r="P32" s="633"/>
      <c r="Q32" s="634"/>
      <c r="R32" s="635">
        <v>9744588</v>
      </c>
      <c r="S32" s="636"/>
      <c r="T32" s="636"/>
      <c r="U32" s="636"/>
      <c r="V32" s="636"/>
      <c r="W32" s="636"/>
      <c r="X32" s="636"/>
      <c r="Y32" s="637"/>
      <c r="Z32" s="661">
        <v>19.2</v>
      </c>
      <c r="AA32" s="661"/>
      <c r="AB32" s="661"/>
      <c r="AC32" s="661"/>
      <c r="AD32" s="662" t="s">
        <v>129</v>
      </c>
      <c r="AE32" s="662"/>
      <c r="AF32" s="662"/>
      <c r="AG32" s="662"/>
      <c r="AH32" s="662"/>
      <c r="AI32" s="662"/>
      <c r="AJ32" s="662"/>
      <c r="AK32" s="662"/>
      <c r="AL32" s="638" t="s">
        <v>129</v>
      </c>
      <c r="AM32" s="639"/>
      <c r="AN32" s="639"/>
      <c r="AO32" s="663"/>
      <c r="AP32" s="672"/>
      <c r="AQ32" s="673"/>
      <c r="AR32" s="673"/>
      <c r="AS32" s="673"/>
      <c r="AT32" s="702"/>
      <c r="AU32" s="344" t="s">
        <v>313</v>
      </c>
      <c r="AX32" s="632" t="s">
        <v>314</v>
      </c>
      <c r="AY32" s="633"/>
      <c r="AZ32" s="633"/>
      <c r="BA32" s="633"/>
      <c r="BB32" s="633"/>
      <c r="BC32" s="633"/>
      <c r="BD32" s="633"/>
      <c r="BE32" s="633"/>
      <c r="BF32" s="634"/>
      <c r="BG32" s="704">
        <v>98.9</v>
      </c>
      <c r="BH32" s="645"/>
      <c r="BI32" s="645"/>
      <c r="BJ32" s="645"/>
      <c r="BK32" s="645"/>
      <c r="BL32" s="645"/>
      <c r="BM32" s="639">
        <v>96.7</v>
      </c>
      <c r="BN32" s="645"/>
      <c r="BO32" s="645"/>
      <c r="BP32" s="645"/>
      <c r="BQ32" s="670"/>
      <c r="BR32" s="704">
        <v>97.8</v>
      </c>
      <c r="BS32" s="645"/>
      <c r="BT32" s="645"/>
      <c r="BU32" s="645"/>
      <c r="BV32" s="645"/>
      <c r="BW32" s="645"/>
      <c r="BX32" s="639">
        <v>95.4</v>
      </c>
      <c r="BY32" s="645"/>
      <c r="BZ32" s="645"/>
      <c r="CA32" s="645"/>
      <c r="CB32" s="670"/>
      <c r="CD32" s="659"/>
      <c r="CE32" s="660"/>
      <c r="CF32" s="632" t="s">
        <v>315</v>
      </c>
      <c r="CG32" s="633"/>
      <c r="CH32" s="633"/>
      <c r="CI32" s="633"/>
      <c r="CJ32" s="633"/>
      <c r="CK32" s="633"/>
      <c r="CL32" s="633"/>
      <c r="CM32" s="633"/>
      <c r="CN32" s="633"/>
      <c r="CO32" s="633"/>
      <c r="CP32" s="633"/>
      <c r="CQ32" s="634"/>
      <c r="CR32" s="635" t="s">
        <v>129</v>
      </c>
      <c r="CS32" s="636"/>
      <c r="CT32" s="636"/>
      <c r="CU32" s="636"/>
      <c r="CV32" s="636"/>
      <c r="CW32" s="636"/>
      <c r="CX32" s="636"/>
      <c r="CY32" s="637"/>
      <c r="CZ32" s="638" t="s">
        <v>129</v>
      </c>
      <c r="DA32" s="647"/>
      <c r="DB32" s="647"/>
      <c r="DC32" s="648"/>
      <c r="DD32" s="641" t="s">
        <v>129</v>
      </c>
      <c r="DE32" s="636"/>
      <c r="DF32" s="636"/>
      <c r="DG32" s="636"/>
      <c r="DH32" s="636"/>
      <c r="DI32" s="636"/>
      <c r="DJ32" s="636"/>
      <c r="DK32" s="637"/>
      <c r="DL32" s="641" t="s">
        <v>129</v>
      </c>
      <c r="DM32" s="636"/>
      <c r="DN32" s="636"/>
      <c r="DO32" s="636"/>
      <c r="DP32" s="636"/>
      <c r="DQ32" s="636"/>
      <c r="DR32" s="636"/>
      <c r="DS32" s="636"/>
      <c r="DT32" s="636"/>
      <c r="DU32" s="636"/>
      <c r="DV32" s="637"/>
      <c r="DW32" s="638" t="s">
        <v>129</v>
      </c>
      <c r="DX32" s="647"/>
      <c r="DY32" s="647"/>
      <c r="DZ32" s="647"/>
      <c r="EA32" s="647"/>
      <c r="EB32" s="647"/>
      <c r="EC32" s="666"/>
    </row>
    <row r="33" spans="2:133" ht="11.25" customHeight="1" x14ac:dyDescent="0.15">
      <c r="B33" s="692" t="s">
        <v>316</v>
      </c>
      <c r="C33" s="693"/>
      <c r="D33" s="693"/>
      <c r="E33" s="693"/>
      <c r="F33" s="693"/>
      <c r="G33" s="693"/>
      <c r="H33" s="693"/>
      <c r="I33" s="693"/>
      <c r="J33" s="693"/>
      <c r="K33" s="693"/>
      <c r="L33" s="693"/>
      <c r="M33" s="693"/>
      <c r="N33" s="693"/>
      <c r="O33" s="693"/>
      <c r="P33" s="693"/>
      <c r="Q33" s="694"/>
      <c r="R33" s="635" t="s">
        <v>129</v>
      </c>
      <c r="S33" s="636"/>
      <c r="T33" s="636"/>
      <c r="U33" s="636"/>
      <c r="V33" s="636"/>
      <c r="W33" s="636"/>
      <c r="X33" s="636"/>
      <c r="Y33" s="637"/>
      <c r="Z33" s="661" t="s">
        <v>129</v>
      </c>
      <c r="AA33" s="661"/>
      <c r="AB33" s="661"/>
      <c r="AC33" s="661"/>
      <c r="AD33" s="662" t="s">
        <v>129</v>
      </c>
      <c r="AE33" s="662"/>
      <c r="AF33" s="662"/>
      <c r="AG33" s="662"/>
      <c r="AH33" s="662"/>
      <c r="AI33" s="662"/>
      <c r="AJ33" s="662"/>
      <c r="AK33" s="662"/>
      <c r="AL33" s="638" t="s">
        <v>129</v>
      </c>
      <c r="AM33" s="639"/>
      <c r="AN33" s="639"/>
      <c r="AO33" s="663"/>
      <c r="AP33" s="674"/>
      <c r="AQ33" s="675"/>
      <c r="AR33" s="675"/>
      <c r="AS33" s="675"/>
      <c r="AT33" s="703"/>
      <c r="AU33" s="342"/>
      <c r="AV33" s="342"/>
      <c r="AW33" s="342"/>
      <c r="AX33" s="612" t="s">
        <v>317</v>
      </c>
      <c r="AY33" s="613"/>
      <c r="AZ33" s="613"/>
      <c r="BA33" s="613"/>
      <c r="BB33" s="613"/>
      <c r="BC33" s="613"/>
      <c r="BD33" s="613"/>
      <c r="BE33" s="613"/>
      <c r="BF33" s="614"/>
      <c r="BG33" s="691">
        <v>98.9</v>
      </c>
      <c r="BH33" s="616"/>
      <c r="BI33" s="616"/>
      <c r="BJ33" s="616"/>
      <c r="BK33" s="616"/>
      <c r="BL33" s="616"/>
      <c r="BM33" s="653">
        <v>97</v>
      </c>
      <c r="BN33" s="616"/>
      <c r="BO33" s="616"/>
      <c r="BP33" s="616"/>
      <c r="BQ33" s="664"/>
      <c r="BR33" s="691">
        <v>98.4</v>
      </c>
      <c r="BS33" s="616"/>
      <c r="BT33" s="616"/>
      <c r="BU33" s="616"/>
      <c r="BV33" s="616"/>
      <c r="BW33" s="616"/>
      <c r="BX33" s="653">
        <v>96.4</v>
      </c>
      <c r="BY33" s="616"/>
      <c r="BZ33" s="616"/>
      <c r="CA33" s="616"/>
      <c r="CB33" s="664"/>
      <c r="CD33" s="632" t="s">
        <v>318</v>
      </c>
      <c r="CE33" s="633"/>
      <c r="CF33" s="633"/>
      <c r="CG33" s="633"/>
      <c r="CH33" s="633"/>
      <c r="CI33" s="633"/>
      <c r="CJ33" s="633"/>
      <c r="CK33" s="633"/>
      <c r="CL33" s="633"/>
      <c r="CM33" s="633"/>
      <c r="CN33" s="633"/>
      <c r="CO33" s="633"/>
      <c r="CP33" s="633"/>
      <c r="CQ33" s="634"/>
      <c r="CR33" s="635">
        <v>19842837</v>
      </c>
      <c r="CS33" s="645"/>
      <c r="CT33" s="645"/>
      <c r="CU33" s="645"/>
      <c r="CV33" s="645"/>
      <c r="CW33" s="645"/>
      <c r="CX33" s="645"/>
      <c r="CY33" s="646"/>
      <c r="CZ33" s="638">
        <v>41.7</v>
      </c>
      <c r="DA33" s="647"/>
      <c r="DB33" s="647"/>
      <c r="DC33" s="648"/>
      <c r="DD33" s="641">
        <v>16011729</v>
      </c>
      <c r="DE33" s="645"/>
      <c r="DF33" s="645"/>
      <c r="DG33" s="645"/>
      <c r="DH33" s="645"/>
      <c r="DI33" s="645"/>
      <c r="DJ33" s="645"/>
      <c r="DK33" s="646"/>
      <c r="DL33" s="641">
        <v>11273085</v>
      </c>
      <c r="DM33" s="645"/>
      <c r="DN33" s="645"/>
      <c r="DO33" s="645"/>
      <c r="DP33" s="645"/>
      <c r="DQ33" s="645"/>
      <c r="DR33" s="645"/>
      <c r="DS33" s="645"/>
      <c r="DT33" s="645"/>
      <c r="DU33" s="645"/>
      <c r="DV33" s="646"/>
      <c r="DW33" s="638">
        <v>40</v>
      </c>
      <c r="DX33" s="647"/>
      <c r="DY33" s="647"/>
      <c r="DZ33" s="647"/>
      <c r="EA33" s="647"/>
      <c r="EB33" s="647"/>
      <c r="EC33" s="666"/>
    </row>
    <row r="34" spans="2:133" ht="11.25" customHeight="1" x14ac:dyDescent="0.15">
      <c r="B34" s="632" t="s">
        <v>319</v>
      </c>
      <c r="C34" s="633"/>
      <c r="D34" s="633"/>
      <c r="E34" s="633"/>
      <c r="F34" s="633"/>
      <c r="G34" s="633"/>
      <c r="H34" s="633"/>
      <c r="I34" s="633"/>
      <c r="J34" s="633"/>
      <c r="K34" s="633"/>
      <c r="L34" s="633"/>
      <c r="M34" s="633"/>
      <c r="N34" s="633"/>
      <c r="O34" s="633"/>
      <c r="P34" s="633"/>
      <c r="Q34" s="634"/>
      <c r="R34" s="635">
        <v>3576730</v>
      </c>
      <c r="S34" s="636"/>
      <c r="T34" s="636"/>
      <c r="U34" s="636"/>
      <c r="V34" s="636"/>
      <c r="W34" s="636"/>
      <c r="X34" s="636"/>
      <c r="Y34" s="637"/>
      <c r="Z34" s="661">
        <v>7</v>
      </c>
      <c r="AA34" s="661"/>
      <c r="AB34" s="661"/>
      <c r="AC34" s="661"/>
      <c r="AD34" s="662" t="s">
        <v>129</v>
      </c>
      <c r="AE34" s="662"/>
      <c r="AF34" s="662"/>
      <c r="AG34" s="662"/>
      <c r="AH34" s="662"/>
      <c r="AI34" s="662"/>
      <c r="AJ34" s="662"/>
      <c r="AK34" s="662"/>
      <c r="AL34" s="638" t="s">
        <v>129</v>
      </c>
      <c r="AM34" s="639"/>
      <c r="AN34" s="639"/>
      <c r="AO34" s="663"/>
      <c r="AP34" s="208"/>
      <c r="AQ34" s="209"/>
      <c r="AS34" s="347"/>
      <c r="AT34" s="347"/>
      <c r="AU34" s="347"/>
      <c r="AV34" s="347"/>
      <c r="AW34" s="347"/>
      <c r="AX34" s="347"/>
      <c r="AY34" s="347"/>
      <c r="AZ34" s="347"/>
      <c r="BA34" s="347"/>
      <c r="BB34" s="347"/>
      <c r="BC34" s="347"/>
      <c r="BD34" s="347"/>
      <c r="BE34" s="347"/>
      <c r="BF34" s="347"/>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32" t="s">
        <v>320</v>
      </c>
      <c r="CE34" s="633"/>
      <c r="CF34" s="633"/>
      <c r="CG34" s="633"/>
      <c r="CH34" s="633"/>
      <c r="CI34" s="633"/>
      <c r="CJ34" s="633"/>
      <c r="CK34" s="633"/>
      <c r="CL34" s="633"/>
      <c r="CM34" s="633"/>
      <c r="CN34" s="633"/>
      <c r="CO34" s="633"/>
      <c r="CP34" s="633"/>
      <c r="CQ34" s="634"/>
      <c r="CR34" s="635">
        <v>5774164</v>
      </c>
      <c r="CS34" s="636"/>
      <c r="CT34" s="636"/>
      <c r="CU34" s="636"/>
      <c r="CV34" s="636"/>
      <c r="CW34" s="636"/>
      <c r="CX34" s="636"/>
      <c r="CY34" s="637"/>
      <c r="CZ34" s="638">
        <v>12.1</v>
      </c>
      <c r="DA34" s="647"/>
      <c r="DB34" s="647"/>
      <c r="DC34" s="648"/>
      <c r="DD34" s="641">
        <v>4128682</v>
      </c>
      <c r="DE34" s="636"/>
      <c r="DF34" s="636"/>
      <c r="DG34" s="636"/>
      <c r="DH34" s="636"/>
      <c r="DI34" s="636"/>
      <c r="DJ34" s="636"/>
      <c r="DK34" s="637"/>
      <c r="DL34" s="641">
        <v>3211466</v>
      </c>
      <c r="DM34" s="636"/>
      <c r="DN34" s="636"/>
      <c r="DO34" s="636"/>
      <c r="DP34" s="636"/>
      <c r="DQ34" s="636"/>
      <c r="DR34" s="636"/>
      <c r="DS34" s="636"/>
      <c r="DT34" s="636"/>
      <c r="DU34" s="636"/>
      <c r="DV34" s="637"/>
      <c r="DW34" s="638">
        <v>11.4</v>
      </c>
      <c r="DX34" s="647"/>
      <c r="DY34" s="647"/>
      <c r="DZ34" s="647"/>
      <c r="EA34" s="647"/>
      <c r="EB34" s="647"/>
      <c r="EC34" s="666"/>
    </row>
    <row r="35" spans="2:133" ht="11.25" customHeight="1" x14ac:dyDescent="0.15">
      <c r="B35" s="632" t="s">
        <v>321</v>
      </c>
      <c r="C35" s="633"/>
      <c r="D35" s="633"/>
      <c r="E35" s="633"/>
      <c r="F35" s="633"/>
      <c r="G35" s="633"/>
      <c r="H35" s="633"/>
      <c r="I35" s="633"/>
      <c r="J35" s="633"/>
      <c r="K35" s="633"/>
      <c r="L35" s="633"/>
      <c r="M35" s="633"/>
      <c r="N35" s="633"/>
      <c r="O35" s="633"/>
      <c r="P35" s="633"/>
      <c r="Q35" s="634"/>
      <c r="R35" s="635">
        <v>43171</v>
      </c>
      <c r="S35" s="636"/>
      <c r="T35" s="636"/>
      <c r="U35" s="636"/>
      <c r="V35" s="636"/>
      <c r="W35" s="636"/>
      <c r="X35" s="636"/>
      <c r="Y35" s="637"/>
      <c r="Z35" s="661">
        <v>0.1</v>
      </c>
      <c r="AA35" s="661"/>
      <c r="AB35" s="661"/>
      <c r="AC35" s="661"/>
      <c r="AD35" s="662">
        <v>15228</v>
      </c>
      <c r="AE35" s="662"/>
      <c r="AF35" s="662"/>
      <c r="AG35" s="662"/>
      <c r="AH35" s="662"/>
      <c r="AI35" s="662"/>
      <c r="AJ35" s="662"/>
      <c r="AK35" s="662"/>
      <c r="AL35" s="638">
        <v>0.1</v>
      </c>
      <c r="AM35" s="639"/>
      <c r="AN35" s="639"/>
      <c r="AO35" s="663"/>
      <c r="AP35" s="210"/>
      <c r="AQ35" s="688" t="s">
        <v>322</v>
      </c>
      <c r="AR35" s="689"/>
      <c r="AS35" s="689"/>
      <c r="AT35" s="689"/>
      <c r="AU35" s="689"/>
      <c r="AV35" s="689"/>
      <c r="AW35" s="689"/>
      <c r="AX35" s="689"/>
      <c r="AY35" s="689"/>
      <c r="AZ35" s="689"/>
      <c r="BA35" s="689"/>
      <c r="BB35" s="689"/>
      <c r="BC35" s="689"/>
      <c r="BD35" s="689"/>
      <c r="BE35" s="689"/>
      <c r="BF35" s="690"/>
      <c r="BG35" s="688" t="s">
        <v>323</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324</v>
      </c>
      <c r="CE35" s="633"/>
      <c r="CF35" s="633"/>
      <c r="CG35" s="633"/>
      <c r="CH35" s="633"/>
      <c r="CI35" s="633"/>
      <c r="CJ35" s="633"/>
      <c r="CK35" s="633"/>
      <c r="CL35" s="633"/>
      <c r="CM35" s="633"/>
      <c r="CN35" s="633"/>
      <c r="CO35" s="633"/>
      <c r="CP35" s="633"/>
      <c r="CQ35" s="634"/>
      <c r="CR35" s="635">
        <v>191663</v>
      </c>
      <c r="CS35" s="645"/>
      <c r="CT35" s="645"/>
      <c r="CU35" s="645"/>
      <c r="CV35" s="645"/>
      <c r="CW35" s="645"/>
      <c r="CX35" s="645"/>
      <c r="CY35" s="646"/>
      <c r="CZ35" s="638">
        <v>0.4</v>
      </c>
      <c r="DA35" s="647"/>
      <c r="DB35" s="647"/>
      <c r="DC35" s="648"/>
      <c r="DD35" s="641">
        <v>143302</v>
      </c>
      <c r="DE35" s="645"/>
      <c r="DF35" s="645"/>
      <c r="DG35" s="645"/>
      <c r="DH35" s="645"/>
      <c r="DI35" s="645"/>
      <c r="DJ35" s="645"/>
      <c r="DK35" s="646"/>
      <c r="DL35" s="641">
        <v>143302</v>
      </c>
      <c r="DM35" s="645"/>
      <c r="DN35" s="645"/>
      <c r="DO35" s="645"/>
      <c r="DP35" s="645"/>
      <c r="DQ35" s="645"/>
      <c r="DR35" s="645"/>
      <c r="DS35" s="645"/>
      <c r="DT35" s="645"/>
      <c r="DU35" s="645"/>
      <c r="DV35" s="646"/>
      <c r="DW35" s="638">
        <v>0.5</v>
      </c>
      <c r="DX35" s="647"/>
      <c r="DY35" s="647"/>
      <c r="DZ35" s="647"/>
      <c r="EA35" s="647"/>
      <c r="EB35" s="647"/>
      <c r="EC35" s="666"/>
    </row>
    <row r="36" spans="2:133" ht="11.25" customHeight="1" x14ac:dyDescent="0.15">
      <c r="B36" s="632" t="s">
        <v>325</v>
      </c>
      <c r="C36" s="633"/>
      <c r="D36" s="633"/>
      <c r="E36" s="633"/>
      <c r="F36" s="633"/>
      <c r="G36" s="633"/>
      <c r="H36" s="633"/>
      <c r="I36" s="633"/>
      <c r="J36" s="633"/>
      <c r="K36" s="633"/>
      <c r="L36" s="633"/>
      <c r="M36" s="633"/>
      <c r="N36" s="633"/>
      <c r="O36" s="633"/>
      <c r="P36" s="633"/>
      <c r="Q36" s="634"/>
      <c r="R36" s="635">
        <v>303566</v>
      </c>
      <c r="S36" s="636"/>
      <c r="T36" s="636"/>
      <c r="U36" s="636"/>
      <c r="V36" s="636"/>
      <c r="W36" s="636"/>
      <c r="X36" s="636"/>
      <c r="Y36" s="637"/>
      <c r="Z36" s="661">
        <v>0.6</v>
      </c>
      <c r="AA36" s="661"/>
      <c r="AB36" s="661"/>
      <c r="AC36" s="661"/>
      <c r="AD36" s="662" t="s">
        <v>129</v>
      </c>
      <c r="AE36" s="662"/>
      <c r="AF36" s="662"/>
      <c r="AG36" s="662"/>
      <c r="AH36" s="662"/>
      <c r="AI36" s="662"/>
      <c r="AJ36" s="662"/>
      <c r="AK36" s="662"/>
      <c r="AL36" s="638" t="s">
        <v>129</v>
      </c>
      <c r="AM36" s="639"/>
      <c r="AN36" s="639"/>
      <c r="AO36" s="663"/>
      <c r="AP36" s="210"/>
      <c r="AQ36" s="679" t="s">
        <v>326</v>
      </c>
      <c r="AR36" s="680"/>
      <c r="AS36" s="680"/>
      <c r="AT36" s="680"/>
      <c r="AU36" s="680"/>
      <c r="AV36" s="680"/>
      <c r="AW36" s="680"/>
      <c r="AX36" s="680"/>
      <c r="AY36" s="681"/>
      <c r="AZ36" s="682">
        <v>5180621</v>
      </c>
      <c r="BA36" s="683"/>
      <c r="BB36" s="683"/>
      <c r="BC36" s="683"/>
      <c r="BD36" s="683"/>
      <c r="BE36" s="683"/>
      <c r="BF36" s="684"/>
      <c r="BG36" s="685" t="s">
        <v>327</v>
      </c>
      <c r="BH36" s="686"/>
      <c r="BI36" s="686"/>
      <c r="BJ36" s="686"/>
      <c r="BK36" s="686"/>
      <c r="BL36" s="686"/>
      <c r="BM36" s="686"/>
      <c r="BN36" s="686"/>
      <c r="BO36" s="686"/>
      <c r="BP36" s="686"/>
      <c r="BQ36" s="686"/>
      <c r="BR36" s="686"/>
      <c r="BS36" s="686"/>
      <c r="BT36" s="686"/>
      <c r="BU36" s="687"/>
      <c r="BV36" s="682">
        <v>544472</v>
      </c>
      <c r="BW36" s="683"/>
      <c r="BX36" s="683"/>
      <c r="BY36" s="683"/>
      <c r="BZ36" s="683"/>
      <c r="CA36" s="683"/>
      <c r="CB36" s="684"/>
      <c r="CD36" s="632" t="s">
        <v>328</v>
      </c>
      <c r="CE36" s="633"/>
      <c r="CF36" s="633"/>
      <c r="CG36" s="633"/>
      <c r="CH36" s="633"/>
      <c r="CI36" s="633"/>
      <c r="CJ36" s="633"/>
      <c r="CK36" s="633"/>
      <c r="CL36" s="633"/>
      <c r="CM36" s="633"/>
      <c r="CN36" s="633"/>
      <c r="CO36" s="633"/>
      <c r="CP36" s="633"/>
      <c r="CQ36" s="634"/>
      <c r="CR36" s="635">
        <v>7148920</v>
      </c>
      <c r="CS36" s="636"/>
      <c r="CT36" s="636"/>
      <c r="CU36" s="636"/>
      <c r="CV36" s="636"/>
      <c r="CW36" s="636"/>
      <c r="CX36" s="636"/>
      <c r="CY36" s="637"/>
      <c r="CZ36" s="638">
        <v>15</v>
      </c>
      <c r="DA36" s="647"/>
      <c r="DB36" s="647"/>
      <c r="DC36" s="648"/>
      <c r="DD36" s="641">
        <v>6487325</v>
      </c>
      <c r="DE36" s="636"/>
      <c r="DF36" s="636"/>
      <c r="DG36" s="636"/>
      <c r="DH36" s="636"/>
      <c r="DI36" s="636"/>
      <c r="DJ36" s="636"/>
      <c r="DK36" s="637"/>
      <c r="DL36" s="641">
        <v>5070146</v>
      </c>
      <c r="DM36" s="636"/>
      <c r="DN36" s="636"/>
      <c r="DO36" s="636"/>
      <c r="DP36" s="636"/>
      <c r="DQ36" s="636"/>
      <c r="DR36" s="636"/>
      <c r="DS36" s="636"/>
      <c r="DT36" s="636"/>
      <c r="DU36" s="636"/>
      <c r="DV36" s="637"/>
      <c r="DW36" s="638">
        <v>18</v>
      </c>
      <c r="DX36" s="647"/>
      <c r="DY36" s="647"/>
      <c r="DZ36" s="647"/>
      <c r="EA36" s="647"/>
      <c r="EB36" s="647"/>
      <c r="EC36" s="666"/>
    </row>
    <row r="37" spans="2:133" ht="11.25" customHeight="1" x14ac:dyDescent="0.15">
      <c r="B37" s="632" t="s">
        <v>329</v>
      </c>
      <c r="C37" s="633"/>
      <c r="D37" s="633"/>
      <c r="E37" s="633"/>
      <c r="F37" s="633"/>
      <c r="G37" s="633"/>
      <c r="H37" s="633"/>
      <c r="I37" s="633"/>
      <c r="J37" s="633"/>
      <c r="K37" s="633"/>
      <c r="L37" s="633"/>
      <c r="M37" s="633"/>
      <c r="N37" s="633"/>
      <c r="O37" s="633"/>
      <c r="P37" s="633"/>
      <c r="Q37" s="634"/>
      <c r="R37" s="635">
        <v>334929</v>
      </c>
      <c r="S37" s="636"/>
      <c r="T37" s="636"/>
      <c r="U37" s="636"/>
      <c r="V37" s="636"/>
      <c r="W37" s="636"/>
      <c r="X37" s="636"/>
      <c r="Y37" s="637"/>
      <c r="Z37" s="661">
        <v>0.7</v>
      </c>
      <c r="AA37" s="661"/>
      <c r="AB37" s="661"/>
      <c r="AC37" s="661"/>
      <c r="AD37" s="662" t="s">
        <v>129</v>
      </c>
      <c r="AE37" s="662"/>
      <c r="AF37" s="662"/>
      <c r="AG37" s="662"/>
      <c r="AH37" s="662"/>
      <c r="AI37" s="662"/>
      <c r="AJ37" s="662"/>
      <c r="AK37" s="662"/>
      <c r="AL37" s="638" t="s">
        <v>129</v>
      </c>
      <c r="AM37" s="639"/>
      <c r="AN37" s="639"/>
      <c r="AO37" s="663"/>
      <c r="AQ37" s="667" t="s">
        <v>330</v>
      </c>
      <c r="AR37" s="668"/>
      <c r="AS37" s="668"/>
      <c r="AT37" s="668"/>
      <c r="AU37" s="668"/>
      <c r="AV37" s="668"/>
      <c r="AW37" s="668"/>
      <c r="AX37" s="668"/>
      <c r="AY37" s="669"/>
      <c r="AZ37" s="635">
        <v>1548956</v>
      </c>
      <c r="BA37" s="636"/>
      <c r="BB37" s="636"/>
      <c r="BC37" s="636"/>
      <c r="BD37" s="645"/>
      <c r="BE37" s="645"/>
      <c r="BF37" s="670"/>
      <c r="BG37" s="632" t="s">
        <v>331</v>
      </c>
      <c r="BH37" s="633"/>
      <c r="BI37" s="633"/>
      <c r="BJ37" s="633"/>
      <c r="BK37" s="633"/>
      <c r="BL37" s="633"/>
      <c r="BM37" s="633"/>
      <c r="BN37" s="633"/>
      <c r="BO37" s="633"/>
      <c r="BP37" s="633"/>
      <c r="BQ37" s="633"/>
      <c r="BR37" s="633"/>
      <c r="BS37" s="633"/>
      <c r="BT37" s="633"/>
      <c r="BU37" s="634"/>
      <c r="BV37" s="635">
        <v>500555</v>
      </c>
      <c r="BW37" s="636"/>
      <c r="BX37" s="636"/>
      <c r="BY37" s="636"/>
      <c r="BZ37" s="636"/>
      <c r="CA37" s="636"/>
      <c r="CB37" s="671"/>
      <c r="CD37" s="632" t="s">
        <v>332</v>
      </c>
      <c r="CE37" s="633"/>
      <c r="CF37" s="633"/>
      <c r="CG37" s="633"/>
      <c r="CH37" s="633"/>
      <c r="CI37" s="633"/>
      <c r="CJ37" s="633"/>
      <c r="CK37" s="633"/>
      <c r="CL37" s="633"/>
      <c r="CM37" s="633"/>
      <c r="CN37" s="633"/>
      <c r="CO37" s="633"/>
      <c r="CP37" s="633"/>
      <c r="CQ37" s="634"/>
      <c r="CR37" s="635">
        <v>2520219</v>
      </c>
      <c r="CS37" s="645"/>
      <c r="CT37" s="645"/>
      <c r="CU37" s="645"/>
      <c r="CV37" s="645"/>
      <c r="CW37" s="645"/>
      <c r="CX37" s="645"/>
      <c r="CY37" s="646"/>
      <c r="CZ37" s="638">
        <v>5.3</v>
      </c>
      <c r="DA37" s="647"/>
      <c r="DB37" s="647"/>
      <c r="DC37" s="648"/>
      <c r="DD37" s="641">
        <v>2520219</v>
      </c>
      <c r="DE37" s="645"/>
      <c r="DF37" s="645"/>
      <c r="DG37" s="645"/>
      <c r="DH37" s="645"/>
      <c r="DI37" s="645"/>
      <c r="DJ37" s="645"/>
      <c r="DK37" s="646"/>
      <c r="DL37" s="641">
        <v>2308344</v>
      </c>
      <c r="DM37" s="645"/>
      <c r="DN37" s="645"/>
      <c r="DO37" s="645"/>
      <c r="DP37" s="645"/>
      <c r="DQ37" s="645"/>
      <c r="DR37" s="645"/>
      <c r="DS37" s="645"/>
      <c r="DT37" s="645"/>
      <c r="DU37" s="645"/>
      <c r="DV37" s="646"/>
      <c r="DW37" s="638">
        <v>8.1999999999999993</v>
      </c>
      <c r="DX37" s="647"/>
      <c r="DY37" s="647"/>
      <c r="DZ37" s="647"/>
      <c r="EA37" s="647"/>
      <c r="EB37" s="647"/>
      <c r="EC37" s="666"/>
    </row>
    <row r="38" spans="2:133" ht="11.25" customHeight="1" x14ac:dyDescent="0.15">
      <c r="B38" s="632" t="s">
        <v>333</v>
      </c>
      <c r="C38" s="633"/>
      <c r="D38" s="633"/>
      <c r="E38" s="633"/>
      <c r="F38" s="633"/>
      <c r="G38" s="633"/>
      <c r="H38" s="633"/>
      <c r="I38" s="633"/>
      <c r="J38" s="633"/>
      <c r="K38" s="633"/>
      <c r="L38" s="633"/>
      <c r="M38" s="633"/>
      <c r="N38" s="633"/>
      <c r="O38" s="633"/>
      <c r="P38" s="633"/>
      <c r="Q38" s="634"/>
      <c r="R38" s="635">
        <v>2307405</v>
      </c>
      <c r="S38" s="636"/>
      <c r="T38" s="636"/>
      <c r="U38" s="636"/>
      <c r="V38" s="636"/>
      <c r="W38" s="636"/>
      <c r="X38" s="636"/>
      <c r="Y38" s="637"/>
      <c r="Z38" s="661">
        <v>4.5</v>
      </c>
      <c r="AA38" s="661"/>
      <c r="AB38" s="661"/>
      <c r="AC38" s="661"/>
      <c r="AD38" s="662" t="s">
        <v>129</v>
      </c>
      <c r="AE38" s="662"/>
      <c r="AF38" s="662"/>
      <c r="AG38" s="662"/>
      <c r="AH38" s="662"/>
      <c r="AI38" s="662"/>
      <c r="AJ38" s="662"/>
      <c r="AK38" s="662"/>
      <c r="AL38" s="638" t="s">
        <v>129</v>
      </c>
      <c r="AM38" s="639"/>
      <c r="AN38" s="639"/>
      <c r="AO38" s="663"/>
      <c r="AQ38" s="667" t="s">
        <v>334</v>
      </c>
      <c r="AR38" s="668"/>
      <c r="AS38" s="668"/>
      <c r="AT38" s="668"/>
      <c r="AU38" s="668"/>
      <c r="AV38" s="668"/>
      <c r="AW38" s="668"/>
      <c r="AX38" s="668"/>
      <c r="AY38" s="669"/>
      <c r="AZ38" s="635">
        <v>38357</v>
      </c>
      <c r="BA38" s="636"/>
      <c r="BB38" s="636"/>
      <c r="BC38" s="636"/>
      <c r="BD38" s="645"/>
      <c r="BE38" s="645"/>
      <c r="BF38" s="670"/>
      <c r="BG38" s="632" t="s">
        <v>335</v>
      </c>
      <c r="BH38" s="633"/>
      <c r="BI38" s="633"/>
      <c r="BJ38" s="633"/>
      <c r="BK38" s="633"/>
      <c r="BL38" s="633"/>
      <c r="BM38" s="633"/>
      <c r="BN38" s="633"/>
      <c r="BO38" s="633"/>
      <c r="BP38" s="633"/>
      <c r="BQ38" s="633"/>
      <c r="BR38" s="633"/>
      <c r="BS38" s="633"/>
      <c r="BT38" s="633"/>
      <c r="BU38" s="634"/>
      <c r="BV38" s="635">
        <v>15003</v>
      </c>
      <c r="BW38" s="636"/>
      <c r="BX38" s="636"/>
      <c r="BY38" s="636"/>
      <c r="BZ38" s="636"/>
      <c r="CA38" s="636"/>
      <c r="CB38" s="671"/>
      <c r="CD38" s="632" t="s">
        <v>336</v>
      </c>
      <c r="CE38" s="633"/>
      <c r="CF38" s="633"/>
      <c r="CG38" s="633"/>
      <c r="CH38" s="633"/>
      <c r="CI38" s="633"/>
      <c r="CJ38" s="633"/>
      <c r="CK38" s="633"/>
      <c r="CL38" s="633"/>
      <c r="CM38" s="633"/>
      <c r="CN38" s="633"/>
      <c r="CO38" s="633"/>
      <c r="CP38" s="633"/>
      <c r="CQ38" s="634"/>
      <c r="CR38" s="635">
        <v>3593308</v>
      </c>
      <c r="CS38" s="636"/>
      <c r="CT38" s="636"/>
      <c r="CU38" s="636"/>
      <c r="CV38" s="636"/>
      <c r="CW38" s="636"/>
      <c r="CX38" s="636"/>
      <c r="CY38" s="637"/>
      <c r="CZ38" s="638">
        <v>7.6</v>
      </c>
      <c r="DA38" s="647"/>
      <c r="DB38" s="647"/>
      <c r="DC38" s="648"/>
      <c r="DD38" s="641">
        <v>2900424</v>
      </c>
      <c r="DE38" s="636"/>
      <c r="DF38" s="636"/>
      <c r="DG38" s="636"/>
      <c r="DH38" s="636"/>
      <c r="DI38" s="636"/>
      <c r="DJ38" s="636"/>
      <c r="DK38" s="637"/>
      <c r="DL38" s="641">
        <v>2826570</v>
      </c>
      <c r="DM38" s="636"/>
      <c r="DN38" s="636"/>
      <c r="DO38" s="636"/>
      <c r="DP38" s="636"/>
      <c r="DQ38" s="636"/>
      <c r="DR38" s="636"/>
      <c r="DS38" s="636"/>
      <c r="DT38" s="636"/>
      <c r="DU38" s="636"/>
      <c r="DV38" s="637"/>
      <c r="DW38" s="638">
        <v>10</v>
      </c>
      <c r="DX38" s="647"/>
      <c r="DY38" s="647"/>
      <c r="DZ38" s="647"/>
      <c r="EA38" s="647"/>
      <c r="EB38" s="647"/>
      <c r="EC38" s="666"/>
    </row>
    <row r="39" spans="2:133" ht="11.25" customHeight="1" x14ac:dyDescent="0.15">
      <c r="B39" s="632" t="s">
        <v>337</v>
      </c>
      <c r="C39" s="633"/>
      <c r="D39" s="633"/>
      <c r="E39" s="633"/>
      <c r="F39" s="633"/>
      <c r="G39" s="633"/>
      <c r="H39" s="633"/>
      <c r="I39" s="633"/>
      <c r="J39" s="633"/>
      <c r="K39" s="633"/>
      <c r="L39" s="633"/>
      <c r="M39" s="633"/>
      <c r="N39" s="633"/>
      <c r="O39" s="633"/>
      <c r="P39" s="633"/>
      <c r="Q39" s="634"/>
      <c r="R39" s="635">
        <v>878119</v>
      </c>
      <c r="S39" s="636"/>
      <c r="T39" s="636"/>
      <c r="U39" s="636"/>
      <c r="V39" s="636"/>
      <c r="W39" s="636"/>
      <c r="X39" s="636"/>
      <c r="Y39" s="637"/>
      <c r="Z39" s="661">
        <v>1.7</v>
      </c>
      <c r="AA39" s="661"/>
      <c r="AB39" s="661"/>
      <c r="AC39" s="661"/>
      <c r="AD39" s="662">
        <v>4024</v>
      </c>
      <c r="AE39" s="662"/>
      <c r="AF39" s="662"/>
      <c r="AG39" s="662"/>
      <c r="AH39" s="662"/>
      <c r="AI39" s="662"/>
      <c r="AJ39" s="662"/>
      <c r="AK39" s="662"/>
      <c r="AL39" s="638">
        <v>0</v>
      </c>
      <c r="AM39" s="639"/>
      <c r="AN39" s="639"/>
      <c r="AO39" s="663"/>
      <c r="AQ39" s="667" t="s">
        <v>338</v>
      </c>
      <c r="AR39" s="668"/>
      <c r="AS39" s="668"/>
      <c r="AT39" s="668"/>
      <c r="AU39" s="668"/>
      <c r="AV39" s="668"/>
      <c r="AW39" s="668"/>
      <c r="AX39" s="668"/>
      <c r="AY39" s="669"/>
      <c r="AZ39" s="635">
        <v>5272</v>
      </c>
      <c r="BA39" s="636"/>
      <c r="BB39" s="636"/>
      <c r="BC39" s="636"/>
      <c r="BD39" s="645"/>
      <c r="BE39" s="645"/>
      <c r="BF39" s="670"/>
      <c r="BG39" s="632" t="s">
        <v>339</v>
      </c>
      <c r="BH39" s="633"/>
      <c r="BI39" s="633"/>
      <c r="BJ39" s="633"/>
      <c r="BK39" s="633"/>
      <c r="BL39" s="633"/>
      <c r="BM39" s="633"/>
      <c r="BN39" s="633"/>
      <c r="BO39" s="633"/>
      <c r="BP39" s="633"/>
      <c r="BQ39" s="633"/>
      <c r="BR39" s="633"/>
      <c r="BS39" s="633"/>
      <c r="BT39" s="633"/>
      <c r="BU39" s="634"/>
      <c r="BV39" s="635">
        <v>24237</v>
      </c>
      <c r="BW39" s="636"/>
      <c r="BX39" s="636"/>
      <c r="BY39" s="636"/>
      <c r="BZ39" s="636"/>
      <c r="CA39" s="636"/>
      <c r="CB39" s="671"/>
      <c r="CD39" s="632" t="s">
        <v>340</v>
      </c>
      <c r="CE39" s="633"/>
      <c r="CF39" s="633"/>
      <c r="CG39" s="633"/>
      <c r="CH39" s="633"/>
      <c r="CI39" s="633"/>
      <c r="CJ39" s="633"/>
      <c r="CK39" s="633"/>
      <c r="CL39" s="633"/>
      <c r="CM39" s="633"/>
      <c r="CN39" s="633"/>
      <c r="CO39" s="633"/>
      <c r="CP39" s="633"/>
      <c r="CQ39" s="634"/>
      <c r="CR39" s="635">
        <v>2932736</v>
      </c>
      <c r="CS39" s="645"/>
      <c r="CT39" s="645"/>
      <c r="CU39" s="645"/>
      <c r="CV39" s="645"/>
      <c r="CW39" s="645"/>
      <c r="CX39" s="645"/>
      <c r="CY39" s="646"/>
      <c r="CZ39" s="638">
        <v>6.2</v>
      </c>
      <c r="DA39" s="647"/>
      <c r="DB39" s="647"/>
      <c r="DC39" s="648"/>
      <c r="DD39" s="641">
        <v>2216805</v>
      </c>
      <c r="DE39" s="645"/>
      <c r="DF39" s="645"/>
      <c r="DG39" s="645"/>
      <c r="DH39" s="645"/>
      <c r="DI39" s="645"/>
      <c r="DJ39" s="645"/>
      <c r="DK39" s="646"/>
      <c r="DL39" s="641" t="s">
        <v>129</v>
      </c>
      <c r="DM39" s="645"/>
      <c r="DN39" s="645"/>
      <c r="DO39" s="645"/>
      <c r="DP39" s="645"/>
      <c r="DQ39" s="645"/>
      <c r="DR39" s="645"/>
      <c r="DS39" s="645"/>
      <c r="DT39" s="645"/>
      <c r="DU39" s="645"/>
      <c r="DV39" s="646"/>
      <c r="DW39" s="638" t="s">
        <v>129</v>
      </c>
      <c r="DX39" s="647"/>
      <c r="DY39" s="647"/>
      <c r="DZ39" s="647"/>
      <c r="EA39" s="647"/>
      <c r="EB39" s="647"/>
      <c r="EC39" s="666"/>
    </row>
    <row r="40" spans="2:133" ht="11.25" customHeight="1" x14ac:dyDescent="0.15">
      <c r="B40" s="632" t="s">
        <v>341</v>
      </c>
      <c r="C40" s="633"/>
      <c r="D40" s="633"/>
      <c r="E40" s="633"/>
      <c r="F40" s="633"/>
      <c r="G40" s="633"/>
      <c r="H40" s="633"/>
      <c r="I40" s="633"/>
      <c r="J40" s="633"/>
      <c r="K40" s="633"/>
      <c r="L40" s="633"/>
      <c r="M40" s="633"/>
      <c r="N40" s="633"/>
      <c r="O40" s="633"/>
      <c r="P40" s="633"/>
      <c r="Q40" s="634"/>
      <c r="R40" s="635">
        <v>5887600</v>
      </c>
      <c r="S40" s="636"/>
      <c r="T40" s="636"/>
      <c r="U40" s="636"/>
      <c r="V40" s="636"/>
      <c r="W40" s="636"/>
      <c r="X40" s="636"/>
      <c r="Y40" s="637"/>
      <c r="Z40" s="661">
        <v>11.6</v>
      </c>
      <c r="AA40" s="661"/>
      <c r="AB40" s="661"/>
      <c r="AC40" s="661"/>
      <c r="AD40" s="662" t="s">
        <v>129</v>
      </c>
      <c r="AE40" s="662"/>
      <c r="AF40" s="662"/>
      <c r="AG40" s="662"/>
      <c r="AH40" s="662"/>
      <c r="AI40" s="662"/>
      <c r="AJ40" s="662"/>
      <c r="AK40" s="662"/>
      <c r="AL40" s="638" t="s">
        <v>129</v>
      </c>
      <c r="AM40" s="639"/>
      <c r="AN40" s="639"/>
      <c r="AO40" s="663"/>
      <c r="AQ40" s="667" t="s">
        <v>342</v>
      </c>
      <c r="AR40" s="668"/>
      <c r="AS40" s="668"/>
      <c r="AT40" s="668"/>
      <c r="AU40" s="668"/>
      <c r="AV40" s="668"/>
      <c r="AW40" s="668"/>
      <c r="AX40" s="668"/>
      <c r="AY40" s="669"/>
      <c r="AZ40" s="635" t="s">
        <v>129</v>
      </c>
      <c r="BA40" s="636"/>
      <c r="BB40" s="636"/>
      <c r="BC40" s="636"/>
      <c r="BD40" s="645"/>
      <c r="BE40" s="645"/>
      <c r="BF40" s="670"/>
      <c r="BG40" s="672" t="s">
        <v>343</v>
      </c>
      <c r="BH40" s="673"/>
      <c r="BI40" s="673"/>
      <c r="BJ40" s="673"/>
      <c r="BK40" s="673"/>
      <c r="BL40" s="345"/>
      <c r="BM40" s="633" t="s">
        <v>344</v>
      </c>
      <c r="BN40" s="633"/>
      <c r="BO40" s="633"/>
      <c r="BP40" s="633"/>
      <c r="BQ40" s="633"/>
      <c r="BR40" s="633"/>
      <c r="BS40" s="633"/>
      <c r="BT40" s="633"/>
      <c r="BU40" s="634"/>
      <c r="BV40" s="635">
        <v>96</v>
      </c>
      <c r="BW40" s="636"/>
      <c r="BX40" s="636"/>
      <c r="BY40" s="636"/>
      <c r="BZ40" s="636"/>
      <c r="CA40" s="636"/>
      <c r="CB40" s="671"/>
      <c r="CD40" s="632" t="s">
        <v>345</v>
      </c>
      <c r="CE40" s="633"/>
      <c r="CF40" s="633"/>
      <c r="CG40" s="633"/>
      <c r="CH40" s="633"/>
      <c r="CI40" s="633"/>
      <c r="CJ40" s="633"/>
      <c r="CK40" s="633"/>
      <c r="CL40" s="633"/>
      <c r="CM40" s="633"/>
      <c r="CN40" s="633"/>
      <c r="CO40" s="633"/>
      <c r="CP40" s="633"/>
      <c r="CQ40" s="634"/>
      <c r="CR40" s="635">
        <v>202046</v>
      </c>
      <c r="CS40" s="636"/>
      <c r="CT40" s="636"/>
      <c r="CU40" s="636"/>
      <c r="CV40" s="636"/>
      <c r="CW40" s="636"/>
      <c r="CX40" s="636"/>
      <c r="CY40" s="637"/>
      <c r="CZ40" s="638">
        <v>0.4</v>
      </c>
      <c r="DA40" s="647"/>
      <c r="DB40" s="647"/>
      <c r="DC40" s="648"/>
      <c r="DD40" s="641">
        <v>135191</v>
      </c>
      <c r="DE40" s="636"/>
      <c r="DF40" s="636"/>
      <c r="DG40" s="636"/>
      <c r="DH40" s="636"/>
      <c r="DI40" s="636"/>
      <c r="DJ40" s="636"/>
      <c r="DK40" s="637"/>
      <c r="DL40" s="641">
        <v>21601</v>
      </c>
      <c r="DM40" s="636"/>
      <c r="DN40" s="636"/>
      <c r="DO40" s="636"/>
      <c r="DP40" s="636"/>
      <c r="DQ40" s="636"/>
      <c r="DR40" s="636"/>
      <c r="DS40" s="636"/>
      <c r="DT40" s="636"/>
      <c r="DU40" s="636"/>
      <c r="DV40" s="637"/>
      <c r="DW40" s="638">
        <v>0.1</v>
      </c>
      <c r="DX40" s="647"/>
      <c r="DY40" s="647"/>
      <c r="DZ40" s="647"/>
      <c r="EA40" s="647"/>
      <c r="EB40" s="647"/>
      <c r="EC40" s="666"/>
    </row>
    <row r="41" spans="2:133" ht="11.25" customHeight="1" x14ac:dyDescent="0.15">
      <c r="B41" s="632" t="s">
        <v>346</v>
      </c>
      <c r="C41" s="633"/>
      <c r="D41" s="633"/>
      <c r="E41" s="633"/>
      <c r="F41" s="633"/>
      <c r="G41" s="633"/>
      <c r="H41" s="633"/>
      <c r="I41" s="633"/>
      <c r="J41" s="633"/>
      <c r="K41" s="633"/>
      <c r="L41" s="633"/>
      <c r="M41" s="633"/>
      <c r="N41" s="633"/>
      <c r="O41" s="633"/>
      <c r="P41" s="633"/>
      <c r="Q41" s="634"/>
      <c r="R41" s="635" t="s">
        <v>129</v>
      </c>
      <c r="S41" s="636"/>
      <c r="T41" s="636"/>
      <c r="U41" s="636"/>
      <c r="V41" s="636"/>
      <c r="W41" s="636"/>
      <c r="X41" s="636"/>
      <c r="Y41" s="637"/>
      <c r="Z41" s="661" t="s">
        <v>129</v>
      </c>
      <c r="AA41" s="661"/>
      <c r="AB41" s="661"/>
      <c r="AC41" s="661"/>
      <c r="AD41" s="662" t="s">
        <v>129</v>
      </c>
      <c r="AE41" s="662"/>
      <c r="AF41" s="662"/>
      <c r="AG41" s="662"/>
      <c r="AH41" s="662"/>
      <c r="AI41" s="662"/>
      <c r="AJ41" s="662"/>
      <c r="AK41" s="662"/>
      <c r="AL41" s="638" t="s">
        <v>129</v>
      </c>
      <c r="AM41" s="639"/>
      <c r="AN41" s="639"/>
      <c r="AO41" s="663"/>
      <c r="AQ41" s="667" t="s">
        <v>347</v>
      </c>
      <c r="AR41" s="668"/>
      <c r="AS41" s="668"/>
      <c r="AT41" s="668"/>
      <c r="AU41" s="668"/>
      <c r="AV41" s="668"/>
      <c r="AW41" s="668"/>
      <c r="AX41" s="668"/>
      <c r="AY41" s="669"/>
      <c r="AZ41" s="635">
        <v>733637</v>
      </c>
      <c r="BA41" s="636"/>
      <c r="BB41" s="636"/>
      <c r="BC41" s="636"/>
      <c r="BD41" s="645"/>
      <c r="BE41" s="645"/>
      <c r="BF41" s="670"/>
      <c r="BG41" s="672"/>
      <c r="BH41" s="673"/>
      <c r="BI41" s="673"/>
      <c r="BJ41" s="673"/>
      <c r="BK41" s="673"/>
      <c r="BL41" s="345"/>
      <c r="BM41" s="633" t="s">
        <v>348</v>
      </c>
      <c r="BN41" s="633"/>
      <c r="BO41" s="633"/>
      <c r="BP41" s="633"/>
      <c r="BQ41" s="633"/>
      <c r="BR41" s="633"/>
      <c r="BS41" s="633"/>
      <c r="BT41" s="633"/>
      <c r="BU41" s="634"/>
      <c r="BV41" s="635" t="s">
        <v>129</v>
      </c>
      <c r="BW41" s="636"/>
      <c r="BX41" s="636"/>
      <c r="BY41" s="636"/>
      <c r="BZ41" s="636"/>
      <c r="CA41" s="636"/>
      <c r="CB41" s="671"/>
      <c r="CD41" s="632" t="s">
        <v>349</v>
      </c>
      <c r="CE41" s="633"/>
      <c r="CF41" s="633"/>
      <c r="CG41" s="633"/>
      <c r="CH41" s="633"/>
      <c r="CI41" s="633"/>
      <c r="CJ41" s="633"/>
      <c r="CK41" s="633"/>
      <c r="CL41" s="633"/>
      <c r="CM41" s="633"/>
      <c r="CN41" s="633"/>
      <c r="CO41" s="633"/>
      <c r="CP41" s="633"/>
      <c r="CQ41" s="634"/>
      <c r="CR41" s="635" t="s">
        <v>129</v>
      </c>
      <c r="CS41" s="645"/>
      <c r="CT41" s="645"/>
      <c r="CU41" s="645"/>
      <c r="CV41" s="645"/>
      <c r="CW41" s="645"/>
      <c r="CX41" s="645"/>
      <c r="CY41" s="646"/>
      <c r="CZ41" s="638" t="s">
        <v>129</v>
      </c>
      <c r="DA41" s="647"/>
      <c r="DB41" s="647"/>
      <c r="DC41" s="648"/>
      <c r="DD41" s="641" t="s">
        <v>129</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15">
      <c r="B42" s="632" t="s">
        <v>350</v>
      </c>
      <c r="C42" s="633"/>
      <c r="D42" s="633"/>
      <c r="E42" s="633"/>
      <c r="F42" s="633"/>
      <c r="G42" s="633"/>
      <c r="H42" s="633"/>
      <c r="I42" s="633"/>
      <c r="J42" s="633"/>
      <c r="K42" s="633"/>
      <c r="L42" s="633"/>
      <c r="M42" s="633"/>
      <c r="N42" s="633"/>
      <c r="O42" s="633"/>
      <c r="P42" s="633"/>
      <c r="Q42" s="634"/>
      <c r="R42" s="635" t="s">
        <v>129</v>
      </c>
      <c r="S42" s="636"/>
      <c r="T42" s="636"/>
      <c r="U42" s="636"/>
      <c r="V42" s="636"/>
      <c r="W42" s="636"/>
      <c r="X42" s="636"/>
      <c r="Y42" s="637"/>
      <c r="Z42" s="661" t="s">
        <v>129</v>
      </c>
      <c r="AA42" s="661"/>
      <c r="AB42" s="661"/>
      <c r="AC42" s="661"/>
      <c r="AD42" s="662" t="s">
        <v>129</v>
      </c>
      <c r="AE42" s="662"/>
      <c r="AF42" s="662"/>
      <c r="AG42" s="662"/>
      <c r="AH42" s="662"/>
      <c r="AI42" s="662"/>
      <c r="AJ42" s="662"/>
      <c r="AK42" s="662"/>
      <c r="AL42" s="638" t="s">
        <v>129</v>
      </c>
      <c r="AM42" s="639"/>
      <c r="AN42" s="639"/>
      <c r="AO42" s="663"/>
      <c r="AQ42" s="676" t="s">
        <v>351</v>
      </c>
      <c r="AR42" s="677"/>
      <c r="AS42" s="677"/>
      <c r="AT42" s="677"/>
      <c r="AU42" s="677"/>
      <c r="AV42" s="677"/>
      <c r="AW42" s="677"/>
      <c r="AX42" s="677"/>
      <c r="AY42" s="678"/>
      <c r="AZ42" s="615">
        <v>2854399</v>
      </c>
      <c r="BA42" s="649"/>
      <c r="BB42" s="649"/>
      <c r="BC42" s="649"/>
      <c r="BD42" s="616"/>
      <c r="BE42" s="616"/>
      <c r="BF42" s="664"/>
      <c r="BG42" s="674"/>
      <c r="BH42" s="675"/>
      <c r="BI42" s="675"/>
      <c r="BJ42" s="675"/>
      <c r="BK42" s="675"/>
      <c r="BL42" s="346"/>
      <c r="BM42" s="613" t="s">
        <v>352</v>
      </c>
      <c r="BN42" s="613"/>
      <c r="BO42" s="613"/>
      <c r="BP42" s="613"/>
      <c r="BQ42" s="613"/>
      <c r="BR42" s="613"/>
      <c r="BS42" s="613"/>
      <c r="BT42" s="613"/>
      <c r="BU42" s="614"/>
      <c r="BV42" s="615">
        <v>309</v>
      </c>
      <c r="BW42" s="649"/>
      <c r="BX42" s="649"/>
      <c r="BY42" s="649"/>
      <c r="BZ42" s="649"/>
      <c r="CA42" s="649"/>
      <c r="CB42" s="665"/>
      <c r="CD42" s="632" t="s">
        <v>353</v>
      </c>
      <c r="CE42" s="633"/>
      <c r="CF42" s="633"/>
      <c r="CG42" s="633"/>
      <c r="CH42" s="633"/>
      <c r="CI42" s="633"/>
      <c r="CJ42" s="633"/>
      <c r="CK42" s="633"/>
      <c r="CL42" s="633"/>
      <c r="CM42" s="633"/>
      <c r="CN42" s="633"/>
      <c r="CO42" s="633"/>
      <c r="CP42" s="633"/>
      <c r="CQ42" s="634"/>
      <c r="CR42" s="635">
        <v>6101625</v>
      </c>
      <c r="CS42" s="645"/>
      <c r="CT42" s="645"/>
      <c r="CU42" s="645"/>
      <c r="CV42" s="645"/>
      <c r="CW42" s="645"/>
      <c r="CX42" s="645"/>
      <c r="CY42" s="646"/>
      <c r="CZ42" s="638">
        <v>12.8</v>
      </c>
      <c r="DA42" s="647"/>
      <c r="DB42" s="647"/>
      <c r="DC42" s="648"/>
      <c r="DD42" s="641">
        <v>1116070</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15">
      <c r="B43" s="632" t="s">
        <v>354</v>
      </c>
      <c r="C43" s="633"/>
      <c r="D43" s="633"/>
      <c r="E43" s="633"/>
      <c r="F43" s="633"/>
      <c r="G43" s="633"/>
      <c r="H43" s="633"/>
      <c r="I43" s="633"/>
      <c r="J43" s="633"/>
      <c r="K43" s="633"/>
      <c r="L43" s="633"/>
      <c r="M43" s="633"/>
      <c r="N43" s="633"/>
      <c r="O43" s="633"/>
      <c r="P43" s="633"/>
      <c r="Q43" s="634"/>
      <c r="R43" s="635">
        <v>2017200</v>
      </c>
      <c r="S43" s="636"/>
      <c r="T43" s="636"/>
      <c r="U43" s="636"/>
      <c r="V43" s="636"/>
      <c r="W43" s="636"/>
      <c r="X43" s="636"/>
      <c r="Y43" s="637"/>
      <c r="Z43" s="661">
        <v>4</v>
      </c>
      <c r="AA43" s="661"/>
      <c r="AB43" s="661"/>
      <c r="AC43" s="661"/>
      <c r="AD43" s="662" t="s">
        <v>129</v>
      </c>
      <c r="AE43" s="662"/>
      <c r="AF43" s="662"/>
      <c r="AG43" s="662"/>
      <c r="AH43" s="662"/>
      <c r="AI43" s="662"/>
      <c r="AJ43" s="662"/>
      <c r="AK43" s="662"/>
      <c r="AL43" s="638" t="s">
        <v>129</v>
      </c>
      <c r="AM43" s="639"/>
      <c r="AN43" s="639"/>
      <c r="AO43" s="663"/>
      <c r="CD43" s="632" t="s">
        <v>355</v>
      </c>
      <c r="CE43" s="633"/>
      <c r="CF43" s="633"/>
      <c r="CG43" s="633"/>
      <c r="CH43" s="633"/>
      <c r="CI43" s="633"/>
      <c r="CJ43" s="633"/>
      <c r="CK43" s="633"/>
      <c r="CL43" s="633"/>
      <c r="CM43" s="633"/>
      <c r="CN43" s="633"/>
      <c r="CO43" s="633"/>
      <c r="CP43" s="633"/>
      <c r="CQ43" s="634"/>
      <c r="CR43" s="635">
        <v>192038</v>
      </c>
      <c r="CS43" s="645"/>
      <c r="CT43" s="645"/>
      <c r="CU43" s="645"/>
      <c r="CV43" s="645"/>
      <c r="CW43" s="645"/>
      <c r="CX43" s="645"/>
      <c r="CY43" s="646"/>
      <c r="CZ43" s="638">
        <v>0.4</v>
      </c>
      <c r="DA43" s="647"/>
      <c r="DB43" s="647"/>
      <c r="DC43" s="648"/>
      <c r="DD43" s="641">
        <v>192038</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15">
      <c r="B44" s="612" t="s">
        <v>356</v>
      </c>
      <c r="C44" s="613"/>
      <c r="D44" s="613"/>
      <c r="E44" s="613"/>
      <c r="F44" s="613"/>
      <c r="G44" s="613"/>
      <c r="H44" s="613"/>
      <c r="I44" s="613"/>
      <c r="J44" s="613"/>
      <c r="K44" s="613"/>
      <c r="L44" s="613"/>
      <c r="M44" s="613"/>
      <c r="N44" s="613"/>
      <c r="O44" s="613"/>
      <c r="P44" s="613"/>
      <c r="Q44" s="614"/>
      <c r="R44" s="615">
        <v>50864880</v>
      </c>
      <c r="S44" s="649"/>
      <c r="T44" s="649"/>
      <c r="U44" s="649"/>
      <c r="V44" s="649"/>
      <c r="W44" s="649"/>
      <c r="X44" s="649"/>
      <c r="Y44" s="650"/>
      <c r="Z44" s="651">
        <v>100</v>
      </c>
      <c r="AA44" s="651"/>
      <c r="AB44" s="651"/>
      <c r="AC44" s="651"/>
      <c r="AD44" s="652">
        <v>26173516</v>
      </c>
      <c r="AE44" s="652"/>
      <c r="AF44" s="652"/>
      <c r="AG44" s="652"/>
      <c r="AH44" s="652"/>
      <c r="AI44" s="652"/>
      <c r="AJ44" s="652"/>
      <c r="AK44" s="652"/>
      <c r="AL44" s="618">
        <v>100</v>
      </c>
      <c r="AM44" s="653"/>
      <c r="AN44" s="653"/>
      <c r="AO44" s="654"/>
      <c r="CD44" s="655" t="s">
        <v>303</v>
      </c>
      <c r="CE44" s="656"/>
      <c r="CF44" s="632" t="s">
        <v>357</v>
      </c>
      <c r="CG44" s="633"/>
      <c r="CH44" s="633"/>
      <c r="CI44" s="633"/>
      <c r="CJ44" s="633"/>
      <c r="CK44" s="633"/>
      <c r="CL44" s="633"/>
      <c r="CM44" s="633"/>
      <c r="CN44" s="633"/>
      <c r="CO44" s="633"/>
      <c r="CP44" s="633"/>
      <c r="CQ44" s="634"/>
      <c r="CR44" s="635">
        <v>6101625</v>
      </c>
      <c r="CS44" s="636"/>
      <c r="CT44" s="636"/>
      <c r="CU44" s="636"/>
      <c r="CV44" s="636"/>
      <c r="CW44" s="636"/>
      <c r="CX44" s="636"/>
      <c r="CY44" s="637"/>
      <c r="CZ44" s="638">
        <v>12.8</v>
      </c>
      <c r="DA44" s="639"/>
      <c r="DB44" s="639"/>
      <c r="DC44" s="640"/>
      <c r="DD44" s="641">
        <v>1116070</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15">
      <c r="CD45" s="657"/>
      <c r="CE45" s="658"/>
      <c r="CF45" s="632" t="s">
        <v>358</v>
      </c>
      <c r="CG45" s="633"/>
      <c r="CH45" s="633"/>
      <c r="CI45" s="633"/>
      <c r="CJ45" s="633"/>
      <c r="CK45" s="633"/>
      <c r="CL45" s="633"/>
      <c r="CM45" s="633"/>
      <c r="CN45" s="633"/>
      <c r="CO45" s="633"/>
      <c r="CP45" s="633"/>
      <c r="CQ45" s="634"/>
      <c r="CR45" s="635">
        <v>2718735</v>
      </c>
      <c r="CS45" s="645"/>
      <c r="CT45" s="645"/>
      <c r="CU45" s="645"/>
      <c r="CV45" s="645"/>
      <c r="CW45" s="645"/>
      <c r="CX45" s="645"/>
      <c r="CY45" s="646"/>
      <c r="CZ45" s="638">
        <v>5.7</v>
      </c>
      <c r="DA45" s="647"/>
      <c r="DB45" s="647"/>
      <c r="DC45" s="648"/>
      <c r="DD45" s="641">
        <v>119720</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15">
      <c r="B46" s="344" t="s">
        <v>359</v>
      </c>
      <c r="CD46" s="657"/>
      <c r="CE46" s="658"/>
      <c r="CF46" s="632" t="s">
        <v>360</v>
      </c>
      <c r="CG46" s="633"/>
      <c r="CH46" s="633"/>
      <c r="CI46" s="633"/>
      <c r="CJ46" s="633"/>
      <c r="CK46" s="633"/>
      <c r="CL46" s="633"/>
      <c r="CM46" s="633"/>
      <c r="CN46" s="633"/>
      <c r="CO46" s="633"/>
      <c r="CP46" s="633"/>
      <c r="CQ46" s="634"/>
      <c r="CR46" s="635">
        <v>3321058</v>
      </c>
      <c r="CS46" s="636"/>
      <c r="CT46" s="636"/>
      <c r="CU46" s="636"/>
      <c r="CV46" s="636"/>
      <c r="CW46" s="636"/>
      <c r="CX46" s="636"/>
      <c r="CY46" s="637"/>
      <c r="CZ46" s="638">
        <v>7</v>
      </c>
      <c r="DA46" s="639"/>
      <c r="DB46" s="639"/>
      <c r="DC46" s="640"/>
      <c r="DD46" s="641">
        <v>990518</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15">
      <c r="B47" s="631" t="s">
        <v>361</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362</v>
      </c>
      <c r="CG47" s="633"/>
      <c r="CH47" s="633"/>
      <c r="CI47" s="633"/>
      <c r="CJ47" s="633"/>
      <c r="CK47" s="633"/>
      <c r="CL47" s="633"/>
      <c r="CM47" s="633"/>
      <c r="CN47" s="633"/>
      <c r="CO47" s="633"/>
      <c r="CP47" s="633"/>
      <c r="CQ47" s="634"/>
      <c r="CR47" s="635" t="s">
        <v>129</v>
      </c>
      <c r="CS47" s="645"/>
      <c r="CT47" s="645"/>
      <c r="CU47" s="645"/>
      <c r="CV47" s="645"/>
      <c r="CW47" s="645"/>
      <c r="CX47" s="645"/>
      <c r="CY47" s="646"/>
      <c r="CZ47" s="638" t="s">
        <v>129</v>
      </c>
      <c r="DA47" s="647"/>
      <c r="DB47" s="647"/>
      <c r="DC47" s="648"/>
      <c r="DD47" s="641" t="s">
        <v>129</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x14ac:dyDescent="0.15">
      <c r="B48" s="631" t="s">
        <v>363</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364</v>
      </c>
      <c r="CG48" s="633"/>
      <c r="CH48" s="633"/>
      <c r="CI48" s="633"/>
      <c r="CJ48" s="633"/>
      <c r="CK48" s="633"/>
      <c r="CL48" s="633"/>
      <c r="CM48" s="633"/>
      <c r="CN48" s="633"/>
      <c r="CO48" s="633"/>
      <c r="CP48" s="633"/>
      <c r="CQ48" s="634"/>
      <c r="CR48" s="635" t="s">
        <v>129</v>
      </c>
      <c r="CS48" s="636"/>
      <c r="CT48" s="636"/>
      <c r="CU48" s="636"/>
      <c r="CV48" s="636"/>
      <c r="CW48" s="636"/>
      <c r="CX48" s="636"/>
      <c r="CY48" s="637"/>
      <c r="CZ48" s="638" t="s">
        <v>129</v>
      </c>
      <c r="DA48" s="639"/>
      <c r="DB48" s="639"/>
      <c r="DC48" s="640"/>
      <c r="DD48" s="641" t="s">
        <v>129</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15">
      <c r="B49" s="343"/>
      <c r="CD49" s="612" t="s">
        <v>365</v>
      </c>
      <c r="CE49" s="613"/>
      <c r="CF49" s="613"/>
      <c r="CG49" s="613"/>
      <c r="CH49" s="613"/>
      <c r="CI49" s="613"/>
      <c r="CJ49" s="613"/>
      <c r="CK49" s="613"/>
      <c r="CL49" s="613"/>
      <c r="CM49" s="613"/>
      <c r="CN49" s="613"/>
      <c r="CO49" s="613"/>
      <c r="CP49" s="613"/>
      <c r="CQ49" s="614"/>
      <c r="CR49" s="615">
        <v>47560747</v>
      </c>
      <c r="CS49" s="616"/>
      <c r="CT49" s="616"/>
      <c r="CU49" s="616"/>
      <c r="CV49" s="616"/>
      <c r="CW49" s="616"/>
      <c r="CX49" s="616"/>
      <c r="CY49" s="617"/>
      <c r="CZ49" s="618">
        <v>100</v>
      </c>
      <c r="DA49" s="619"/>
      <c r="DB49" s="619"/>
      <c r="DC49" s="620"/>
      <c r="DD49" s="621">
        <v>29752968</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idden="1" x14ac:dyDescent="0.15">
      <c r="B50" s="343"/>
    </row>
  </sheetData>
  <sheetProtection algorithmName="SHA-512" hashValue="mXiMnUck5ChVyZskdCSLwM0NLiKl+5r65nDchaP/RoFNNosZwpmLe4WVV993ZkQT8qRlefhkKsoVGla3r6vEdg==" saltValue="1FqXaPwtt/Zia3+OWldHt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16" customWidth="1"/>
    <col min="131" max="131" width="1.625" style="216" customWidth="1"/>
    <col min="132" max="16384" width="9" style="216" hidden="1"/>
  </cols>
  <sheetData>
    <row r="1" spans="1:131" ht="11.25" customHeight="1" thickBot="1" x14ac:dyDescent="0.2">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
      <c r="A2" s="1098" t="s">
        <v>366</v>
      </c>
      <c r="B2" s="1098"/>
      <c r="C2" s="1098"/>
      <c r="D2" s="1098"/>
      <c r="E2" s="1098"/>
      <c r="F2" s="1098"/>
      <c r="G2" s="1098"/>
      <c r="H2" s="1098"/>
      <c r="I2" s="1098"/>
      <c r="J2" s="1098"/>
      <c r="K2" s="1098"/>
      <c r="L2" s="1098"/>
      <c r="M2" s="1098"/>
      <c r="N2" s="1098"/>
      <c r="O2" s="1098"/>
      <c r="P2" s="1098"/>
      <c r="Q2" s="1098"/>
      <c r="R2" s="1098"/>
      <c r="S2" s="1098"/>
      <c r="T2" s="1098"/>
      <c r="U2" s="1098"/>
      <c r="V2" s="1098"/>
      <c r="W2" s="1098"/>
      <c r="X2" s="1098"/>
      <c r="Y2" s="1098"/>
      <c r="Z2" s="1098"/>
      <c r="AA2" s="1098"/>
      <c r="AB2" s="1098"/>
      <c r="AC2" s="1098"/>
      <c r="AD2" s="1098"/>
      <c r="AE2" s="1098"/>
      <c r="AF2" s="1098"/>
      <c r="AG2" s="1098"/>
      <c r="AH2" s="1098"/>
      <c r="AI2" s="1098"/>
      <c r="AJ2" s="1098"/>
      <c r="AK2" s="1098"/>
      <c r="AL2" s="1098"/>
      <c r="AM2" s="1098"/>
      <c r="AN2" s="1098"/>
      <c r="AO2" s="1098"/>
      <c r="AP2" s="1098"/>
      <c r="AQ2" s="1098"/>
      <c r="AR2" s="1098"/>
      <c r="AS2" s="1098"/>
      <c r="AT2" s="1098"/>
      <c r="AU2" s="1098"/>
      <c r="AV2" s="1098"/>
      <c r="AW2" s="1098"/>
      <c r="AX2" s="1098"/>
      <c r="AY2" s="1098"/>
      <c r="AZ2" s="1098"/>
      <c r="BA2" s="1098"/>
      <c r="BB2" s="1098"/>
      <c r="BC2" s="1098"/>
      <c r="BD2" s="1098"/>
      <c r="BE2" s="1098"/>
      <c r="BF2" s="1098"/>
      <c r="BG2" s="1098"/>
      <c r="BH2" s="1098"/>
      <c r="BI2" s="1098"/>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1099" t="s">
        <v>367</v>
      </c>
      <c r="DK2" s="1100"/>
      <c r="DL2" s="1100"/>
      <c r="DM2" s="1100"/>
      <c r="DN2" s="1100"/>
      <c r="DO2" s="1101"/>
      <c r="DP2" s="213"/>
      <c r="DQ2" s="1099" t="s">
        <v>368</v>
      </c>
      <c r="DR2" s="1100"/>
      <c r="DS2" s="1100"/>
      <c r="DT2" s="1100"/>
      <c r="DU2" s="1100"/>
      <c r="DV2" s="1100"/>
      <c r="DW2" s="1100"/>
      <c r="DX2" s="1100"/>
      <c r="DY2" s="1100"/>
      <c r="DZ2" s="1101"/>
      <c r="EA2" s="215"/>
    </row>
    <row r="3" spans="1:131" ht="11.25" customHeight="1" x14ac:dyDescent="0.15">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1" customFormat="1" ht="26.25" customHeight="1" thickBot="1" x14ac:dyDescent="0.2">
      <c r="A4" s="1067" t="s">
        <v>369</v>
      </c>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7"/>
      <c r="AZ4" s="217"/>
      <c r="BA4" s="217"/>
      <c r="BB4" s="217"/>
      <c r="BC4" s="217"/>
      <c r="BD4" s="217"/>
      <c r="BE4" s="218"/>
      <c r="BF4" s="218"/>
      <c r="BG4" s="218"/>
      <c r="BH4" s="218"/>
      <c r="BI4" s="218"/>
      <c r="BJ4" s="218"/>
      <c r="BK4" s="218"/>
      <c r="BL4" s="218"/>
      <c r="BM4" s="218"/>
      <c r="BN4" s="218"/>
      <c r="BO4" s="218"/>
      <c r="BP4" s="218"/>
      <c r="BQ4" s="739" t="s">
        <v>370</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20"/>
    </row>
    <row r="5" spans="1:131" s="221" customFormat="1" ht="26.25" customHeight="1" x14ac:dyDescent="0.15">
      <c r="A5" s="1004" t="s">
        <v>371</v>
      </c>
      <c r="B5" s="1005"/>
      <c r="C5" s="1005"/>
      <c r="D5" s="1005"/>
      <c r="E5" s="1005"/>
      <c r="F5" s="1005"/>
      <c r="G5" s="1005"/>
      <c r="H5" s="1005"/>
      <c r="I5" s="1005"/>
      <c r="J5" s="1005"/>
      <c r="K5" s="1005"/>
      <c r="L5" s="1005"/>
      <c r="M5" s="1005"/>
      <c r="N5" s="1005"/>
      <c r="O5" s="1005"/>
      <c r="P5" s="1006"/>
      <c r="Q5" s="1010" t="s">
        <v>372</v>
      </c>
      <c r="R5" s="1011"/>
      <c r="S5" s="1011"/>
      <c r="T5" s="1011"/>
      <c r="U5" s="1012"/>
      <c r="V5" s="1010" t="s">
        <v>373</v>
      </c>
      <c r="W5" s="1011"/>
      <c r="X5" s="1011"/>
      <c r="Y5" s="1011"/>
      <c r="Z5" s="1012"/>
      <c r="AA5" s="1010" t="s">
        <v>374</v>
      </c>
      <c r="AB5" s="1011"/>
      <c r="AC5" s="1011"/>
      <c r="AD5" s="1011"/>
      <c r="AE5" s="1011"/>
      <c r="AF5" s="1102" t="s">
        <v>375</v>
      </c>
      <c r="AG5" s="1011"/>
      <c r="AH5" s="1011"/>
      <c r="AI5" s="1011"/>
      <c r="AJ5" s="1024"/>
      <c r="AK5" s="1011" t="s">
        <v>376</v>
      </c>
      <c r="AL5" s="1011"/>
      <c r="AM5" s="1011"/>
      <c r="AN5" s="1011"/>
      <c r="AO5" s="1012"/>
      <c r="AP5" s="1010" t="s">
        <v>377</v>
      </c>
      <c r="AQ5" s="1011"/>
      <c r="AR5" s="1011"/>
      <c r="AS5" s="1011"/>
      <c r="AT5" s="1012"/>
      <c r="AU5" s="1010" t="s">
        <v>378</v>
      </c>
      <c r="AV5" s="1011"/>
      <c r="AW5" s="1011"/>
      <c r="AX5" s="1011"/>
      <c r="AY5" s="1024"/>
      <c r="AZ5" s="217"/>
      <c r="BA5" s="217"/>
      <c r="BB5" s="217"/>
      <c r="BC5" s="217"/>
      <c r="BD5" s="217"/>
      <c r="BE5" s="218"/>
      <c r="BF5" s="218"/>
      <c r="BG5" s="218"/>
      <c r="BH5" s="218"/>
      <c r="BI5" s="218"/>
      <c r="BJ5" s="218"/>
      <c r="BK5" s="218"/>
      <c r="BL5" s="218"/>
      <c r="BM5" s="218"/>
      <c r="BN5" s="218"/>
      <c r="BO5" s="218"/>
      <c r="BP5" s="218"/>
      <c r="BQ5" s="1004" t="s">
        <v>379</v>
      </c>
      <c r="BR5" s="1005"/>
      <c r="BS5" s="1005"/>
      <c r="BT5" s="1005"/>
      <c r="BU5" s="1005"/>
      <c r="BV5" s="1005"/>
      <c r="BW5" s="1005"/>
      <c r="BX5" s="1005"/>
      <c r="BY5" s="1005"/>
      <c r="BZ5" s="1005"/>
      <c r="CA5" s="1005"/>
      <c r="CB5" s="1005"/>
      <c r="CC5" s="1005"/>
      <c r="CD5" s="1005"/>
      <c r="CE5" s="1005"/>
      <c r="CF5" s="1005"/>
      <c r="CG5" s="1006"/>
      <c r="CH5" s="1010" t="s">
        <v>380</v>
      </c>
      <c r="CI5" s="1011"/>
      <c r="CJ5" s="1011"/>
      <c r="CK5" s="1011"/>
      <c r="CL5" s="1012"/>
      <c r="CM5" s="1010" t="s">
        <v>381</v>
      </c>
      <c r="CN5" s="1011"/>
      <c r="CO5" s="1011"/>
      <c r="CP5" s="1011"/>
      <c r="CQ5" s="1012"/>
      <c r="CR5" s="1010" t="s">
        <v>382</v>
      </c>
      <c r="CS5" s="1011"/>
      <c r="CT5" s="1011"/>
      <c r="CU5" s="1011"/>
      <c r="CV5" s="1012"/>
      <c r="CW5" s="1010" t="s">
        <v>383</v>
      </c>
      <c r="CX5" s="1011"/>
      <c r="CY5" s="1011"/>
      <c r="CZ5" s="1011"/>
      <c r="DA5" s="1012"/>
      <c r="DB5" s="1010" t="s">
        <v>384</v>
      </c>
      <c r="DC5" s="1011"/>
      <c r="DD5" s="1011"/>
      <c r="DE5" s="1011"/>
      <c r="DF5" s="1012"/>
      <c r="DG5" s="1092" t="s">
        <v>385</v>
      </c>
      <c r="DH5" s="1093"/>
      <c r="DI5" s="1093"/>
      <c r="DJ5" s="1093"/>
      <c r="DK5" s="1094"/>
      <c r="DL5" s="1092" t="s">
        <v>386</v>
      </c>
      <c r="DM5" s="1093"/>
      <c r="DN5" s="1093"/>
      <c r="DO5" s="1093"/>
      <c r="DP5" s="1094"/>
      <c r="DQ5" s="1010" t="s">
        <v>387</v>
      </c>
      <c r="DR5" s="1011"/>
      <c r="DS5" s="1011"/>
      <c r="DT5" s="1011"/>
      <c r="DU5" s="1012"/>
      <c r="DV5" s="1010" t="s">
        <v>378</v>
      </c>
      <c r="DW5" s="1011"/>
      <c r="DX5" s="1011"/>
      <c r="DY5" s="1011"/>
      <c r="DZ5" s="1024"/>
      <c r="EA5" s="220"/>
    </row>
    <row r="6" spans="1:131" s="221" customFormat="1" ht="26.25" customHeight="1" thickBot="1" x14ac:dyDescent="0.2">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3"/>
      <c r="AG6" s="1014"/>
      <c r="AH6" s="1014"/>
      <c r="AI6" s="1014"/>
      <c r="AJ6" s="1025"/>
      <c r="AK6" s="1014"/>
      <c r="AL6" s="1014"/>
      <c r="AM6" s="1014"/>
      <c r="AN6" s="1014"/>
      <c r="AO6" s="1015"/>
      <c r="AP6" s="1013"/>
      <c r="AQ6" s="1014"/>
      <c r="AR6" s="1014"/>
      <c r="AS6" s="1014"/>
      <c r="AT6" s="1015"/>
      <c r="AU6" s="1013"/>
      <c r="AV6" s="1014"/>
      <c r="AW6" s="1014"/>
      <c r="AX6" s="1014"/>
      <c r="AY6" s="1025"/>
      <c r="AZ6" s="217"/>
      <c r="BA6" s="217"/>
      <c r="BB6" s="217"/>
      <c r="BC6" s="217"/>
      <c r="BD6" s="217"/>
      <c r="BE6" s="218"/>
      <c r="BF6" s="218"/>
      <c r="BG6" s="218"/>
      <c r="BH6" s="218"/>
      <c r="BI6" s="218"/>
      <c r="BJ6" s="218"/>
      <c r="BK6" s="218"/>
      <c r="BL6" s="218"/>
      <c r="BM6" s="218"/>
      <c r="BN6" s="218"/>
      <c r="BO6" s="218"/>
      <c r="BP6" s="218"/>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5"/>
      <c r="DH6" s="1096"/>
      <c r="DI6" s="1096"/>
      <c r="DJ6" s="1096"/>
      <c r="DK6" s="1097"/>
      <c r="DL6" s="1095"/>
      <c r="DM6" s="1096"/>
      <c r="DN6" s="1096"/>
      <c r="DO6" s="1096"/>
      <c r="DP6" s="1097"/>
      <c r="DQ6" s="1013"/>
      <c r="DR6" s="1014"/>
      <c r="DS6" s="1014"/>
      <c r="DT6" s="1014"/>
      <c r="DU6" s="1015"/>
      <c r="DV6" s="1013"/>
      <c r="DW6" s="1014"/>
      <c r="DX6" s="1014"/>
      <c r="DY6" s="1014"/>
      <c r="DZ6" s="1025"/>
      <c r="EA6" s="220"/>
    </row>
    <row r="7" spans="1:131" s="221" customFormat="1" ht="26.25" customHeight="1" thickTop="1" x14ac:dyDescent="0.15">
      <c r="A7" s="222">
        <v>1</v>
      </c>
      <c r="B7" s="1055" t="s">
        <v>388</v>
      </c>
      <c r="C7" s="1056"/>
      <c r="D7" s="1056"/>
      <c r="E7" s="1056"/>
      <c r="F7" s="1056"/>
      <c r="G7" s="1056"/>
      <c r="H7" s="1056"/>
      <c r="I7" s="1056"/>
      <c r="J7" s="1056"/>
      <c r="K7" s="1056"/>
      <c r="L7" s="1056"/>
      <c r="M7" s="1056"/>
      <c r="N7" s="1056"/>
      <c r="O7" s="1056"/>
      <c r="P7" s="1057"/>
      <c r="Q7" s="1110">
        <v>50977</v>
      </c>
      <c r="R7" s="1111"/>
      <c r="S7" s="1111"/>
      <c r="T7" s="1111"/>
      <c r="U7" s="1111"/>
      <c r="V7" s="1111">
        <v>47673</v>
      </c>
      <c r="W7" s="1111"/>
      <c r="X7" s="1111"/>
      <c r="Y7" s="1111"/>
      <c r="Z7" s="1111"/>
      <c r="AA7" s="1111">
        <v>3304</v>
      </c>
      <c r="AB7" s="1111"/>
      <c r="AC7" s="1111"/>
      <c r="AD7" s="1111"/>
      <c r="AE7" s="1112"/>
      <c r="AF7" s="1113">
        <v>2669</v>
      </c>
      <c r="AG7" s="1114"/>
      <c r="AH7" s="1114"/>
      <c r="AI7" s="1114"/>
      <c r="AJ7" s="1115"/>
      <c r="AK7" s="1116">
        <v>335</v>
      </c>
      <c r="AL7" s="1117"/>
      <c r="AM7" s="1117"/>
      <c r="AN7" s="1117"/>
      <c r="AO7" s="1117"/>
      <c r="AP7" s="1117">
        <v>46430</v>
      </c>
      <c r="AQ7" s="1117"/>
      <c r="AR7" s="1117"/>
      <c r="AS7" s="1117"/>
      <c r="AT7" s="1117"/>
      <c r="AU7" s="1118"/>
      <c r="AV7" s="1118"/>
      <c r="AW7" s="1118"/>
      <c r="AX7" s="1118"/>
      <c r="AY7" s="1119"/>
      <c r="AZ7" s="217"/>
      <c r="BA7" s="217"/>
      <c r="BB7" s="217"/>
      <c r="BC7" s="217"/>
      <c r="BD7" s="217"/>
      <c r="BE7" s="218"/>
      <c r="BF7" s="218"/>
      <c r="BG7" s="218"/>
      <c r="BH7" s="218"/>
      <c r="BI7" s="218"/>
      <c r="BJ7" s="218"/>
      <c r="BK7" s="218"/>
      <c r="BL7" s="218"/>
      <c r="BM7" s="218"/>
      <c r="BN7" s="218"/>
      <c r="BO7" s="218"/>
      <c r="BP7" s="218"/>
      <c r="BQ7" s="222">
        <v>1</v>
      </c>
      <c r="BR7" s="223"/>
      <c r="BS7" s="1107" t="s">
        <v>589</v>
      </c>
      <c r="BT7" s="1108"/>
      <c r="BU7" s="1108"/>
      <c r="BV7" s="1108"/>
      <c r="BW7" s="1108"/>
      <c r="BX7" s="1108"/>
      <c r="BY7" s="1108"/>
      <c r="BZ7" s="1108"/>
      <c r="CA7" s="1108"/>
      <c r="CB7" s="1108"/>
      <c r="CC7" s="1108"/>
      <c r="CD7" s="1108"/>
      <c r="CE7" s="1108"/>
      <c r="CF7" s="1108"/>
      <c r="CG7" s="1120"/>
      <c r="CH7" s="1104">
        <v>1</v>
      </c>
      <c r="CI7" s="1105"/>
      <c r="CJ7" s="1105"/>
      <c r="CK7" s="1105"/>
      <c r="CL7" s="1106"/>
      <c r="CM7" s="1104">
        <v>89</v>
      </c>
      <c r="CN7" s="1105"/>
      <c r="CO7" s="1105"/>
      <c r="CP7" s="1105"/>
      <c r="CQ7" s="1106"/>
      <c r="CR7" s="1104">
        <v>49</v>
      </c>
      <c r="CS7" s="1105"/>
      <c r="CT7" s="1105"/>
      <c r="CU7" s="1105"/>
      <c r="CV7" s="1106"/>
      <c r="CW7" s="1104" t="s">
        <v>588</v>
      </c>
      <c r="CX7" s="1105"/>
      <c r="CY7" s="1105"/>
      <c r="CZ7" s="1105"/>
      <c r="DA7" s="1106"/>
      <c r="DB7" s="1104" t="s">
        <v>588</v>
      </c>
      <c r="DC7" s="1105"/>
      <c r="DD7" s="1105"/>
      <c r="DE7" s="1105"/>
      <c r="DF7" s="1106"/>
      <c r="DG7" s="1104" t="s">
        <v>588</v>
      </c>
      <c r="DH7" s="1105"/>
      <c r="DI7" s="1105"/>
      <c r="DJ7" s="1105"/>
      <c r="DK7" s="1106"/>
      <c r="DL7" s="1104" t="s">
        <v>588</v>
      </c>
      <c r="DM7" s="1105"/>
      <c r="DN7" s="1105"/>
      <c r="DO7" s="1105"/>
      <c r="DP7" s="1106"/>
      <c r="DQ7" s="1104" t="s">
        <v>588</v>
      </c>
      <c r="DR7" s="1105"/>
      <c r="DS7" s="1105"/>
      <c r="DT7" s="1105"/>
      <c r="DU7" s="1106"/>
      <c r="DV7" s="1107"/>
      <c r="DW7" s="1108"/>
      <c r="DX7" s="1108"/>
      <c r="DY7" s="1108"/>
      <c r="DZ7" s="1109"/>
      <c r="EA7" s="220"/>
    </row>
    <row r="8" spans="1:131" s="221" customFormat="1" ht="26.25" customHeight="1" x14ac:dyDescent="0.15">
      <c r="A8" s="224">
        <v>2</v>
      </c>
      <c r="B8" s="1039" t="s">
        <v>389</v>
      </c>
      <c r="C8" s="1040"/>
      <c r="D8" s="1040"/>
      <c r="E8" s="1040"/>
      <c r="F8" s="1040"/>
      <c r="G8" s="1040"/>
      <c r="H8" s="1040"/>
      <c r="I8" s="1040"/>
      <c r="J8" s="1040"/>
      <c r="K8" s="1040"/>
      <c r="L8" s="1040"/>
      <c r="M8" s="1040"/>
      <c r="N8" s="1040"/>
      <c r="O8" s="1040"/>
      <c r="P8" s="1041"/>
      <c r="Q8" s="1047">
        <v>475</v>
      </c>
      <c r="R8" s="1048"/>
      <c r="S8" s="1048"/>
      <c r="T8" s="1048"/>
      <c r="U8" s="1048"/>
      <c r="V8" s="1048">
        <v>475</v>
      </c>
      <c r="W8" s="1048"/>
      <c r="X8" s="1048"/>
      <c r="Y8" s="1048"/>
      <c r="Z8" s="1048"/>
      <c r="AA8" s="1048" t="s">
        <v>604</v>
      </c>
      <c r="AB8" s="1048"/>
      <c r="AC8" s="1048"/>
      <c r="AD8" s="1048"/>
      <c r="AE8" s="1049"/>
      <c r="AF8" s="1044" t="s">
        <v>390</v>
      </c>
      <c r="AG8" s="1045"/>
      <c r="AH8" s="1045"/>
      <c r="AI8" s="1045"/>
      <c r="AJ8" s="1046"/>
      <c r="AK8" s="1088" t="s">
        <v>588</v>
      </c>
      <c r="AL8" s="1089"/>
      <c r="AM8" s="1089"/>
      <c r="AN8" s="1089"/>
      <c r="AO8" s="1089"/>
      <c r="AP8" s="1089">
        <v>5503</v>
      </c>
      <c r="AQ8" s="1089"/>
      <c r="AR8" s="1089"/>
      <c r="AS8" s="1089"/>
      <c r="AT8" s="1089"/>
      <c r="AU8" s="1090"/>
      <c r="AV8" s="1090"/>
      <c r="AW8" s="1090"/>
      <c r="AX8" s="1090"/>
      <c r="AY8" s="1091"/>
      <c r="AZ8" s="217"/>
      <c r="BA8" s="217"/>
      <c r="BB8" s="217"/>
      <c r="BC8" s="217"/>
      <c r="BD8" s="217"/>
      <c r="BE8" s="218"/>
      <c r="BF8" s="218"/>
      <c r="BG8" s="218"/>
      <c r="BH8" s="218"/>
      <c r="BI8" s="218"/>
      <c r="BJ8" s="218"/>
      <c r="BK8" s="218"/>
      <c r="BL8" s="218"/>
      <c r="BM8" s="218"/>
      <c r="BN8" s="218"/>
      <c r="BO8" s="218"/>
      <c r="BP8" s="218"/>
      <c r="BQ8" s="224">
        <v>2</v>
      </c>
      <c r="BR8" s="225" t="s">
        <v>592</v>
      </c>
      <c r="BS8" s="1001" t="s">
        <v>590</v>
      </c>
      <c r="BT8" s="1002"/>
      <c r="BU8" s="1002"/>
      <c r="BV8" s="1002"/>
      <c r="BW8" s="1002"/>
      <c r="BX8" s="1002"/>
      <c r="BY8" s="1002"/>
      <c r="BZ8" s="1002"/>
      <c r="CA8" s="1002"/>
      <c r="CB8" s="1002"/>
      <c r="CC8" s="1002"/>
      <c r="CD8" s="1002"/>
      <c r="CE8" s="1002"/>
      <c r="CF8" s="1002"/>
      <c r="CG8" s="1023"/>
      <c r="CH8" s="998">
        <v>1079</v>
      </c>
      <c r="CI8" s="999"/>
      <c r="CJ8" s="999"/>
      <c r="CK8" s="999"/>
      <c r="CL8" s="1000"/>
      <c r="CM8" s="998">
        <v>1271</v>
      </c>
      <c r="CN8" s="999"/>
      <c r="CO8" s="999"/>
      <c r="CP8" s="999"/>
      <c r="CQ8" s="1000"/>
      <c r="CR8" s="998">
        <v>409</v>
      </c>
      <c r="CS8" s="999"/>
      <c r="CT8" s="999"/>
      <c r="CU8" s="999"/>
      <c r="CV8" s="1000"/>
      <c r="CW8" s="998">
        <v>700</v>
      </c>
      <c r="CX8" s="999"/>
      <c r="CY8" s="999"/>
      <c r="CZ8" s="999"/>
      <c r="DA8" s="1000"/>
      <c r="DB8" s="998">
        <v>4990</v>
      </c>
      <c r="DC8" s="999"/>
      <c r="DD8" s="999"/>
      <c r="DE8" s="999"/>
      <c r="DF8" s="1000"/>
      <c r="DG8" s="998" t="s">
        <v>538</v>
      </c>
      <c r="DH8" s="999"/>
      <c r="DI8" s="999"/>
      <c r="DJ8" s="999"/>
      <c r="DK8" s="1000"/>
      <c r="DL8" s="998" t="s">
        <v>538</v>
      </c>
      <c r="DM8" s="999"/>
      <c r="DN8" s="999"/>
      <c r="DO8" s="999"/>
      <c r="DP8" s="1000"/>
      <c r="DQ8" s="998" t="s">
        <v>538</v>
      </c>
      <c r="DR8" s="999"/>
      <c r="DS8" s="999"/>
      <c r="DT8" s="999"/>
      <c r="DU8" s="1000"/>
      <c r="DV8" s="1001"/>
      <c r="DW8" s="1002"/>
      <c r="DX8" s="1002"/>
      <c r="DY8" s="1002"/>
      <c r="DZ8" s="1003"/>
      <c r="EA8" s="220"/>
    </row>
    <row r="9" spans="1:131" s="221" customFormat="1" ht="26.25" customHeight="1" x14ac:dyDescent="0.15">
      <c r="A9" s="224">
        <v>3</v>
      </c>
      <c r="B9" s="1039"/>
      <c r="C9" s="1040"/>
      <c r="D9" s="1040"/>
      <c r="E9" s="1040"/>
      <c r="F9" s="1040"/>
      <c r="G9" s="1040"/>
      <c r="H9" s="1040"/>
      <c r="I9" s="1040"/>
      <c r="J9" s="1040"/>
      <c r="K9" s="1040"/>
      <c r="L9" s="1040"/>
      <c r="M9" s="1040"/>
      <c r="N9" s="1040"/>
      <c r="O9" s="1040"/>
      <c r="P9" s="1041"/>
      <c r="Q9" s="1047"/>
      <c r="R9" s="1048"/>
      <c r="S9" s="1048"/>
      <c r="T9" s="1048"/>
      <c r="U9" s="1048"/>
      <c r="V9" s="1048"/>
      <c r="W9" s="1048"/>
      <c r="X9" s="1048"/>
      <c r="Y9" s="1048"/>
      <c r="Z9" s="1048"/>
      <c r="AA9" s="1048"/>
      <c r="AB9" s="1048"/>
      <c r="AC9" s="1048"/>
      <c r="AD9" s="1048"/>
      <c r="AE9" s="1049"/>
      <c r="AF9" s="1044"/>
      <c r="AG9" s="1045"/>
      <c r="AH9" s="1045"/>
      <c r="AI9" s="1045"/>
      <c r="AJ9" s="1046"/>
      <c r="AK9" s="1088"/>
      <c r="AL9" s="1089"/>
      <c r="AM9" s="1089"/>
      <c r="AN9" s="1089"/>
      <c r="AO9" s="1089"/>
      <c r="AP9" s="1089"/>
      <c r="AQ9" s="1089"/>
      <c r="AR9" s="1089"/>
      <c r="AS9" s="1089"/>
      <c r="AT9" s="1089"/>
      <c r="AU9" s="1090"/>
      <c r="AV9" s="1090"/>
      <c r="AW9" s="1090"/>
      <c r="AX9" s="1090"/>
      <c r="AY9" s="1091"/>
      <c r="AZ9" s="217"/>
      <c r="BA9" s="217"/>
      <c r="BB9" s="217"/>
      <c r="BC9" s="217"/>
      <c r="BD9" s="217"/>
      <c r="BE9" s="218"/>
      <c r="BF9" s="218"/>
      <c r="BG9" s="218"/>
      <c r="BH9" s="218"/>
      <c r="BI9" s="218"/>
      <c r="BJ9" s="218"/>
      <c r="BK9" s="218"/>
      <c r="BL9" s="218"/>
      <c r="BM9" s="218"/>
      <c r="BN9" s="218"/>
      <c r="BO9" s="218"/>
      <c r="BP9" s="218"/>
      <c r="BQ9" s="224">
        <v>3</v>
      </c>
      <c r="BR9" s="225"/>
      <c r="BS9" s="1001" t="s">
        <v>591</v>
      </c>
      <c r="BT9" s="1002"/>
      <c r="BU9" s="1002"/>
      <c r="BV9" s="1002"/>
      <c r="BW9" s="1002"/>
      <c r="BX9" s="1002"/>
      <c r="BY9" s="1002"/>
      <c r="BZ9" s="1002"/>
      <c r="CA9" s="1002"/>
      <c r="CB9" s="1002"/>
      <c r="CC9" s="1002"/>
      <c r="CD9" s="1002"/>
      <c r="CE9" s="1002"/>
      <c r="CF9" s="1002"/>
      <c r="CG9" s="1023"/>
      <c r="CH9" s="998">
        <v>28</v>
      </c>
      <c r="CI9" s="999"/>
      <c r="CJ9" s="999"/>
      <c r="CK9" s="999"/>
      <c r="CL9" s="1000"/>
      <c r="CM9" s="998">
        <v>88</v>
      </c>
      <c r="CN9" s="999"/>
      <c r="CO9" s="999"/>
      <c r="CP9" s="999"/>
      <c r="CQ9" s="1000"/>
      <c r="CR9" s="998">
        <v>44</v>
      </c>
      <c r="CS9" s="999"/>
      <c r="CT9" s="999"/>
      <c r="CU9" s="999"/>
      <c r="CV9" s="1000"/>
      <c r="CW9" s="998">
        <v>1</v>
      </c>
      <c r="CX9" s="999"/>
      <c r="CY9" s="999"/>
      <c r="CZ9" s="999"/>
      <c r="DA9" s="1000"/>
      <c r="DB9" s="998" t="s">
        <v>538</v>
      </c>
      <c r="DC9" s="999"/>
      <c r="DD9" s="999"/>
      <c r="DE9" s="999"/>
      <c r="DF9" s="1000"/>
      <c r="DG9" s="998" t="s">
        <v>538</v>
      </c>
      <c r="DH9" s="999"/>
      <c r="DI9" s="999"/>
      <c r="DJ9" s="999"/>
      <c r="DK9" s="1000"/>
      <c r="DL9" s="998" t="s">
        <v>538</v>
      </c>
      <c r="DM9" s="999"/>
      <c r="DN9" s="999"/>
      <c r="DO9" s="999"/>
      <c r="DP9" s="1000"/>
      <c r="DQ9" s="998" t="s">
        <v>538</v>
      </c>
      <c r="DR9" s="999"/>
      <c r="DS9" s="999"/>
      <c r="DT9" s="999"/>
      <c r="DU9" s="1000"/>
      <c r="DV9" s="1001"/>
      <c r="DW9" s="1002"/>
      <c r="DX9" s="1002"/>
      <c r="DY9" s="1002"/>
      <c r="DZ9" s="1003"/>
      <c r="EA9" s="220"/>
    </row>
    <row r="10" spans="1:131" s="221" customFormat="1" ht="26.25" customHeight="1" x14ac:dyDescent="0.15">
      <c r="A10" s="224">
        <v>4</v>
      </c>
      <c r="B10" s="1039"/>
      <c r="C10" s="1040"/>
      <c r="D10" s="1040"/>
      <c r="E10" s="1040"/>
      <c r="F10" s="1040"/>
      <c r="G10" s="1040"/>
      <c r="H10" s="1040"/>
      <c r="I10" s="1040"/>
      <c r="J10" s="1040"/>
      <c r="K10" s="1040"/>
      <c r="L10" s="1040"/>
      <c r="M10" s="1040"/>
      <c r="N10" s="1040"/>
      <c r="O10" s="1040"/>
      <c r="P10" s="1041"/>
      <c r="Q10" s="1047"/>
      <c r="R10" s="1048"/>
      <c r="S10" s="1048"/>
      <c r="T10" s="1048"/>
      <c r="U10" s="1048"/>
      <c r="V10" s="1048"/>
      <c r="W10" s="1048"/>
      <c r="X10" s="1048"/>
      <c r="Y10" s="1048"/>
      <c r="Z10" s="1048"/>
      <c r="AA10" s="1048"/>
      <c r="AB10" s="1048"/>
      <c r="AC10" s="1048"/>
      <c r="AD10" s="1048"/>
      <c r="AE10" s="1049"/>
      <c r="AF10" s="1044"/>
      <c r="AG10" s="1045"/>
      <c r="AH10" s="1045"/>
      <c r="AI10" s="1045"/>
      <c r="AJ10" s="1046"/>
      <c r="AK10" s="1088"/>
      <c r="AL10" s="1089"/>
      <c r="AM10" s="1089"/>
      <c r="AN10" s="1089"/>
      <c r="AO10" s="1089"/>
      <c r="AP10" s="1089"/>
      <c r="AQ10" s="1089"/>
      <c r="AR10" s="1089"/>
      <c r="AS10" s="1089"/>
      <c r="AT10" s="1089"/>
      <c r="AU10" s="1090"/>
      <c r="AV10" s="1090"/>
      <c r="AW10" s="1090"/>
      <c r="AX10" s="1090"/>
      <c r="AY10" s="1091"/>
      <c r="AZ10" s="217"/>
      <c r="BA10" s="217"/>
      <c r="BB10" s="217"/>
      <c r="BC10" s="217"/>
      <c r="BD10" s="217"/>
      <c r="BE10" s="218"/>
      <c r="BF10" s="218"/>
      <c r="BG10" s="218"/>
      <c r="BH10" s="218"/>
      <c r="BI10" s="218"/>
      <c r="BJ10" s="218"/>
      <c r="BK10" s="218"/>
      <c r="BL10" s="218"/>
      <c r="BM10" s="218"/>
      <c r="BN10" s="218"/>
      <c r="BO10" s="218"/>
      <c r="BP10" s="218"/>
      <c r="BQ10" s="224">
        <v>4</v>
      </c>
      <c r="BR10" s="225"/>
      <c r="BS10" s="1001"/>
      <c r="BT10" s="1002"/>
      <c r="BU10" s="1002"/>
      <c r="BV10" s="1002"/>
      <c r="BW10" s="1002"/>
      <c r="BX10" s="1002"/>
      <c r="BY10" s="1002"/>
      <c r="BZ10" s="1002"/>
      <c r="CA10" s="1002"/>
      <c r="CB10" s="1002"/>
      <c r="CC10" s="1002"/>
      <c r="CD10" s="1002"/>
      <c r="CE10" s="1002"/>
      <c r="CF10" s="1002"/>
      <c r="CG10" s="1023"/>
      <c r="CH10" s="998"/>
      <c r="CI10" s="999"/>
      <c r="CJ10" s="999"/>
      <c r="CK10" s="999"/>
      <c r="CL10" s="1000"/>
      <c r="CM10" s="998"/>
      <c r="CN10" s="999"/>
      <c r="CO10" s="999"/>
      <c r="CP10" s="999"/>
      <c r="CQ10" s="1000"/>
      <c r="CR10" s="998"/>
      <c r="CS10" s="999"/>
      <c r="CT10" s="999"/>
      <c r="CU10" s="999"/>
      <c r="CV10" s="1000"/>
      <c r="CW10" s="998"/>
      <c r="CX10" s="999"/>
      <c r="CY10" s="999"/>
      <c r="CZ10" s="999"/>
      <c r="DA10" s="1000"/>
      <c r="DB10" s="998"/>
      <c r="DC10" s="999"/>
      <c r="DD10" s="999"/>
      <c r="DE10" s="999"/>
      <c r="DF10" s="1000"/>
      <c r="DG10" s="998"/>
      <c r="DH10" s="999"/>
      <c r="DI10" s="999"/>
      <c r="DJ10" s="999"/>
      <c r="DK10" s="1000"/>
      <c r="DL10" s="998"/>
      <c r="DM10" s="999"/>
      <c r="DN10" s="999"/>
      <c r="DO10" s="999"/>
      <c r="DP10" s="1000"/>
      <c r="DQ10" s="998"/>
      <c r="DR10" s="999"/>
      <c r="DS10" s="999"/>
      <c r="DT10" s="999"/>
      <c r="DU10" s="1000"/>
      <c r="DV10" s="1001"/>
      <c r="DW10" s="1002"/>
      <c r="DX10" s="1002"/>
      <c r="DY10" s="1002"/>
      <c r="DZ10" s="1003"/>
      <c r="EA10" s="220"/>
    </row>
    <row r="11" spans="1:131" s="221" customFormat="1" ht="26.25" customHeight="1" x14ac:dyDescent="0.15">
      <c r="A11" s="224">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8"/>
      <c r="AL11" s="1089"/>
      <c r="AM11" s="1089"/>
      <c r="AN11" s="1089"/>
      <c r="AO11" s="1089"/>
      <c r="AP11" s="1089"/>
      <c r="AQ11" s="1089"/>
      <c r="AR11" s="1089"/>
      <c r="AS11" s="1089"/>
      <c r="AT11" s="1089"/>
      <c r="AU11" s="1090"/>
      <c r="AV11" s="1090"/>
      <c r="AW11" s="1090"/>
      <c r="AX11" s="1090"/>
      <c r="AY11" s="1091"/>
      <c r="AZ11" s="217"/>
      <c r="BA11" s="217"/>
      <c r="BB11" s="217"/>
      <c r="BC11" s="217"/>
      <c r="BD11" s="217"/>
      <c r="BE11" s="218"/>
      <c r="BF11" s="218"/>
      <c r="BG11" s="218"/>
      <c r="BH11" s="218"/>
      <c r="BI11" s="218"/>
      <c r="BJ11" s="218"/>
      <c r="BK11" s="218"/>
      <c r="BL11" s="218"/>
      <c r="BM11" s="218"/>
      <c r="BN11" s="218"/>
      <c r="BO11" s="218"/>
      <c r="BP11" s="218"/>
      <c r="BQ11" s="224">
        <v>5</v>
      </c>
      <c r="BR11" s="225"/>
      <c r="BS11" s="1001"/>
      <c r="BT11" s="1002"/>
      <c r="BU11" s="1002"/>
      <c r="BV11" s="1002"/>
      <c r="BW11" s="1002"/>
      <c r="BX11" s="1002"/>
      <c r="BY11" s="1002"/>
      <c r="BZ11" s="1002"/>
      <c r="CA11" s="1002"/>
      <c r="CB11" s="1002"/>
      <c r="CC11" s="1002"/>
      <c r="CD11" s="1002"/>
      <c r="CE11" s="1002"/>
      <c r="CF11" s="1002"/>
      <c r="CG11" s="1023"/>
      <c r="CH11" s="998"/>
      <c r="CI11" s="999"/>
      <c r="CJ11" s="999"/>
      <c r="CK11" s="999"/>
      <c r="CL11" s="1000"/>
      <c r="CM11" s="998"/>
      <c r="CN11" s="999"/>
      <c r="CO11" s="999"/>
      <c r="CP11" s="999"/>
      <c r="CQ11" s="1000"/>
      <c r="CR11" s="998"/>
      <c r="CS11" s="999"/>
      <c r="CT11" s="999"/>
      <c r="CU11" s="999"/>
      <c r="CV11" s="1000"/>
      <c r="CW11" s="998"/>
      <c r="CX11" s="999"/>
      <c r="CY11" s="999"/>
      <c r="CZ11" s="999"/>
      <c r="DA11" s="1000"/>
      <c r="DB11" s="998"/>
      <c r="DC11" s="999"/>
      <c r="DD11" s="999"/>
      <c r="DE11" s="999"/>
      <c r="DF11" s="1000"/>
      <c r="DG11" s="998"/>
      <c r="DH11" s="999"/>
      <c r="DI11" s="999"/>
      <c r="DJ11" s="999"/>
      <c r="DK11" s="1000"/>
      <c r="DL11" s="998"/>
      <c r="DM11" s="999"/>
      <c r="DN11" s="999"/>
      <c r="DO11" s="999"/>
      <c r="DP11" s="1000"/>
      <c r="DQ11" s="998"/>
      <c r="DR11" s="999"/>
      <c r="DS11" s="999"/>
      <c r="DT11" s="999"/>
      <c r="DU11" s="1000"/>
      <c r="DV11" s="1001"/>
      <c r="DW11" s="1002"/>
      <c r="DX11" s="1002"/>
      <c r="DY11" s="1002"/>
      <c r="DZ11" s="1003"/>
      <c r="EA11" s="220"/>
    </row>
    <row r="12" spans="1:131" s="221" customFormat="1" ht="26.25" customHeight="1" x14ac:dyDescent="0.15">
      <c r="A12" s="224">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8"/>
      <c r="AL12" s="1089"/>
      <c r="AM12" s="1089"/>
      <c r="AN12" s="1089"/>
      <c r="AO12" s="1089"/>
      <c r="AP12" s="1089"/>
      <c r="AQ12" s="1089"/>
      <c r="AR12" s="1089"/>
      <c r="AS12" s="1089"/>
      <c r="AT12" s="1089"/>
      <c r="AU12" s="1090"/>
      <c r="AV12" s="1090"/>
      <c r="AW12" s="1090"/>
      <c r="AX12" s="1090"/>
      <c r="AY12" s="1091"/>
      <c r="AZ12" s="217"/>
      <c r="BA12" s="217"/>
      <c r="BB12" s="217"/>
      <c r="BC12" s="217"/>
      <c r="BD12" s="217"/>
      <c r="BE12" s="218"/>
      <c r="BF12" s="218"/>
      <c r="BG12" s="218"/>
      <c r="BH12" s="218"/>
      <c r="BI12" s="218"/>
      <c r="BJ12" s="218"/>
      <c r="BK12" s="218"/>
      <c r="BL12" s="218"/>
      <c r="BM12" s="218"/>
      <c r="BN12" s="218"/>
      <c r="BO12" s="218"/>
      <c r="BP12" s="218"/>
      <c r="BQ12" s="224">
        <v>6</v>
      </c>
      <c r="BR12" s="225"/>
      <c r="BS12" s="1001"/>
      <c r="BT12" s="1002"/>
      <c r="BU12" s="1002"/>
      <c r="BV12" s="1002"/>
      <c r="BW12" s="1002"/>
      <c r="BX12" s="1002"/>
      <c r="BY12" s="1002"/>
      <c r="BZ12" s="1002"/>
      <c r="CA12" s="1002"/>
      <c r="CB12" s="1002"/>
      <c r="CC12" s="1002"/>
      <c r="CD12" s="1002"/>
      <c r="CE12" s="1002"/>
      <c r="CF12" s="1002"/>
      <c r="CG12" s="1023"/>
      <c r="CH12" s="998"/>
      <c r="CI12" s="999"/>
      <c r="CJ12" s="999"/>
      <c r="CK12" s="999"/>
      <c r="CL12" s="1000"/>
      <c r="CM12" s="998"/>
      <c r="CN12" s="999"/>
      <c r="CO12" s="999"/>
      <c r="CP12" s="999"/>
      <c r="CQ12" s="1000"/>
      <c r="CR12" s="998"/>
      <c r="CS12" s="999"/>
      <c r="CT12" s="999"/>
      <c r="CU12" s="999"/>
      <c r="CV12" s="1000"/>
      <c r="CW12" s="998"/>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20"/>
    </row>
    <row r="13" spans="1:131" s="221" customFormat="1" ht="26.25" customHeight="1" x14ac:dyDescent="0.15">
      <c r="A13" s="224">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8"/>
      <c r="AL13" s="1089"/>
      <c r="AM13" s="1089"/>
      <c r="AN13" s="1089"/>
      <c r="AO13" s="1089"/>
      <c r="AP13" s="1089"/>
      <c r="AQ13" s="1089"/>
      <c r="AR13" s="1089"/>
      <c r="AS13" s="1089"/>
      <c r="AT13" s="1089"/>
      <c r="AU13" s="1090"/>
      <c r="AV13" s="1090"/>
      <c r="AW13" s="1090"/>
      <c r="AX13" s="1090"/>
      <c r="AY13" s="1091"/>
      <c r="AZ13" s="217"/>
      <c r="BA13" s="217"/>
      <c r="BB13" s="217"/>
      <c r="BC13" s="217"/>
      <c r="BD13" s="217"/>
      <c r="BE13" s="218"/>
      <c r="BF13" s="218"/>
      <c r="BG13" s="218"/>
      <c r="BH13" s="218"/>
      <c r="BI13" s="218"/>
      <c r="BJ13" s="218"/>
      <c r="BK13" s="218"/>
      <c r="BL13" s="218"/>
      <c r="BM13" s="218"/>
      <c r="BN13" s="218"/>
      <c r="BO13" s="218"/>
      <c r="BP13" s="218"/>
      <c r="BQ13" s="224">
        <v>7</v>
      </c>
      <c r="BR13" s="225"/>
      <c r="BS13" s="1001"/>
      <c r="BT13" s="1002"/>
      <c r="BU13" s="1002"/>
      <c r="BV13" s="1002"/>
      <c r="BW13" s="1002"/>
      <c r="BX13" s="1002"/>
      <c r="BY13" s="1002"/>
      <c r="BZ13" s="1002"/>
      <c r="CA13" s="1002"/>
      <c r="CB13" s="1002"/>
      <c r="CC13" s="1002"/>
      <c r="CD13" s="1002"/>
      <c r="CE13" s="1002"/>
      <c r="CF13" s="1002"/>
      <c r="CG13" s="1023"/>
      <c r="CH13" s="998"/>
      <c r="CI13" s="999"/>
      <c r="CJ13" s="999"/>
      <c r="CK13" s="999"/>
      <c r="CL13" s="1000"/>
      <c r="CM13" s="998"/>
      <c r="CN13" s="999"/>
      <c r="CO13" s="999"/>
      <c r="CP13" s="999"/>
      <c r="CQ13" s="1000"/>
      <c r="CR13" s="998"/>
      <c r="CS13" s="999"/>
      <c r="CT13" s="999"/>
      <c r="CU13" s="999"/>
      <c r="CV13" s="1000"/>
      <c r="CW13" s="998"/>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20"/>
    </row>
    <row r="14" spans="1:131" s="221" customFormat="1" ht="26.25" customHeight="1" x14ac:dyDescent="0.15">
      <c r="A14" s="224">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8"/>
      <c r="AL14" s="1089"/>
      <c r="AM14" s="1089"/>
      <c r="AN14" s="1089"/>
      <c r="AO14" s="1089"/>
      <c r="AP14" s="1089"/>
      <c r="AQ14" s="1089"/>
      <c r="AR14" s="1089"/>
      <c r="AS14" s="1089"/>
      <c r="AT14" s="1089"/>
      <c r="AU14" s="1090"/>
      <c r="AV14" s="1090"/>
      <c r="AW14" s="1090"/>
      <c r="AX14" s="1090"/>
      <c r="AY14" s="1091"/>
      <c r="AZ14" s="217"/>
      <c r="BA14" s="217"/>
      <c r="BB14" s="217"/>
      <c r="BC14" s="217"/>
      <c r="BD14" s="217"/>
      <c r="BE14" s="218"/>
      <c r="BF14" s="218"/>
      <c r="BG14" s="218"/>
      <c r="BH14" s="218"/>
      <c r="BI14" s="218"/>
      <c r="BJ14" s="218"/>
      <c r="BK14" s="218"/>
      <c r="BL14" s="218"/>
      <c r="BM14" s="218"/>
      <c r="BN14" s="218"/>
      <c r="BO14" s="218"/>
      <c r="BP14" s="218"/>
      <c r="BQ14" s="224">
        <v>8</v>
      </c>
      <c r="BR14" s="225"/>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20"/>
    </row>
    <row r="15" spans="1:131" s="221" customFormat="1" ht="26.25" customHeight="1" x14ac:dyDescent="0.15">
      <c r="A15" s="224">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8"/>
      <c r="AL15" s="1089"/>
      <c r="AM15" s="1089"/>
      <c r="AN15" s="1089"/>
      <c r="AO15" s="1089"/>
      <c r="AP15" s="1089"/>
      <c r="AQ15" s="1089"/>
      <c r="AR15" s="1089"/>
      <c r="AS15" s="1089"/>
      <c r="AT15" s="1089"/>
      <c r="AU15" s="1090"/>
      <c r="AV15" s="1090"/>
      <c r="AW15" s="1090"/>
      <c r="AX15" s="1090"/>
      <c r="AY15" s="1091"/>
      <c r="AZ15" s="217"/>
      <c r="BA15" s="217"/>
      <c r="BB15" s="217"/>
      <c r="BC15" s="217"/>
      <c r="BD15" s="217"/>
      <c r="BE15" s="218"/>
      <c r="BF15" s="218"/>
      <c r="BG15" s="218"/>
      <c r="BH15" s="218"/>
      <c r="BI15" s="218"/>
      <c r="BJ15" s="218"/>
      <c r="BK15" s="218"/>
      <c r="BL15" s="218"/>
      <c r="BM15" s="218"/>
      <c r="BN15" s="218"/>
      <c r="BO15" s="218"/>
      <c r="BP15" s="218"/>
      <c r="BQ15" s="224">
        <v>9</v>
      </c>
      <c r="BR15" s="225"/>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20"/>
    </row>
    <row r="16" spans="1:131" s="221" customFormat="1" ht="26.25" customHeight="1" x14ac:dyDescent="0.15">
      <c r="A16" s="224">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8"/>
      <c r="AL16" s="1089"/>
      <c r="AM16" s="1089"/>
      <c r="AN16" s="1089"/>
      <c r="AO16" s="1089"/>
      <c r="AP16" s="1089"/>
      <c r="AQ16" s="1089"/>
      <c r="AR16" s="1089"/>
      <c r="AS16" s="1089"/>
      <c r="AT16" s="1089"/>
      <c r="AU16" s="1090"/>
      <c r="AV16" s="1090"/>
      <c r="AW16" s="1090"/>
      <c r="AX16" s="1090"/>
      <c r="AY16" s="1091"/>
      <c r="AZ16" s="217"/>
      <c r="BA16" s="217"/>
      <c r="BB16" s="217"/>
      <c r="BC16" s="217"/>
      <c r="BD16" s="217"/>
      <c r="BE16" s="218"/>
      <c r="BF16" s="218"/>
      <c r="BG16" s="218"/>
      <c r="BH16" s="218"/>
      <c r="BI16" s="218"/>
      <c r="BJ16" s="218"/>
      <c r="BK16" s="218"/>
      <c r="BL16" s="218"/>
      <c r="BM16" s="218"/>
      <c r="BN16" s="218"/>
      <c r="BO16" s="218"/>
      <c r="BP16" s="218"/>
      <c r="BQ16" s="224">
        <v>10</v>
      </c>
      <c r="BR16" s="225"/>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20"/>
    </row>
    <row r="17" spans="1:131" s="221" customFormat="1" ht="26.25" customHeight="1" x14ac:dyDescent="0.15">
      <c r="A17" s="224">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8"/>
      <c r="AL17" s="1089"/>
      <c r="AM17" s="1089"/>
      <c r="AN17" s="1089"/>
      <c r="AO17" s="1089"/>
      <c r="AP17" s="1089"/>
      <c r="AQ17" s="1089"/>
      <c r="AR17" s="1089"/>
      <c r="AS17" s="1089"/>
      <c r="AT17" s="1089"/>
      <c r="AU17" s="1090"/>
      <c r="AV17" s="1090"/>
      <c r="AW17" s="1090"/>
      <c r="AX17" s="1090"/>
      <c r="AY17" s="1091"/>
      <c r="AZ17" s="217"/>
      <c r="BA17" s="217"/>
      <c r="BB17" s="217"/>
      <c r="BC17" s="217"/>
      <c r="BD17" s="217"/>
      <c r="BE17" s="218"/>
      <c r="BF17" s="218"/>
      <c r="BG17" s="218"/>
      <c r="BH17" s="218"/>
      <c r="BI17" s="218"/>
      <c r="BJ17" s="218"/>
      <c r="BK17" s="218"/>
      <c r="BL17" s="218"/>
      <c r="BM17" s="218"/>
      <c r="BN17" s="218"/>
      <c r="BO17" s="218"/>
      <c r="BP17" s="218"/>
      <c r="BQ17" s="224">
        <v>11</v>
      </c>
      <c r="BR17" s="225"/>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20"/>
    </row>
    <row r="18" spans="1:131" s="221" customFormat="1" ht="26.25" customHeight="1" x14ac:dyDescent="0.15">
      <c r="A18" s="224">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8"/>
      <c r="AL18" s="1089"/>
      <c r="AM18" s="1089"/>
      <c r="AN18" s="1089"/>
      <c r="AO18" s="1089"/>
      <c r="AP18" s="1089"/>
      <c r="AQ18" s="1089"/>
      <c r="AR18" s="1089"/>
      <c r="AS18" s="1089"/>
      <c r="AT18" s="1089"/>
      <c r="AU18" s="1090"/>
      <c r="AV18" s="1090"/>
      <c r="AW18" s="1090"/>
      <c r="AX18" s="1090"/>
      <c r="AY18" s="1091"/>
      <c r="AZ18" s="217"/>
      <c r="BA18" s="217"/>
      <c r="BB18" s="217"/>
      <c r="BC18" s="217"/>
      <c r="BD18" s="217"/>
      <c r="BE18" s="218"/>
      <c r="BF18" s="218"/>
      <c r="BG18" s="218"/>
      <c r="BH18" s="218"/>
      <c r="BI18" s="218"/>
      <c r="BJ18" s="218"/>
      <c r="BK18" s="218"/>
      <c r="BL18" s="218"/>
      <c r="BM18" s="218"/>
      <c r="BN18" s="218"/>
      <c r="BO18" s="218"/>
      <c r="BP18" s="218"/>
      <c r="BQ18" s="224">
        <v>12</v>
      </c>
      <c r="BR18" s="225"/>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20"/>
    </row>
    <row r="19" spans="1:131" s="221" customFormat="1" ht="26.25" customHeight="1" x14ac:dyDescent="0.15">
      <c r="A19" s="224">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8"/>
      <c r="AL19" s="1089"/>
      <c r="AM19" s="1089"/>
      <c r="AN19" s="1089"/>
      <c r="AO19" s="1089"/>
      <c r="AP19" s="1089"/>
      <c r="AQ19" s="1089"/>
      <c r="AR19" s="1089"/>
      <c r="AS19" s="1089"/>
      <c r="AT19" s="1089"/>
      <c r="AU19" s="1090"/>
      <c r="AV19" s="1090"/>
      <c r="AW19" s="1090"/>
      <c r="AX19" s="1090"/>
      <c r="AY19" s="1091"/>
      <c r="AZ19" s="217"/>
      <c r="BA19" s="217"/>
      <c r="BB19" s="217"/>
      <c r="BC19" s="217"/>
      <c r="BD19" s="217"/>
      <c r="BE19" s="218"/>
      <c r="BF19" s="218"/>
      <c r="BG19" s="218"/>
      <c r="BH19" s="218"/>
      <c r="BI19" s="218"/>
      <c r="BJ19" s="218"/>
      <c r="BK19" s="218"/>
      <c r="BL19" s="218"/>
      <c r="BM19" s="218"/>
      <c r="BN19" s="218"/>
      <c r="BO19" s="218"/>
      <c r="BP19" s="218"/>
      <c r="BQ19" s="224">
        <v>13</v>
      </c>
      <c r="BR19" s="225"/>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20"/>
    </row>
    <row r="20" spans="1:131" s="221" customFormat="1" ht="26.25" customHeight="1" x14ac:dyDescent="0.15">
      <c r="A20" s="224">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8"/>
      <c r="AL20" s="1089"/>
      <c r="AM20" s="1089"/>
      <c r="AN20" s="1089"/>
      <c r="AO20" s="1089"/>
      <c r="AP20" s="1089"/>
      <c r="AQ20" s="1089"/>
      <c r="AR20" s="1089"/>
      <c r="AS20" s="1089"/>
      <c r="AT20" s="1089"/>
      <c r="AU20" s="1090"/>
      <c r="AV20" s="1090"/>
      <c r="AW20" s="1090"/>
      <c r="AX20" s="1090"/>
      <c r="AY20" s="1091"/>
      <c r="AZ20" s="217"/>
      <c r="BA20" s="217"/>
      <c r="BB20" s="217"/>
      <c r="BC20" s="217"/>
      <c r="BD20" s="217"/>
      <c r="BE20" s="218"/>
      <c r="BF20" s="218"/>
      <c r="BG20" s="218"/>
      <c r="BH20" s="218"/>
      <c r="BI20" s="218"/>
      <c r="BJ20" s="218"/>
      <c r="BK20" s="218"/>
      <c r="BL20" s="218"/>
      <c r="BM20" s="218"/>
      <c r="BN20" s="218"/>
      <c r="BO20" s="218"/>
      <c r="BP20" s="218"/>
      <c r="BQ20" s="224">
        <v>14</v>
      </c>
      <c r="BR20" s="225"/>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20"/>
    </row>
    <row r="21" spans="1:131" s="221" customFormat="1" ht="26.25" customHeight="1" thickBot="1" x14ac:dyDescent="0.2">
      <c r="A21" s="224">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8"/>
      <c r="AL21" s="1089"/>
      <c r="AM21" s="1089"/>
      <c r="AN21" s="1089"/>
      <c r="AO21" s="1089"/>
      <c r="AP21" s="1089"/>
      <c r="AQ21" s="1089"/>
      <c r="AR21" s="1089"/>
      <c r="AS21" s="1089"/>
      <c r="AT21" s="1089"/>
      <c r="AU21" s="1090"/>
      <c r="AV21" s="1090"/>
      <c r="AW21" s="1090"/>
      <c r="AX21" s="1090"/>
      <c r="AY21" s="1091"/>
      <c r="AZ21" s="217"/>
      <c r="BA21" s="217"/>
      <c r="BB21" s="217"/>
      <c r="BC21" s="217"/>
      <c r="BD21" s="217"/>
      <c r="BE21" s="218"/>
      <c r="BF21" s="218"/>
      <c r="BG21" s="218"/>
      <c r="BH21" s="218"/>
      <c r="BI21" s="218"/>
      <c r="BJ21" s="218"/>
      <c r="BK21" s="218"/>
      <c r="BL21" s="218"/>
      <c r="BM21" s="218"/>
      <c r="BN21" s="218"/>
      <c r="BO21" s="218"/>
      <c r="BP21" s="218"/>
      <c r="BQ21" s="224">
        <v>15</v>
      </c>
      <c r="BR21" s="225"/>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20"/>
    </row>
    <row r="22" spans="1:131" s="221" customFormat="1" ht="26.25" customHeight="1" x14ac:dyDescent="0.15">
      <c r="A22" s="224">
        <v>16</v>
      </c>
      <c r="B22" s="1039"/>
      <c r="C22" s="1040"/>
      <c r="D22" s="1040"/>
      <c r="E22" s="1040"/>
      <c r="F22" s="1040"/>
      <c r="G22" s="1040"/>
      <c r="H22" s="1040"/>
      <c r="I22" s="1040"/>
      <c r="J22" s="1040"/>
      <c r="K22" s="1040"/>
      <c r="L22" s="1040"/>
      <c r="M22" s="1040"/>
      <c r="N22" s="1040"/>
      <c r="O22" s="1040"/>
      <c r="P22" s="1041"/>
      <c r="Q22" s="1081"/>
      <c r="R22" s="1082"/>
      <c r="S22" s="1082"/>
      <c r="T22" s="1082"/>
      <c r="U22" s="1082"/>
      <c r="V22" s="1082"/>
      <c r="W22" s="1082"/>
      <c r="X22" s="1082"/>
      <c r="Y22" s="1082"/>
      <c r="Z22" s="1082"/>
      <c r="AA22" s="1082"/>
      <c r="AB22" s="1082"/>
      <c r="AC22" s="1082"/>
      <c r="AD22" s="1082"/>
      <c r="AE22" s="1083"/>
      <c r="AF22" s="1044"/>
      <c r="AG22" s="1045"/>
      <c r="AH22" s="1045"/>
      <c r="AI22" s="1045"/>
      <c r="AJ22" s="1046"/>
      <c r="AK22" s="1084"/>
      <c r="AL22" s="1085"/>
      <c r="AM22" s="1085"/>
      <c r="AN22" s="1085"/>
      <c r="AO22" s="1085"/>
      <c r="AP22" s="1085"/>
      <c r="AQ22" s="1085"/>
      <c r="AR22" s="1085"/>
      <c r="AS22" s="1085"/>
      <c r="AT22" s="1085"/>
      <c r="AU22" s="1086"/>
      <c r="AV22" s="1086"/>
      <c r="AW22" s="1086"/>
      <c r="AX22" s="1086"/>
      <c r="AY22" s="1087"/>
      <c r="AZ22" s="1037" t="s">
        <v>391</v>
      </c>
      <c r="BA22" s="1037"/>
      <c r="BB22" s="1037"/>
      <c r="BC22" s="1037"/>
      <c r="BD22" s="1038"/>
      <c r="BE22" s="218"/>
      <c r="BF22" s="218"/>
      <c r="BG22" s="218"/>
      <c r="BH22" s="218"/>
      <c r="BI22" s="218"/>
      <c r="BJ22" s="218"/>
      <c r="BK22" s="218"/>
      <c r="BL22" s="218"/>
      <c r="BM22" s="218"/>
      <c r="BN22" s="218"/>
      <c r="BO22" s="218"/>
      <c r="BP22" s="218"/>
      <c r="BQ22" s="224">
        <v>16</v>
      </c>
      <c r="BR22" s="225"/>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20"/>
    </row>
    <row r="23" spans="1:131" s="221" customFormat="1" ht="26.25" customHeight="1" thickBot="1" x14ac:dyDescent="0.2">
      <c r="A23" s="226" t="s">
        <v>392</v>
      </c>
      <c r="B23" s="946" t="s">
        <v>393</v>
      </c>
      <c r="C23" s="947"/>
      <c r="D23" s="947"/>
      <c r="E23" s="947"/>
      <c r="F23" s="947"/>
      <c r="G23" s="947"/>
      <c r="H23" s="947"/>
      <c r="I23" s="947"/>
      <c r="J23" s="947"/>
      <c r="K23" s="947"/>
      <c r="L23" s="947"/>
      <c r="M23" s="947"/>
      <c r="N23" s="947"/>
      <c r="O23" s="947"/>
      <c r="P23" s="957"/>
      <c r="Q23" s="1075">
        <v>51452</v>
      </c>
      <c r="R23" s="1069"/>
      <c r="S23" s="1069"/>
      <c r="T23" s="1069"/>
      <c r="U23" s="1069"/>
      <c r="V23" s="1069">
        <v>48148</v>
      </c>
      <c r="W23" s="1069"/>
      <c r="X23" s="1069"/>
      <c r="Y23" s="1069"/>
      <c r="Z23" s="1069"/>
      <c r="AA23" s="1069">
        <v>3304</v>
      </c>
      <c r="AB23" s="1069"/>
      <c r="AC23" s="1069"/>
      <c r="AD23" s="1069"/>
      <c r="AE23" s="1076"/>
      <c r="AF23" s="1077">
        <v>2669</v>
      </c>
      <c r="AG23" s="1069"/>
      <c r="AH23" s="1069"/>
      <c r="AI23" s="1069"/>
      <c r="AJ23" s="1078"/>
      <c r="AK23" s="1079"/>
      <c r="AL23" s="1080"/>
      <c r="AM23" s="1080"/>
      <c r="AN23" s="1080"/>
      <c r="AO23" s="1080"/>
      <c r="AP23" s="1069"/>
      <c r="AQ23" s="1069"/>
      <c r="AR23" s="1069"/>
      <c r="AS23" s="1069"/>
      <c r="AT23" s="1069"/>
      <c r="AU23" s="1070"/>
      <c r="AV23" s="1070"/>
      <c r="AW23" s="1070"/>
      <c r="AX23" s="1070"/>
      <c r="AY23" s="1071"/>
      <c r="AZ23" s="1072" t="s">
        <v>394</v>
      </c>
      <c r="BA23" s="1073"/>
      <c r="BB23" s="1073"/>
      <c r="BC23" s="1073"/>
      <c r="BD23" s="1074"/>
      <c r="BE23" s="218"/>
      <c r="BF23" s="218"/>
      <c r="BG23" s="218"/>
      <c r="BH23" s="218"/>
      <c r="BI23" s="218"/>
      <c r="BJ23" s="218"/>
      <c r="BK23" s="218"/>
      <c r="BL23" s="218"/>
      <c r="BM23" s="218"/>
      <c r="BN23" s="218"/>
      <c r="BO23" s="218"/>
      <c r="BP23" s="218"/>
      <c r="BQ23" s="224">
        <v>17</v>
      </c>
      <c r="BR23" s="225"/>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20"/>
    </row>
    <row r="24" spans="1:131" s="221" customFormat="1" ht="26.25" customHeight="1" x14ac:dyDescent="0.15">
      <c r="A24" s="1068" t="s">
        <v>395</v>
      </c>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8"/>
      <c r="AL24" s="1068"/>
      <c r="AM24" s="1068"/>
      <c r="AN24" s="1068"/>
      <c r="AO24" s="1068"/>
      <c r="AP24" s="1068"/>
      <c r="AQ24" s="1068"/>
      <c r="AR24" s="1068"/>
      <c r="AS24" s="1068"/>
      <c r="AT24" s="1068"/>
      <c r="AU24" s="1068"/>
      <c r="AV24" s="1068"/>
      <c r="AW24" s="1068"/>
      <c r="AX24" s="1068"/>
      <c r="AY24" s="1068"/>
      <c r="AZ24" s="217"/>
      <c r="BA24" s="217"/>
      <c r="BB24" s="217"/>
      <c r="BC24" s="217"/>
      <c r="BD24" s="217"/>
      <c r="BE24" s="218"/>
      <c r="BF24" s="218"/>
      <c r="BG24" s="218"/>
      <c r="BH24" s="218"/>
      <c r="BI24" s="218"/>
      <c r="BJ24" s="218"/>
      <c r="BK24" s="218"/>
      <c r="BL24" s="218"/>
      <c r="BM24" s="218"/>
      <c r="BN24" s="218"/>
      <c r="BO24" s="218"/>
      <c r="BP24" s="218"/>
      <c r="BQ24" s="224">
        <v>18</v>
      </c>
      <c r="BR24" s="225"/>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20"/>
    </row>
    <row r="25" spans="1:131" ht="26.25" customHeight="1" thickBot="1" x14ac:dyDescent="0.2">
      <c r="A25" s="1067" t="s">
        <v>396</v>
      </c>
      <c r="B25" s="1067"/>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067"/>
      <c r="AV25" s="1067"/>
      <c r="AW25" s="1067"/>
      <c r="AX25" s="1067"/>
      <c r="AY25" s="1067"/>
      <c r="AZ25" s="1067"/>
      <c r="BA25" s="1067"/>
      <c r="BB25" s="1067"/>
      <c r="BC25" s="1067"/>
      <c r="BD25" s="1067"/>
      <c r="BE25" s="1067"/>
      <c r="BF25" s="1067"/>
      <c r="BG25" s="1067"/>
      <c r="BH25" s="1067"/>
      <c r="BI25" s="1067"/>
      <c r="BJ25" s="217"/>
      <c r="BK25" s="217"/>
      <c r="BL25" s="217"/>
      <c r="BM25" s="217"/>
      <c r="BN25" s="217"/>
      <c r="BO25" s="227"/>
      <c r="BP25" s="227"/>
      <c r="BQ25" s="224">
        <v>19</v>
      </c>
      <c r="BR25" s="225"/>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15"/>
    </row>
    <row r="26" spans="1:131" ht="26.25" customHeight="1" x14ac:dyDescent="0.15">
      <c r="A26" s="1004" t="s">
        <v>371</v>
      </c>
      <c r="B26" s="1005"/>
      <c r="C26" s="1005"/>
      <c r="D26" s="1005"/>
      <c r="E26" s="1005"/>
      <c r="F26" s="1005"/>
      <c r="G26" s="1005"/>
      <c r="H26" s="1005"/>
      <c r="I26" s="1005"/>
      <c r="J26" s="1005"/>
      <c r="K26" s="1005"/>
      <c r="L26" s="1005"/>
      <c r="M26" s="1005"/>
      <c r="N26" s="1005"/>
      <c r="O26" s="1005"/>
      <c r="P26" s="1006"/>
      <c r="Q26" s="1010" t="s">
        <v>397</v>
      </c>
      <c r="R26" s="1011"/>
      <c r="S26" s="1011"/>
      <c r="T26" s="1011"/>
      <c r="U26" s="1012"/>
      <c r="V26" s="1010" t="s">
        <v>398</v>
      </c>
      <c r="W26" s="1011"/>
      <c r="X26" s="1011"/>
      <c r="Y26" s="1011"/>
      <c r="Z26" s="1012"/>
      <c r="AA26" s="1010" t="s">
        <v>399</v>
      </c>
      <c r="AB26" s="1011"/>
      <c r="AC26" s="1011"/>
      <c r="AD26" s="1011"/>
      <c r="AE26" s="1011"/>
      <c r="AF26" s="1063" t="s">
        <v>400</v>
      </c>
      <c r="AG26" s="1017"/>
      <c r="AH26" s="1017"/>
      <c r="AI26" s="1017"/>
      <c r="AJ26" s="1064"/>
      <c r="AK26" s="1011" t="s">
        <v>401</v>
      </c>
      <c r="AL26" s="1011"/>
      <c r="AM26" s="1011"/>
      <c r="AN26" s="1011"/>
      <c r="AO26" s="1012"/>
      <c r="AP26" s="1010" t="s">
        <v>402</v>
      </c>
      <c r="AQ26" s="1011"/>
      <c r="AR26" s="1011"/>
      <c r="AS26" s="1011"/>
      <c r="AT26" s="1012"/>
      <c r="AU26" s="1010" t="s">
        <v>403</v>
      </c>
      <c r="AV26" s="1011"/>
      <c r="AW26" s="1011"/>
      <c r="AX26" s="1011"/>
      <c r="AY26" s="1012"/>
      <c r="AZ26" s="1010" t="s">
        <v>404</v>
      </c>
      <c r="BA26" s="1011"/>
      <c r="BB26" s="1011"/>
      <c r="BC26" s="1011"/>
      <c r="BD26" s="1012"/>
      <c r="BE26" s="1010" t="s">
        <v>378</v>
      </c>
      <c r="BF26" s="1011"/>
      <c r="BG26" s="1011"/>
      <c r="BH26" s="1011"/>
      <c r="BI26" s="1024"/>
      <c r="BJ26" s="217"/>
      <c r="BK26" s="217"/>
      <c r="BL26" s="217"/>
      <c r="BM26" s="217"/>
      <c r="BN26" s="217"/>
      <c r="BO26" s="227"/>
      <c r="BP26" s="227"/>
      <c r="BQ26" s="224">
        <v>20</v>
      </c>
      <c r="BR26" s="225"/>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15"/>
    </row>
    <row r="27" spans="1:131" ht="26.25" customHeight="1" thickBot="1" x14ac:dyDescent="0.2">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5"/>
      <c r="AG27" s="1020"/>
      <c r="AH27" s="1020"/>
      <c r="AI27" s="1020"/>
      <c r="AJ27" s="1066"/>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17"/>
      <c r="BK27" s="217"/>
      <c r="BL27" s="217"/>
      <c r="BM27" s="217"/>
      <c r="BN27" s="217"/>
      <c r="BO27" s="227"/>
      <c r="BP27" s="227"/>
      <c r="BQ27" s="224">
        <v>21</v>
      </c>
      <c r="BR27" s="225"/>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15"/>
    </row>
    <row r="28" spans="1:131" ht="26.25" customHeight="1" thickTop="1" x14ac:dyDescent="0.15">
      <c r="A28" s="228">
        <v>1</v>
      </c>
      <c r="B28" s="1055" t="s">
        <v>405</v>
      </c>
      <c r="C28" s="1056"/>
      <c r="D28" s="1056"/>
      <c r="E28" s="1056"/>
      <c r="F28" s="1056"/>
      <c r="G28" s="1056"/>
      <c r="H28" s="1056"/>
      <c r="I28" s="1056"/>
      <c r="J28" s="1056"/>
      <c r="K28" s="1056"/>
      <c r="L28" s="1056"/>
      <c r="M28" s="1056"/>
      <c r="N28" s="1056"/>
      <c r="O28" s="1056"/>
      <c r="P28" s="1057"/>
      <c r="Q28" s="1058">
        <v>11076</v>
      </c>
      <c r="R28" s="1059"/>
      <c r="S28" s="1059"/>
      <c r="T28" s="1059"/>
      <c r="U28" s="1059"/>
      <c r="V28" s="1059">
        <v>10532</v>
      </c>
      <c r="W28" s="1059"/>
      <c r="X28" s="1059"/>
      <c r="Y28" s="1059"/>
      <c r="Z28" s="1059"/>
      <c r="AA28" s="1059">
        <v>544</v>
      </c>
      <c r="AB28" s="1059"/>
      <c r="AC28" s="1059"/>
      <c r="AD28" s="1059"/>
      <c r="AE28" s="1060"/>
      <c r="AF28" s="1061">
        <v>544</v>
      </c>
      <c r="AG28" s="1059"/>
      <c r="AH28" s="1059"/>
      <c r="AI28" s="1059"/>
      <c r="AJ28" s="1062"/>
      <c r="AK28" s="1051">
        <v>734</v>
      </c>
      <c r="AL28" s="1052"/>
      <c r="AM28" s="1052"/>
      <c r="AN28" s="1052"/>
      <c r="AO28" s="1052"/>
      <c r="AP28" s="1052" t="s">
        <v>588</v>
      </c>
      <c r="AQ28" s="1052"/>
      <c r="AR28" s="1052"/>
      <c r="AS28" s="1052"/>
      <c r="AT28" s="1052"/>
      <c r="AU28" s="1052" t="s">
        <v>588</v>
      </c>
      <c r="AV28" s="1052"/>
      <c r="AW28" s="1052"/>
      <c r="AX28" s="1052"/>
      <c r="AY28" s="1052"/>
      <c r="AZ28" s="1052" t="s">
        <v>588</v>
      </c>
      <c r="BA28" s="1052"/>
      <c r="BB28" s="1052"/>
      <c r="BC28" s="1052"/>
      <c r="BD28" s="1052"/>
      <c r="BE28" s="1053"/>
      <c r="BF28" s="1053"/>
      <c r="BG28" s="1053"/>
      <c r="BH28" s="1053"/>
      <c r="BI28" s="1054"/>
      <c r="BJ28" s="217"/>
      <c r="BK28" s="217"/>
      <c r="BL28" s="217"/>
      <c r="BM28" s="217"/>
      <c r="BN28" s="217"/>
      <c r="BO28" s="227"/>
      <c r="BP28" s="227"/>
      <c r="BQ28" s="224">
        <v>22</v>
      </c>
      <c r="BR28" s="225"/>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15"/>
    </row>
    <row r="29" spans="1:131" ht="26.25" customHeight="1" x14ac:dyDescent="0.15">
      <c r="A29" s="228">
        <v>2</v>
      </c>
      <c r="B29" s="1039" t="s">
        <v>406</v>
      </c>
      <c r="C29" s="1040"/>
      <c r="D29" s="1040"/>
      <c r="E29" s="1040"/>
      <c r="F29" s="1040"/>
      <c r="G29" s="1040"/>
      <c r="H29" s="1040"/>
      <c r="I29" s="1040"/>
      <c r="J29" s="1040"/>
      <c r="K29" s="1040"/>
      <c r="L29" s="1040"/>
      <c r="M29" s="1040"/>
      <c r="N29" s="1040"/>
      <c r="O29" s="1040"/>
      <c r="P29" s="1041"/>
      <c r="Q29" s="1047">
        <v>2457</v>
      </c>
      <c r="R29" s="1048"/>
      <c r="S29" s="1048"/>
      <c r="T29" s="1048"/>
      <c r="U29" s="1048"/>
      <c r="V29" s="1048">
        <v>2433</v>
      </c>
      <c r="W29" s="1048"/>
      <c r="X29" s="1048"/>
      <c r="Y29" s="1048"/>
      <c r="Z29" s="1048"/>
      <c r="AA29" s="1048">
        <v>24</v>
      </c>
      <c r="AB29" s="1048"/>
      <c r="AC29" s="1048"/>
      <c r="AD29" s="1048"/>
      <c r="AE29" s="1049"/>
      <c r="AF29" s="1044">
        <v>24</v>
      </c>
      <c r="AG29" s="1045"/>
      <c r="AH29" s="1045"/>
      <c r="AI29" s="1045"/>
      <c r="AJ29" s="1046"/>
      <c r="AK29" s="989">
        <v>1443</v>
      </c>
      <c r="AL29" s="980"/>
      <c r="AM29" s="980"/>
      <c r="AN29" s="980"/>
      <c r="AO29" s="980"/>
      <c r="AP29" s="980" t="s">
        <v>588</v>
      </c>
      <c r="AQ29" s="980"/>
      <c r="AR29" s="980"/>
      <c r="AS29" s="980"/>
      <c r="AT29" s="980"/>
      <c r="AU29" s="980" t="s">
        <v>588</v>
      </c>
      <c r="AV29" s="980"/>
      <c r="AW29" s="980"/>
      <c r="AX29" s="980"/>
      <c r="AY29" s="980"/>
      <c r="AZ29" s="980" t="s">
        <v>588</v>
      </c>
      <c r="BA29" s="980"/>
      <c r="BB29" s="980"/>
      <c r="BC29" s="980"/>
      <c r="BD29" s="980"/>
      <c r="BE29" s="981"/>
      <c r="BF29" s="981"/>
      <c r="BG29" s="981"/>
      <c r="BH29" s="981"/>
      <c r="BI29" s="982"/>
      <c r="BJ29" s="217"/>
      <c r="BK29" s="217"/>
      <c r="BL29" s="217"/>
      <c r="BM29" s="217"/>
      <c r="BN29" s="217"/>
      <c r="BO29" s="227"/>
      <c r="BP29" s="227"/>
      <c r="BQ29" s="224">
        <v>23</v>
      </c>
      <c r="BR29" s="225"/>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15"/>
    </row>
    <row r="30" spans="1:131" ht="26.25" customHeight="1" x14ac:dyDescent="0.15">
      <c r="A30" s="228">
        <v>3</v>
      </c>
      <c r="B30" s="1039" t="s">
        <v>407</v>
      </c>
      <c r="C30" s="1040"/>
      <c r="D30" s="1040"/>
      <c r="E30" s="1040"/>
      <c r="F30" s="1040"/>
      <c r="G30" s="1040"/>
      <c r="H30" s="1040"/>
      <c r="I30" s="1040"/>
      <c r="J30" s="1040"/>
      <c r="K30" s="1040"/>
      <c r="L30" s="1040"/>
      <c r="M30" s="1040"/>
      <c r="N30" s="1040"/>
      <c r="O30" s="1040"/>
      <c r="P30" s="1041"/>
      <c r="Q30" s="1047">
        <v>8801</v>
      </c>
      <c r="R30" s="1048"/>
      <c r="S30" s="1048"/>
      <c r="T30" s="1048"/>
      <c r="U30" s="1048"/>
      <c r="V30" s="1048">
        <v>8454</v>
      </c>
      <c r="W30" s="1048"/>
      <c r="X30" s="1048"/>
      <c r="Y30" s="1048"/>
      <c r="Z30" s="1048"/>
      <c r="AA30" s="1048">
        <v>347</v>
      </c>
      <c r="AB30" s="1048"/>
      <c r="AC30" s="1048"/>
      <c r="AD30" s="1048"/>
      <c r="AE30" s="1049"/>
      <c r="AF30" s="1044">
        <v>347</v>
      </c>
      <c r="AG30" s="1045"/>
      <c r="AH30" s="1045"/>
      <c r="AI30" s="1045"/>
      <c r="AJ30" s="1046"/>
      <c r="AK30" s="989">
        <v>1415</v>
      </c>
      <c r="AL30" s="980"/>
      <c r="AM30" s="980"/>
      <c r="AN30" s="980"/>
      <c r="AO30" s="980"/>
      <c r="AP30" s="980" t="s">
        <v>588</v>
      </c>
      <c r="AQ30" s="980"/>
      <c r="AR30" s="980"/>
      <c r="AS30" s="980"/>
      <c r="AT30" s="980"/>
      <c r="AU30" s="980" t="s">
        <v>588</v>
      </c>
      <c r="AV30" s="980"/>
      <c r="AW30" s="980"/>
      <c r="AX30" s="980"/>
      <c r="AY30" s="980"/>
      <c r="AZ30" s="980" t="s">
        <v>588</v>
      </c>
      <c r="BA30" s="980"/>
      <c r="BB30" s="980"/>
      <c r="BC30" s="980"/>
      <c r="BD30" s="980"/>
      <c r="BE30" s="981"/>
      <c r="BF30" s="981"/>
      <c r="BG30" s="981"/>
      <c r="BH30" s="981"/>
      <c r="BI30" s="982"/>
      <c r="BJ30" s="217"/>
      <c r="BK30" s="217"/>
      <c r="BL30" s="217"/>
      <c r="BM30" s="217"/>
      <c r="BN30" s="217"/>
      <c r="BO30" s="227"/>
      <c r="BP30" s="227"/>
      <c r="BQ30" s="224">
        <v>24</v>
      </c>
      <c r="BR30" s="225"/>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15"/>
    </row>
    <row r="31" spans="1:131" ht="26.25" customHeight="1" x14ac:dyDescent="0.15">
      <c r="A31" s="228">
        <v>4</v>
      </c>
      <c r="B31" s="1039" t="s">
        <v>408</v>
      </c>
      <c r="C31" s="1040"/>
      <c r="D31" s="1040"/>
      <c r="E31" s="1040"/>
      <c r="F31" s="1040"/>
      <c r="G31" s="1040"/>
      <c r="H31" s="1040"/>
      <c r="I31" s="1040"/>
      <c r="J31" s="1040"/>
      <c r="K31" s="1040"/>
      <c r="L31" s="1040"/>
      <c r="M31" s="1040"/>
      <c r="N31" s="1040"/>
      <c r="O31" s="1040"/>
      <c r="P31" s="1041"/>
      <c r="Q31" s="1047">
        <v>11</v>
      </c>
      <c r="R31" s="1048"/>
      <c r="S31" s="1048"/>
      <c r="T31" s="1048"/>
      <c r="U31" s="1048"/>
      <c r="V31" s="1048">
        <v>8</v>
      </c>
      <c r="W31" s="1048"/>
      <c r="X31" s="1048"/>
      <c r="Y31" s="1048"/>
      <c r="Z31" s="1048"/>
      <c r="AA31" s="1048">
        <v>3</v>
      </c>
      <c r="AB31" s="1048"/>
      <c r="AC31" s="1048"/>
      <c r="AD31" s="1048"/>
      <c r="AE31" s="1049"/>
      <c r="AF31" s="1044">
        <v>3</v>
      </c>
      <c r="AG31" s="1045"/>
      <c r="AH31" s="1045"/>
      <c r="AI31" s="1045"/>
      <c r="AJ31" s="1046"/>
      <c r="AK31" s="989" t="s">
        <v>588</v>
      </c>
      <c r="AL31" s="980"/>
      <c r="AM31" s="980"/>
      <c r="AN31" s="980"/>
      <c r="AO31" s="980"/>
      <c r="AP31" s="980" t="s">
        <v>588</v>
      </c>
      <c r="AQ31" s="980"/>
      <c r="AR31" s="980"/>
      <c r="AS31" s="980"/>
      <c r="AT31" s="980"/>
      <c r="AU31" s="980" t="s">
        <v>588</v>
      </c>
      <c r="AV31" s="980"/>
      <c r="AW31" s="980"/>
      <c r="AX31" s="980"/>
      <c r="AY31" s="980"/>
      <c r="AZ31" s="980" t="s">
        <v>588</v>
      </c>
      <c r="BA31" s="980"/>
      <c r="BB31" s="980"/>
      <c r="BC31" s="980"/>
      <c r="BD31" s="980"/>
      <c r="BE31" s="981"/>
      <c r="BF31" s="981"/>
      <c r="BG31" s="981"/>
      <c r="BH31" s="981"/>
      <c r="BI31" s="982"/>
      <c r="BJ31" s="217"/>
      <c r="BK31" s="217"/>
      <c r="BL31" s="217"/>
      <c r="BM31" s="217"/>
      <c r="BN31" s="217"/>
      <c r="BO31" s="227"/>
      <c r="BP31" s="227"/>
      <c r="BQ31" s="224">
        <v>25</v>
      </c>
      <c r="BR31" s="225"/>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15"/>
    </row>
    <row r="32" spans="1:131" ht="26.25" customHeight="1" x14ac:dyDescent="0.15">
      <c r="A32" s="228">
        <v>5</v>
      </c>
      <c r="B32" s="1039" t="s">
        <v>605</v>
      </c>
      <c r="C32" s="1040"/>
      <c r="D32" s="1040"/>
      <c r="E32" s="1040"/>
      <c r="F32" s="1040"/>
      <c r="G32" s="1040"/>
      <c r="H32" s="1040"/>
      <c r="I32" s="1040"/>
      <c r="J32" s="1040"/>
      <c r="K32" s="1040"/>
      <c r="L32" s="1040"/>
      <c r="M32" s="1040"/>
      <c r="N32" s="1040"/>
      <c r="O32" s="1040"/>
      <c r="P32" s="1041"/>
      <c r="Q32" s="1047">
        <v>2168</v>
      </c>
      <c r="R32" s="1048"/>
      <c r="S32" s="1048"/>
      <c r="T32" s="1048"/>
      <c r="U32" s="1048"/>
      <c r="V32" s="1048">
        <v>1959</v>
      </c>
      <c r="W32" s="1048"/>
      <c r="X32" s="1048"/>
      <c r="Y32" s="1048"/>
      <c r="Z32" s="1048"/>
      <c r="AA32" s="1048">
        <v>209</v>
      </c>
      <c r="AB32" s="1048"/>
      <c r="AC32" s="1048"/>
      <c r="AD32" s="1048"/>
      <c r="AE32" s="1049"/>
      <c r="AF32" s="1044">
        <v>1389</v>
      </c>
      <c r="AG32" s="1045"/>
      <c r="AH32" s="1045"/>
      <c r="AI32" s="1045"/>
      <c r="AJ32" s="1046"/>
      <c r="AK32" s="989">
        <v>38</v>
      </c>
      <c r="AL32" s="980"/>
      <c r="AM32" s="980"/>
      <c r="AN32" s="980"/>
      <c r="AO32" s="980"/>
      <c r="AP32" s="980">
        <v>8397</v>
      </c>
      <c r="AQ32" s="980"/>
      <c r="AR32" s="980"/>
      <c r="AS32" s="980"/>
      <c r="AT32" s="980"/>
      <c r="AU32" s="980">
        <v>8</v>
      </c>
      <c r="AV32" s="980"/>
      <c r="AW32" s="980"/>
      <c r="AX32" s="980"/>
      <c r="AY32" s="980"/>
      <c r="AZ32" s="1050" t="s">
        <v>598</v>
      </c>
      <c r="BA32" s="1050"/>
      <c r="BB32" s="1050"/>
      <c r="BC32" s="1050"/>
      <c r="BD32" s="1050"/>
      <c r="BE32" s="981" t="s">
        <v>410</v>
      </c>
      <c r="BF32" s="981"/>
      <c r="BG32" s="981"/>
      <c r="BH32" s="981"/>
      <c r="BI32" s="982"/>
      <c r="BJ32" s="217"/>
      <c r="BK32" s="217"/>
      <c r="BL32" s="217"/>
      <c r="BM32" s="217"/>
      <c r="BN32" s="217"/>
      <c r="BO32" s="227"/>
      <c r="BP32" s="227"/>
      <c r="BQ32" s="224">
        <v>26</v>
      </c>
      <c r="BR32" s="225"/>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15"/>
    </row>
    <row r="33" spans="1:131" ht="26.25" customHeight="1" x14ac:dyDescent="0.15">
      <c r="A33" s="228">
        <v>6</v>
      </c>
      <c r="B33" s="1039" t="s">
        <v>606</v>
      </c>
      <c r="C33" s="1040"/>
      <c r="D33" s="1040"/>
      <c r="E33" s="1040"/>
      <c r="F33" s="1040"/>
      <c r="G33" s="1040"/>
      <c r="H33" s="1040"/>
      <c r="I33" s="1040"/>
      <c r="J33" s="1040"/>
      <c r="K33" s="1040"/>
      <c r="L33" s="1040"/>
      <c r="M33" s="1040"/>
      <c r="N33" s="1040"/>
      <c r="O33" s="1040"/>
      <c r="P33" s="1041"/>
      <c r="Q33" s="1047">
        <v>1698</v>
      </c>
      <c r="R33" s="1048"/>
      <c r="S33" s="1048"/>
      <c r="T33" s="1048"/>
      <c r="U33" s="1048"/>
      <c r="V33" s="1048">
        <v>1612</v>
      </c>
      <c r="W33" s="1048"/>
      <c r="X33" s="1048"/>
      <c r="Y33" s="1048"/>
      <c r="Z33" s="1048"/>
      <c r="AA33" s="1048">
        <v>86</v>
      </c>
      <c r="AB33" s="1048"/>
      <c r="AC33" s="1048"/>
      <c r="AD33" s="1048"/>
      <c r="AE33" s="1049"/>
      <c r="AF33" s="1044">
        <v>1214</v>
      </c>
      <c r="AG33" s="1045"/>
      <c r="AH33" s="1045"/>
      <c r="AI33" s="1045"/>
      <c r="AJ33" s="1046"/>
      <c r="AK33" s="989">
        <v>1150</v>
      </c>
      <c r="AL33" s="980"/>
      <c r="AM33" s="980"/>
      <c r="AN33" s="980"/>
      <c r="AO33" s="980"/>
      <c r="AP33" s="980">
        <v>8892</v>
      </c>
      <c r="AQ33" s="980"/>
      <c r="AR33" s="980"/>
      <c r="AS33" s="980"/>
      <c r="AT33" s="980"/>
      <c r="AU33" s="980">
        <v>8029</v>
      </c>
      <c r="AV33" s="980"/>
      <c r="AW33" s="980"/>
      <c r="AX33" s="980"/>
      <c r="AY33" s="980"/>
      <c r="AZ33" s="1050" t="s">
        <v>598</v>
      </c>
      <c r="BA33" s="1050"/>
      <c r="BB33" s="1050"/>
      <c r="BC33" s="1050"/>
      <c r="BD33" s="1050"/>
      <c r="BE33" s="981" t="s">
        <v>410</v>
      </c>
      <c r="BF33" s="981"/>
      <c r="BG33" s="981"/>
      <c r="BH33" s="981"/>
      <c r="BI33" s="982"/>
      <c r="BJ33" s="217"/>
      <c r="BK33" s="217"/>
      <c r="BL33" s="217"/>
      <c r="BM33" s="217"/>
      <c r="BN33" s="217"/>
      <c r="BO33" s="227"/>
      <c r="BP33" s="227"/>
      <c r="BQ33" s="224">
        <v>27</v>
      </c>
      <c r="BR33" s="225"/>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15"/>
    </row>
    <row r="34" spans="1:131" ht="26.25" customHeight="1" x14ac:dyDescent="0.15">
      <c r="A34" s="228">
        <v>7</v>
      </c>
      <c r="B34" s="1039" t="s">
        <v>607</v>
      </c>
      <c r="C34" s="1040"/>
      <c r="D34" s="1040"/>
      <c r="E34" s="1040"/>
      <c r="F34" s="1040"/>
      <c r="G34" s="1040"/>
      <c r="H34" s="1040"/>
      <c r="I34" s="1040"/>
      <c r="J34" s="1040"/>
      <c r="K34" s="1040"/>
      <c r="L34" s="1040"/>
      <c r="M34" s="1040"/>
      <c r="N34" s="1040"/>
      <c r="O34" s="1040"/>
      <c r="P34" s="1041"/>
      <c r="Q34" s="1047">
        <v>861</v>
      </c>
      <c r="R34" s="1048"/>
      <c r="S34" s="1048"/>
      <c r="T34" s="1048"/>
      <c r="U34" s="1048"/>
      <c r="V34" s="1048">
        <v>831</v>
      </c>
      <c r="W34" s="1048"/>
      <c r="X34" s="1048"/>
      <c r="Y34" s="1048"/>
      <c r="Z34" s="1048"/>
      <c r="AA34" s="1048">
        <v>30</v>
      </c>
      <c r="AB34" s="1048"/>
      <c r="AC34" s="1048"/>
      <c r="AD34" s="1048"/>
      <c r="AE34" s="1049"/>
      <c r="AF34" s="1044">
        <v>306</v>
      </c>
      <c r="AG34" s="1045"/>
      <c r="AH34" s="1045"/>
      <c r="AI34" s="1045"/>
      <c r="AJ34" s="1046"/>
      <c r="AK34" s="989">
        <v>399</v>
      </c>
      <c r="AL34" s="980"/>
      <c r="AM34" s="980"/>
      <c r="AN34" s="980"/>
      <c r="AO34" s="980"/>
      <c r="AP34" s="980">
        <v>2822</v>
      </c>
      <c r="AQ34" s="980"/>
      <c r="AR34" s="980"/>
      <c r="AS34" s="980"/>
      <c r="AT34" s="980"/>
      <c r="AU34" s="980">
        <v>2565</v>
      </c>
      <c r="AV34" s="980"/>
      <c r="AW34" s="980"/>
      <c r="AX34" s="980"/>
      <c r="AY34" s="980"/>
      <c r="AZ34" s="1050" t="s">
        <v>598</v>
      </c>
      <c r="BA34" s="1050"/>
      <c r="BB34" s="1050"/>
      <c r="BC34" s="1050"/>
      <c r="BD34" s="1050"/>
      <c r="BE34" s="981" t="s">
        <v>411</v>
      </c>
      <c r="BF34" s="981"/>
      <c r="BG34" s="981"/>
      <c r="BH34" s="981"/>
      <c r="BI34" s="982"/>
      <c r="BJ34" s="217"/>
      <c r="BK34" s="217"/>
      <c r="BL34" s="217"/>
      <c r="BM34" s="217"/>
      <c r="BN34" s="217"/>
      <c r="BO34" s="227"/>
      <c r="BP34" s="227"/>
      <c r="BQ34" s="224">
        <v>28</v>
      </c>
      <c r="BR34" s="225"/>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15"/>
    </row>
    <row r="35" spans="1:131" ht="26.25" customHeight="1" x14ac:dyDescent="0.15">
      <c r="A35" s="228">
        <v>8</v>
      </c>
      <c r="B35" s="1039" t="s">
        <v>608</v>
      </c>
      <c r="C35" s="1040"/>
      <c r="D35" s="1040"/>
      <c r="E35" s="1040"/>
      <c r="F35" s="1040"/>
      <c r="G35" s="1040"/>
      <c r="H35" s="1040"/>
      <c r="I35" s="1040"/>
      <c r="J35" s="1040"/>
      <c r="K35" s="1040"/>
      <c r="L35" s="1040"/>
      <c r="M35" s="1040"/>
      <c r="N35" s="1040"/>
      <c r="O35" s="1040"/>
      <c r="P35" s="1041"/>
      <c r="Q35" s="1047">
        <v>138</v>
      </c>
      <c r="R35" s="1048"/>
      <c r="S35" s="1048"/>
      <c r="T35" s="1048"/>
      <c r="U35" s="1048"/>
      <c r="V35" s="1048">
        <v>138</v>
      </c>
      <c r="W35" s="1048"/>
      <c r="X35" s="1048"/>
      <c r="Y35" s="1048"/>
      <c r="Z35" s="1048"/>
      <c r="AA35" s="1048" t="s">
        <v>598</v>
      </c>
      <c r="AB35" s="1048"/>
      <c r="AC35" s="1048"/>
      <c r="AD35" s="1048"/>
      <c r="AE35" s="1049"/>
      <c r="AF35" s="1044">
        <v>76</v>
      </c>
      <c r="AG35" s="1045"/>
      <c r="AH35" s="1045"/>
      <c r="AI35" s="1045"/>
      <c r="AJ35" s="1046"/>
      <c r="AK35" s="989">
        <v>5</v>
      </c>
      <c r="AL35" s="980"/>
      <c r="AM35" s="980"/>
      <c r="AN35" s="980"/>
      <c r="AO35" s="980"/>
      <c r="AP35" s="980" t="s">
        <v>598</v>
      </c>
      <c r="AQ35" s="980"/>
      <c r="AR35" s="980"/>
      <c r="AS35" s="980"/>
      <c r="AT35" s="980"/>
      <c r="AU35" s="980" t="s">
        <v>598</v>
      </c>
      <c r="AV35" s="980"/>
      <c r="AW35" s="980"/>
      <c r="AX35" s="980"/>
      <c r="AY35" s="980"/>
      <c r="AZ35" s="1050" t="s">
        <v>598</v>
      </c>
      <c r="BA35" s="1050"/>
      <c r="BB35" s="1050"/>
      <c r="BC35" s="1050"/>
      <c r="BD35" s="1050"/>
      <c r="BE35" s="981" t="s">
        <v>412</v>
      </c>
      <c r="BF35" s="981"/>
      <c r="BG35" s="981"/>
      <c r="BH35" s="981"/>
      <c r="BI35" s="982"/>
      <c r="BJ35" s="217"/>
      <c r="BK35" s="217"/>
      <c r="BL35" s="217"/>
      <c r="BM35" s="217"/>
      <c r="BN35" s="217"/>
      <c r="BO35" s="227"/>
      <c r="BP35" s="227"/>
      <c r="BQ35" s="224">
        <v>29</v>
      </c>
      <c r="BR35" s="225"/>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15"/>
    </row>
    <row r="36" spans="1:131" ht="26.25" customHeight="1" x14ac:dyDescent="0.15">
      <c r="A36" s="228">
        <v>9</v>
      </c>
      <c r="B36" s="1039"/>
      <c r="C36" s="1040"/>
      <c r="D36" s="1040"/>
      <c r="E36" s="1040"/>
      <c r="F36" s="1040"/>
      <c r="G36" s="1040"/>
      <c r="H36" s="1040"/>
      <c r="I36" s="1040"/>
      <c r="J36" s="1040"/>
      <c r="K36" s="1040"/>
      <c r="L36" s="1040"/>
      <c r="M36" s="1040"/>
      <c r="N36" s="1040"/>
      <c r="O36" s="1040"/>
      <c r="P36" s="1041"/>
      <c r="Q36" s="1047"/>
      <c r="R36" s="1048"/>
      <c r="S36" s="1048"/>
      <c r="T36" s="1048"/>
      <c r="U36" s="1048"/>
      <c r="V36" s="1048"/>
      <c r="W36" s="1048"/>
      <c r="X36" s="1048"/>
      <c r="Y36" s="1048"/>
      <c r="Z36" s="1048"/>
      <c r="AA36" s="1048"/>
      <c r="AB36" s="1048"/>
      <c r="AC36" s="1048"/>
      <c r="AD36" s="1048"/>
      <c r="AE36" s="1049"/>
      <c r="AF36" s="1044"/>
      <c r="AG36" s="1045"/>
      <c r="AH36" s="1045"/>
      <c r="AI36" s="1045"/>
      <c r="AJ36" s="1046"/>
      <c r="AK36" s="989"/>
      <c r="AL36" s="980"/>
      <c r="AM36" s="980"/>
      <c r="AN36" s="980"/>
      <c r="AO36" s="980"/>
      <c r="AP36" s="980"/>
      <c r="AQ36" s="980"/>
      <c r="AR36" s="980"/>
      <c r="AS36" s="980"/>
      <c r="AT36" s="980"/>
      <c r="AU36" s="980"/>
      <c r="AV36" s="980"/>
      <c r="AW36" s="980"/>
      <c r="AX36" s="980"/>
      <c r="AY36" s="980"/>
      <c r="AZ36" s="1050"/>
      <c r="BA36" s="1050"/>
      <c r="BB36" s="1050"/>
      <c r="BC36" s="1050"/>
      <c r="BD36" s="1050"/>
      <c r="BE36" s="981"/>
      <c r="BF36" s="981"/>
      <c r="BG36" s="981"/>
      <c r="BH36" s="981"/>
      <c r="BI36" s="982"/>
      <c r="BJ36" s="217"/>
      <c r="BK36" s="217"/>
      <c r="BL36" s="217"/>
      <c r="BM36" s="217"/>
      <c r="BN36" s="217"/>
      <c r="BO36" s="227"/>
      <c r="BP36" s="227"/>
      <c r="BQ36" s="224">
        <v>30</v>
      </c>
      <c r="BR36" s="225"/>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15"/>
    </row>
    <row r="37" spans="1:131" ht="26.25" customHeight="1" x14ac:dyDescent="0.15">
      <c r="A37" s="228">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17"/>
      <c r="BK37" s="217"/>
      <c r="BL37" s="217"/>
      <c r="BM37" s="217"/>
      <c r="BN37" s="217"/>
      <c r="BO37" s="227"/>
      <c r="BP37" s="227"/>
      <c r="BQ37" s="224">
        <v>31</v>
      </c>
      <c r="BR37" s="225"/>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15"/>
    </row>
    <row r="38" spans="1:131" ht="26.25" customHeight="1" x14ac:dyDescent="0.15">
      <c r="A38" s="228">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17"/>
      <c r="BK38" s="217"/>
      <c r="BL38" s="217"/>
      <c r="BM38" s="217"/>
      <c r="BN38" s="217"/>
      <c r="BO38" s="227"/>
      <c r="BP38" s="227"/>
      <c r="BQ38" s="224">
        <v>32</v>
      </c>
      <c r="BR38" s="225"/>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15"/>
    </row>
    <row r="39" spans="1:131" ht="26.25" customHeight="1" x14ac:dyDescent="0.15">
      <c r="A39" s="228">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17"/>
      <c r="BK39" s="217"/>
      <c r="BL39" s="217"/>
      <c r="BM39" s="217"/>
      <c r="BN39" s="217"/>
      <c r="BO39" s="227"/>
      <c r="BP39" s="227"/>
      <c r="BQ39" s="224">
        <v>33</v>
      </c>
      <c r="BR39" s="225"/>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15"/>
    </row>
    <row r="40" spans="1:131" ht="26.25" customHeight="1" x14ac:dyDescent="0.15">
      <c r="A40" s="224">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17"/>
      <c r="BK40" s="217"/>
      <c r="BL40" s="217"/>
      <c r="BM40" s="217"/>
      <c r="BN40" s="217"/>
      <c r="BO40" s="227"/>
      <c r="BP40" s="227"/>
      <c r="BQ40" s="224">
        <v>34</v>
      </c>
      <c r="BR40" s="225"/>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15"/>
    </row>
    <row r="41" spans="1:131" ht="26.25" customHeight="1" x14ac:dyDescent="0.15">
      <c r="A41" s="224">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17"/>
      <c r="BK41" s="217"/>
      <c r="BL41" s="217"/>
      <c r="BM41" s="217"/>
      <c r="BN41" s="217"/>
      <c r="BO41" s="227"/>
      <c r="BP41" s="227"/>
      <c r="BQ41" s="224">
        <v>35</v>
      </c>
      <c r="BR41" s="225"/>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15"/>
    </row>
    <row r="42" spans="1:131" ht="26.25" customHeight="1" x14ac:dyDescent="0.15">
      <c r="A42" s="224">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17"/>
      <c r="BK42" s="217"/>
      <c r="BL42" s="217"/>
      <c r="BM42" s="217"/>
      <c r="BN42" s="217"/>
      <c r="BO42" s="227"/>
      <c r="BP42" s="227"/>
      <c r="BQ42" s="224">
        <v>36</v>
      </c>
      <c r="BR42" s="225"/>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15"/>
    </row>
    <row r="43" spans="1:131" ht="26.25" customHeight="1" x14ac:dyDescent="0.15">
      <c r="A43" s="224">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17"/>
      <c r="BK43" s="217"/>
      <c r="BL43" s="217"/>
      <c r="BM43" s="217"/>
      <c r="BN43" s="217"/>
      <c r="BO43" s="227"/>
      <c r="BP43" s="227"/>
      <c r="BQ43" s="224">
        <v>37</v>
      </c>
      <c r="BR43" s="225"/>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15"/>
    </row>
    <row r="44" spans="1:131" ht="26.25" customHeight="1" x14ac:dyDescent="0.15">
      <c r="A44" s="224">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17"/>
      <c r="BK44" s="217"/>
      <c r="BL44" s="217"/>
      <c r="BM44" s="217"/>
      <c r="BN44" s="217"/>
      <c r="BO44" s="227"/>
      <c r="BP44" s="227"/>
      <c r="BQ44" s="224">
        <v>38</v>
      </c>
      <c r="BR44" s="225"/>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15"/>
    </row>
    <row r="45" spans="1:131" ht="26.25" customHeight="1" x14ac:dyDescent="0.15">
      <c r="A45" s="224">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17"/>
      <c r="BK45" s="217"/>
      <c r="BL45" s="217"/>
      <c r="BM45" s="217"/>
      <c r="BN45" s="217"/>
      <c r="BO45" s="227"/>
      <c r="BP45" s="227"/>
      <c r="BQ45" s="224">
        <v>39</v>
      </c>
      <c r="BR45" s="225"/>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15"/>
    </row>
    <row r="46" spans="1:131" ht="26.25" customHeight="1" x14ac:dyDescent="0.15">
      <c r="A46" s="224">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17"/>
      <c r="BK46" s="217"/>
      <c r="BL46" s="217"/>
      <c r="BM46" s="217"/>
      <c r="BN46" s="217"/>
      <c r="BO46" s="227"/>
      <c r="BP46" s="227"/>
      <c r="BQ46" s="224">
        <v>40</v>
      </c>
      <c r="BR46" s="225"/>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15"/>
    </row>
    <row r="47" spans="1:131" ht="26.25" customHeight="1" x14ac:dyDescent="0.15">
      <c r="A47" s="224">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17"/>
      <c r="BK47" s="217"/>
      <c r="BL47" s="217"/>
      <c r="BM47" s="217"/>
      <c r="BN47" s="217"/>
      <c r="BO47" s="227"/>
      <c r="BP47" s="227"/>
      <c r="BQ47" s="224">
        <v>41</v>
      </c>
      <c r="BR47" s="225"/>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15"/>
    </row>
    <row r="48" spans="1:131" ht="26.25" customHeight="1" x14ac:dyDescent="0.15">
      <c r="A48" s="224">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17"/>
      <c r="BK48" s="217"/>
      <c r="BL48" s="217"/>
      <c r="BM48" s="217"/>
      <c r="BN48" s="217"/>
      <c r="BO48" s="227"/>
      <c r="BP48" s="227"/>
      <c r="BQ48" s="224">
        <v>42</v>
      </c>
      <c r="BR48" s="225"/>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15"/>
    </row>
    <row r="49" spans="1:131" ht="26.25" customHeight="1" x14ac:dyDescent="0.15">
      <c r="A49" s="224">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17"/>
      <c r="BK49" s="217"/>
      <c r="BL49" s="217"/>
      <c r="BM49" s="217"/>
      <c r="BN49" s="217"/>
      <c r="BO49" s="227"/>
      <c r="BP49" s="227"/>
      <c r="BQ49" s="224">
        <v>43</v>
      </c>
      <c r="BR49" s="225"/>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15"/>
    </row>
    <row r="50" spans="1:131" ht="26.25" customHeight="1" x14ac:dyDescent="0.15">
      <c r="A50" s="224">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17"/>
      <c r="BK50" s="217"/>
      <c r="BL50" s="217"/>
      <c r="BM50" s="217"/>
      <c r="BN50" s="217"/>
      <c r="BO50" s="227"/>
      <c r="BP50" s="227"/>
      <c r="BQ50" s="224">
        <v>44</v>
      </c>
      <c r="BR50" s="225"/>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15"/>
    </row>
    <row r="51" spans="1:131" ht="26.25" customHeight="1" x14ac:dyDescent="0.15">
      <c r="A51" s="224">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17"/>
      <c r="BK51" s="217"/>
      <c r="BL51" s="217"/>
      <c r="BM51" s="217"/>
      <c r="BN51" s="217"/>
      <c r="BO51" s="227"/>
      <c r="BP51" s="227"/>
      <c r="BQ51" s="224">
        <v>45</v>
      </c>
      <c r="BR51" s="225"/>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15"/>
    </row>
    <row r="52" spans="1:131" ht="26.25" customHeight="1" x14ac:dyDescent="0.15">
      <c r="A52" s="224">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17"/>
      <c r="BK52" s="217"/>
      <c r="BL52" s="217"/>
      <c r="BM52" s="217"/>
      <c r="BN52" s="217"/>
      <c r="BO52" s="227"/>
      <c r="BP52" s="227"/>
      <c r="BQ52" s="224">
        <v>46</v>
      </c>
      <c r="BR52" s="225"/>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15"/>
    </row>
    <row r="53" spans="1:131" ht="26.25" customHeight="1" x14ac:dyDescent="0.15">
      <c r="A53" s="224">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17"/>
      <c r="BK53" s="217"/>
      <c r="BL53" s="217"/>
      <c r="BM53" s="217"/>
      <c r="BN53" s="217"/>
      <c r="BO53" s="227"/>
      <c r="BP53" s="227"/>
      <c r="BQ53" s="224">
        <v>47</v>
      </c>
      <c r="BR53" s="225"/>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15"/>
    </row>
    <row r="54" spans="1:131" ht="26.25" customHeight="1" x14ac:dyDescent="0.15">
      <c r="A54" s="224">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17"/>
      <c r="BK54" s="217"/>
      <c r="BL54" s="217"/>
      <c r="BM54" s="217"/>
      <c r="BN54" s="217"/>
      <c r="BO54" s="227"/>
      <c r="BP54" s="227"/>
      <c r="BQ54" s="224">
        <v>48</v>
      </c>
      <c r="BR54" s="225"/>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15"/>
    </row>
    <row r="55" spans="1:131" ht="26.25" customHeight="1" x14ac:dyDescent="0.15">
      <c r="A55" s="224">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17"/>
      <c r="BK55" s="217"/>
      <c r="BL55" s="217"/>
      <c r="BM55" s="217"/>
      <c r="BN55" s="217"/>
      <c r="BO55" s="227"/>
      <c r="BP55" s="227"/>
      <c r="BQ55" s="224">
        <v>49</v>
      </c>
      <c r="BR55" s="225"/>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15"/>
    </row>
    <row r="56" spans="1:131" ht="26.25" customHeight="1" x14ac:dyDescent="0.15">
      <c r="A56" s="224">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17"/>
      <c r="BK56" s="217"/>
      <c r="BL56" s="217"/>
      <c r="BM56" s="217"/>
      <c r="BN56" s="217"/>
      <c r="BO56" s="227"/>
      <c r="BP56" s="227"/>
      <c r="BQ56" s="224">
        <v>50</v>
      </c>
      <c r="BR56" s="225"/>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15"/>
    </row>
    <row r="57" spans="1:131" ht="26.25" customHeight="1" x14ac:dyDescent="0.15">
      <c r="A57" s="224">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17"/>
      <c r="BK57" s="217"/>
      <c r="BL57" s="217"/>
      <c r="BM57" s="217"/>
      <c r="BN57" s="217"/>
      <c r="BO57" s="227"/>
      <c r="BP57" s="227"/>
      <c r="BQ57" s="224">
        <v>51</v>
      </c>
      <c r="BR57" s="225"/>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15"/>
    </row>
    <row r="58" spans="1:131" ht="26.25" customHeight="1" x14ac:dyDescent="0.15">
      <c r="A58" s="224">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17"/>
      <c r="BK58" s="217"/>
      <c r="BL58" s="217"/>
      <c r="BM58" s="217"/>
      <c r="BN58" s="217"/>
      <c r="BO58" s="227"/>
      <c r="BP58" s="227"/>
      <c r="BQ58" s="224">
        <v>52</v>
      </c>
      <c r="BR58" s="225"/>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15"/>
    </row>
    <row r="59" spans="1:131" ht="26.25" customHeight="1" x14ac:dyDescent="0.15">
      <c r="A59" s="224">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17"/>
      <c r="BK59" s="217"/>
      <c r="BL59" s="217"/>
      <c r="BM59" s="217"/>
      <c r="BN59" s="217"/>
      <c r="BO59" s="227"/>
      <c r="BP59" s="227"/>
      <c r="BQ59" s="224">
        <v>53</v>
      </c>
      <c r="BR59" s="225"/>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15"/>
    </row>
    <row r="60" spans="1:131" ht="26.25" customHeight="1" x14ac:dyDescent="0.15">
      <c r="A60" s="224">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17"/>
      <c r="BK60" s="217"/>
      <c r="BL60" s="217"/>
      <c r="BM60" s="217"/>
      <c r="BN60" s="217"/>
      <c r="BO60" s="227"/>
      <c r="BP60" s="227"/>
      <c r="BQ60" s="224">
        <v>54</v>
      </c>
      <c r="BR60" s="225"/>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15"/>
    </row>
    <row r="61" spans="1:131" ht="26.25" customHeight="1" thickBot="1" x14ac:dyDescent="0.2">
      <c r="A61" s="224">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17"/>
      <c r="BK61" s="217"/>
      <c r="BL61" s="217"/>
      <c r="BM61" s="217"/>
      <c r="BN61" s="217"/>
      <c r="BO61" s="227"/>
      <c r="BP61" s="227"/>
      <c r="BQ61" s="224">
        <v>55</v>
      </c>
      <c r="BR61" s="225"/>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15"/>
    </row>
    <row r="62" spans="1:131" ht="26.25" customHeight="1" x14ac:dyDescent="0.15">
      <c r="A62" s="224">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413</v>
      </c>
      <c r="BK62" s="1037"/>
      <c r="BL62" s="1037"/>
      <c r="BM62" s="1037"/>
      <c r="BN62" s="1038"/>
      <c r="BO62" s="227"/>
      <c r="BP62" s="227"/>
      <c r="BQ62" s="224">
        <v>56</v>
      </c>
      <c r="BR62" s="225"/>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15"/>
    </row>
    <row r="63" spans="1:131" ht="26.25" customHeight="1" thickBot="1" x14ac:dyDescent="0.2">
      <c r="A63" s="226" t="s">
        <v>392</v>
      </c>
      <c r="B63" s="946" t="s">
        <v>414</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3903</v>
      </c>
      <c r="AG63" s="968"/>
      <c r="AH63" s="968"/>
      <c r="AI63" s="968"/>
      <c r="AJ63" s="1031"/>
      <c r="AK63" s="1032"/>
      <c r="AL63" s="972"/>
      <c r="AM63" s="972"/>
      <c r="AN63" s="972"/>
      <c r="AO63" s="972"/>
      <c r="AP63" s="968"/>
      <c r="AQ63" s="968"/>
      <c r="AR63" s="968"/>
      <c r="AS63" s="968"/>
      <c r="AT63" s="968"/>
      <c r="AU63" s="968"/>
      <c r="AV63" s="968"/>
      <c r="AW63" s="968"/>
      <c r="AX63" s="968"/>
      <c r="AY63" s="968"/>
      <c r="AZ63" s="1026"/>
      <c r="BA63" s="1026"/>
      <c r="BB63" s="1026"/>
      <c r="BC63" s="1026"/>
      <c r="BD63" s="1026"/>
      <c r="BE63" s="969"/>
      <c r="BF63" s="969"/>
      <c r="BG63" s="969"/>
      <c r="BH63" s="969"/>
      <c r="BI63" s="970"/>
      <c r="BJ63" s="1027" t="s">
        <v>415</v>
      </c>
      <c r="BK63" s="962"/>
      <c r="BL63" s="962"/>
      <c r="BM63" s="962"/>
      <c r="BN63" s="1028"/>
      <c r="BO63" s="227"/>
      <c r="BP63" s="227"/>
      <c r="BQ63" s="224">
        <v>57</v>
      </c>
      <c r="BR63" s="225"/>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15"/>
    </row>
    <row r="64" spans="1:131" ht="26.25" customHeight="1" x14ac:dyDescent="0.15">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15"/>
    </row>
    <row r="65" spans="1:131" ht="26.25" customHeight="1" thickBot="1" x14ac:dyDescent="0.2">
      <c r="A65" s="217" t="s">
        <v>416</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7"/>
      <c r="BF65" s="227"/>
      <c r="BG65" s="227"/>
      <c r="BH65" s="227"/>
      <c r="BI65" s="227"/>
      <c r="BJ65" s="227"/>
      <c r="BK65" s="227"/>
      <c r="BL65" s="227"/>
      <c r="BM65" s="227"/>
      <c r="BN65" s="227"/>
      <c r="BO65" s="227"/>
      <c r="BP65" s="227"/>
      <c r="BQ65" s="224">
        <v>59</v>
      </c>
      <c r="BR65" s="225"/>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15"/>
    </row>
    <row r="66" spans="1:131" ht="26.25" customHeight="1" x14ac:dyDescent="0.15">
      <c r="A66" s="1004" t="s">
        <v>417</v>
      </c>
      <c r="B66" s="1005"/>
      <c r="C66" s="1005"/>
      <c r="D66" s="1005"/>
      <c r="E66" s="1005"/>
      <c r="F66" s="1005"/>
      <c r="G66" s="1005"/>
      <c r="H66" s="1005"/>
      <c r="I66" s="1005"/>
      <c r="J66" s="1005"/>
      <c r="K66" s="1005"/>
      <c r="L66" s="1005"/>
      <c r="M66" s="1005"/>
      <c r="N66" s="1005"/>
      <c r="O66" s="1005"/>
      <c r="P66" s="1006"/>
      <c r="Q66" s="1010" t="s">
        <v>418</v>
      </c>
      <c r="R66" s="1011"/>
      <c r="S66" s="1011"/>
      <c r="T66" s="1011"/>
      <c r="U66" s="1012"/>
      <c r="V66" s="1010" t="s">
        <v>419</v>
      </c>
      <c r="W66" s="1011"/>
      <c r="X66" s="1011"/>
      <c r="Y66" s="1011"/>
      <c r="Z66" s="1012"/>
      <c r="AA66" s="1010" t="s">
        <v>420</v>
      </c>
      <c r="AB66" s="1011"/>
      <c r="AC66" s="1011"/>
      <c r="AD66" s="1011"/>
      <c r="AE66" s="1012"/>
      <c r="AF66" s="1016" t="s">
        <v>421</v>
      </c>
      <c r="AG66" s="1017"/>
      <c r="AH66" s="1017"/>
      <c r="AI66" s="1017"/>
      <c r="AJ66" s="1018"/>
      <c r="AK66" s="1010" t="s">
        <v>422</v>
      </c>
      <c r="AL66" s="1005"/>
      <c r="AM66" s="1005"/>
      <c r="AN66" s="1005"/>
      <c r="AO66" s="1006"/>
      <c r="AP66" s="1010" t="s">
        <v>423</v>
      </c>
      <c r="AQ66" s="1011"/>
      <c r="AR66" s="1011"/>
      <c r="AS66" s="1011"/>
      <c r="AT66" s="1012"/>
      <c r="AU66" s="1010" t="s">
        <v>424</v>
      </c>
      <c r="AV66" s="1011"/>
      <c r="AW66" s="1011"/>
      <c r="AX66" s="1011"/>
      <c r="AY66" s="1012"/>
      <c r="AZ66" s="1010" t="s">
        <v>378</v>
      </c>
      <c r="BA66" s="1011"/>
      <c r="BB66" s="1011"/>
      <c r="BC66" s="1011"/>
      <c r="BD66" s="1024"/>
      <c r="BE66" s="227"/>
      <c r="BF66" s="227"/>
      <c r="BG66" s="227"/>
      <c r="BH66" s="227"/>
      <c r="BI66" s="227"/>
      <c r="BJ66" s="227"/>
      <c r="BK66" s="227"/>
      <c r="BL66" s="227"/>
      <c r="BM66" s="227"/>
      <c r="BN66" s="227"/>
      <c r="BO66" s="227"/>
      <c r="BP66" s="227"/>
      <c r="BQ66" s="224">
        <v>60</v>
      </c>
      <c r="BR66" s="229"/>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15"/>
    </row>
    <row r="67" spans="1:131" ht="26.25" customHeight="1" thickBot="1" x14ac:dyDescent="0.2">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27"/>
      <c r="BF67" s="227"/>
      <c r="BG67" s="227"/>
      <c r="BH67" s="227"/>
      <c r="BI67" s="227"/>
      <c r="BJ67" s="227"/>
      <c r="BK67" s="227"/>
      <c r="BL67" s="227"/>
      <c r="BM67" s="227"/>
      <c r="BN67" s="227"/>
      <c r="BO67" s="227"/>
      <c r="BP67" s="227"/>
      <c r="BQ67" s="224">
        <v>61</v>
      </c>
      <c r="BR67" s="229"/>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15"/>
    </row>
    <row r="68" spans="1:131" ht="26.25" customHeight="1" thickTop="1" x14ac:dyDescent="0.15">
      <c r="A68" s="222">
        <v>1</v>
      </c>
      <c r="B68" s="994" t="s">
        <v>593</v>
      </c>
      <c r="C68" s="995"/>
      <c r="D68" s="995"/>
      <c r="E68" s="995"/>
      <c r="F68" s="995"/>
      <c r="G68" s="995"/>
      <c r="H68" s="995"/>
      <c r="I68" s="995"/>
      <c r="J68" s="995"/>
      <c r="K68" s="995"/>
      <c r="L68" s="995"/>
      <c r="M68" s="995"/>
      <c r="N68" s="995"/>
      <c r="O68" s="995"/>
      <c r="P68" s="996"/>
      <c r="Q68" s="997">
        <v>6909</v>
      </c>
      <c r="R68" s="991"/>
      <c r="S68" s="991"/>
      <c r="T68" s="991"/>
      <c r="U68" s="991"/>
      <c r="V68" s="991">
        <v>6520</v>
      </c>
      <c r="W68" s="991"/>
      <c r="X68" s="991"/>
      <c r="Y68" s="991"/>
      <c r="Z68" s="991"/>
      <c r="AA68" s="991">
        <v>389</v>
      </c>
      <c r="AB68" s="991"/>
      <c r="AC68" s="991"/>
      <c r="AD68" s="991"/>
      <c r="AE68" s="991"/>
      <c r="AF68" s="991">
        <v>352</v>
      </c>
      <c r="AG68" s="991"/>
      <c r="AH68" s="991"/>
      <c r="AI68" s="991"/>
      <c r="AJ68" s="991"/>
      <c r="AK68" s="991" t="s">
        <v>598</v>
      </c>
      <c r="AL68" s="991"/>
      <c r="AM68" s="991"/>
      <c r="AN68" s="991"/>
      <c r="AO68" s="991"/>
      <c r="AP68" s="991">
        <v>2620</v>
      </c>
      <c r="AQ68" s="991"/>
      <c r="AR68" s="991"/>
      <c r="AS68" s="991"/>
      <c r="AT68" s="991"/>
      <c r="AU68" s="991">
        <v>1384</v>
      </c>
      <c r="AV68" s="991"/>
      <c r="AW68" s="991"/>
      <c r="AX68" s="991"/>
      <c r="AY68" s="991"/>
      <c r="AZ68" s="992"/>
      <c r="BA68" s="992"/>
      <c r="BB68" s="992"/>
      <c r="BC68" s="992"/>
      <c r="BD68" s="993"/>
      <c r="BE68" s="227"/>
      <c r="BF68" s="227"/>
      <c r="BG68" s="227"/>
      <c r="BH68" s="227"/>
      <c r="BI68" s="227"/>
      <c r="BJ68" s="227"/>
      <c r="BK68" s="227"/>
      <c r="BL68" s="227"/>
      <c r="BM68" s="227"/>
      <c r="BN68" s="227"/>
      <c r="BO68" s="227"/>
      <c r="BP68" s="227"/>
      <c r="BQ68" s="224">
        <v>62</v>
      </c>
      <c r="BR68" s="229"/>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15"/>
    </row>
    <row r="69" spans="1:131" ht="26.25" customHeight="1" x14ac:dyDescent="0.15">
      <c r="A69" s="224">
        <v>2</v>
      </c>
      <c r="B69" s="983" t="s">
        <v>594</v>
      </c>
      <c r="C69" s="984"/>
      <c r="D69" s="984"/>
      <c r="E69" s="984"/>
      <c r="F69" s="984"/>
      <c r="G69" s="984"/>
      <c r="H69" s="984"/>
      <c r="I69" s="984"/>
      <c r="J69" s="984"/>
      <c r="K69" s="984"/>
      <c r="L69" s="984"/>
      <c r="M69" s="984"/>
      <c r="N69" s="984"/>
      <c r="O69" s="984"/>
      <c r="P69" s="985"/>
      <c r="Q69" s="986">
        <v>15755</v>
      </c>
      <c r="R69" s="980"/>
      <c r="S69" s="980"/>
      <c r="T69" s="980"/>
      <c r="U69" s="980"/>
      <c r="V69" s="980">
        <v>15733</v>
      </c>
      <c r="W69" s="980"/>
      <c r="X69" s="980"/>
      <c r="Y69" s="980"/>
      <c r="Z69" s="980"/>
      <c r="AA69" s="980">
        <v>22</v>
      </c>
      <c r="AB69" s="980"/>
      <c r="AC69" s="980"/>
      <c r="AD69" s="980"/>
      <c r="AE69" s="980"/>
      <c r="AF69" s="980">
        <v>22</v>
      </c>
      <c r="AG69" s="980"/>
      <c r="AH69" s="980"/>
      <c r="AI69" s="980"/>
      <c r="AJ69" s="980"/>
      <c r="AK69" s="980">
        <v>77</v>
      </c>
      <c r="AL69" s="980"/>
      <c r="AM69" s="980"/>
      <c r="AN69" s="980"/>
      <c r="AO69" s="980"/>
      <c r="AP69" s="980" t="s">
        <v>598</v>
      </c>
      <c r="AQ69" s="980"/>
      <c r="AR69" s="980"/>
      <c r="AS69" s="980"/>
      <c r="AT69" s="980"/>
      <c r="AU69" s="980" t="s">
        <v>598</v>
      </c>
      <c r="AV69" s="980"/>
      <c r="AW69" s="980"/>
      <c r="AX69" s="980"/>
      <c r="AY69" s="980"/>
      <c r="AZ69" s="981"/>
      <c r="BA69" s="981"/>
      <c r="BB69" s="981"/>
      <c r="BC69" s="981"/>
      <c r="BD69" s="982"/>
      <c r="BE69" s="227"/>
      <c r="BF69" s="227"/>
      <c r="BG69" s="227"/>
      <c r="BH69" s="227"/>
      <c r="BI69" s="227"/>
      <c r="BJ69" s="227"/>
      <c r="BK69" s="227"/>
      <c r="BL69" s="227"/>
      <c r="BM69" s="227"/>
      <c r="BN69" s="227"/>
      <c r="BO69" s="227"/>
      <c r="BP69" s="227"/>
      <c r="BQ69" s="224">
        <v>63</v>
      </c>
      <c r="BR69" s="229"/>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15"/>
    </row>
    <row r="70" spans="1:131" ht="26.25" customHeight="1" x14ac:dyDescent="0.15">
      <c r="A70" s="224">
        <v>3</v>
      </c>
      <c r="B70" s="983" t="s">
        <v>595</v>
      </c>
      <c r="C70" s="984"/>
      <c r="D70" s="984"/>
      <c r="E70" s="984"/>
      <c r="F70" s="984"/>
      <c r="G70" s="984"/>
      <c r="H70" s="984"/>
      <c r="I70" s="984"/>
      <c r="J70" s="984"/>
      <c r="K70" s="984"/>
      <c r="L70" s="984"/>
      <c r="M70" s="984"/>
      <c r="N70" s="984"/>
      <c r="O70" s="984"/>
      <c r="P70" s="985"/>
      <c r="Q70" s="986">
        <v>57</v>
      </c>
      <c r="R70" s="980"/>
      <c r="S70" s="980"/>
      <c r="T70" s="980"/>
      <c r="U70" s="980"/>
      <c r="V70" s="980">
        <v>54</v>
      </c>
      <c r="W70" s="980"/>
      <c r="X70" s="980"/>
      <c r="Y70" s="980"/>
      <c r="Z70" s="980"/>
      <c r="AA70" s="980">
        <v>3</v>
      </c>
      <c r="AB70" s="980"/>
      <c r="AC70" s="980"/>
      <c r="AD70" s="980"/>
      <c r="AE70" s="980"/>
      <c r="AF70" s="980">
        <v>3</v>
      </c>
      <c r="AG70" s="980"/>
      <c r="AH70" s="980"/>
      <c r="AI70" s="980"/>
      <c r="AJ70" s="980"/>
      <c r="AK70" s="980" t="s">
        <v>598</v>
      </c>
      <c r="AL70" s="980"/>
      <c r="AM70" s="980"/>
      <c r="AN70" s="980"/>
      <c r="AO70" s="980"/>
      <c r="AP70" s="980" t="s">
        <v>598</v>
      </c>
      <c r="AQ70" s="980"/>
      <c r="AR70" s="980"/>
      <c r="AS70" s="980"/>
      <c r="AT70" s="980"/>
      <c r="AU70" s="980" t="s">
        <v>598</v>
      </c>
      <c r="AV70" s="980"/>
      <c r="AW70" s="980"/>
      <c r="AX70" s="980"/>
      <c r="AY70" s="980"/>
      <c r="AZ70" s="981"/>
      <c r="BA70" s="981"/>
      <c r="BB70" s="981"/>
      <c r="BC70" s="981"/>
      <c r="BD70" s="982"/>
      <c r="BE70" s="227"/>
      <c r="BF70" s="227"/>
      <c r="BG70" s="227"/>
      <c r="BH70" s="227"/>
      <c r="BI70" s="227"/>
      <c r="BJ70" s="227"/>
      <c r="BK70" s="227"/>
      <c r="BL70" s="227"/>
      <c r="BM70" s="227"/>
      <c r="BN70" s="227"/>
      <c r="BO70" s="227"/>
      <c r="BP70" s="227"/>
      <c r="BQ70" s="224">
        <v>64</v>
      </c>
      <c r="BR70" s="229"/>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15"/>
    </row>
    <row r="71" spans="1:131" ht="26.25" customHeight="1" x14ac:dyDescent="0.15">
      <c r="A71" s="224">
        <v>4</v>
      </c>
      <c r="B71" s="983" t="s">
        <v>596</v>
      </c>
      <c r="C71" s="984"/>
      <c r="D71" s="984"/>
      <c r="E71" s="984"/>
      <c r="F71" s="984"/>
      <c r="G71" s="984"/>
      <c r="H71" s="984"/>
      <c r="I71" s="984"/>
      <c r="J71" s="984"/>
      <c r="K71" s="984"/>
      <c r="L71" s="984"/>
      <c r="M71" s="984"/>
      <c r="N71" s="984"/>
      <c r="O71" s="984"/>
      <c r="P71" s="985"/>
      <c r="Q71" s="986">
        <v>461</v>
      </c>
      <c r="R71" s="980"/>
      <c r="S71" s="980"/>
      <c r="T71" s="980"/>
      <c r="U71" s="980"/>
      <c r="V71" s="980">
        <v>257</v>
      </c>
      <c r="W71" s="980"/>
      <c r="X71" s="980"/>
      <c r="Y71" s="980"/>
      <c r="Z71" s="980"/>
      <c r="AA71" s="980">
        <v>204</v>
      </c>
      <c r="AB71" s="980"/>
      <c r="AC71" s="980"/>
      <c r="AD71" s="980"/>
      <c r="AE71" s="980"/>
      <c r="AF71" s="980">
        <v>504</v>
      </c>
      <c r="AG71" s="980"/>
      <c r="AH71" s="980"/>
      <c r="AI71" s="980"/>
      <c r="AJ71" s="980"/>
      <c r="AK71" s="980" t="s">
        <v>598</v>
      </c>
      <c r="AL71" s="980"/>
      <c r="AM71" s="980"/>
      <c r="AN71" s="980"/>
      <c r="AO71" s="980"/>
      <c r="AP71" s="980" t="s">
        <v>598</v>
      </c>
      <c r="AQ71" s="980"/>
      <c r="AR71" s="980"/>
      <c r="AS71" s="980"/>
      <c r="AT71" s="980"/>
      <c r="AU71" s="980" t="s">
        <v>598</v>
      </c>
      <c r="AV71" s="980"/>
      <c r="AW71" s="980"/>
      <c r="AX71" s="980"/>
      <c r="AY71" s="980"/>
      <c r="AZ71" s="981"/>
      <c r="BA71" s="981"/>
      <c r="BB71" s="981"/>
      <c r="BC71" s="981"/>
      <c r="BD71" s="982"/>
      <c r="BE71" s="227"/>
      <c r="BF71" s="227"/>
      <c r="BG71" s="227"/>
      <c r="BH71" s="227"/>
      <c r="BI71" s="227"/>
      <c r="BJ71" s="227"/>
      <c r="BK71" s="227"/>
      <c r="BL71" s="227"/>
      <c r="BM71" s="227"/>
      <c r="BN71" s="227"/>
      <c r="BO71" s="227"/>
      <c r="BP71" s="227"/>
      <c r="BQ71" s="224">
        <v>65</v>
      </c>
      <c r="BR71" s="229"/>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15"/>
    </row>
    <row r="72" spans="1:131" ht="26.25" customHeight="1" x14ac:dyDescent="0.15">
      <c r="A72" s="224">
        <v>5</v>
      </c>
      <c r="B72" s="983" t="s">
        <v>597</v>
      </c>
      <c r="C72" s="984"/>
      <c r="D72" s="984"/>
      <c r="E72" s="984"/>
      <c r="F72" s="984"/>
      <c r="G72" s="984"/>
      <c r="H72" s="984"/>
      <c r="I72" s="984"/>
      <c r="J72" s="984"/>
      <c r="K72" s="984"/>
      <c r="L72" s="984"/>
      <c r="M72" s="984"/>
      <c r="N72" s="984"/>
      <c r="O72" s="984"/>
      <c r="P72" s="985"/>
      <c r="Q72" s="986">
        <v>975</v>
      </c>
      <c r="R72" s="980"/>
      <c r="S72" s="980"/>
      <c r="T72" s="980"/>
      <c r="U72" s="980"/>
      <c r="V72" s="980">
        <v>965</v>
      </c>
      <c r="W72" s="980"/>
      <c r="X72" s="980"/>
      <c r="Y72" s="980"/>
      <c r="Z72" s="980"/>
      <c r="AA72" s="980">
        <v>10</v>
      </c>
      <c r="AB72" s="980"/>
      <c r="AC72" s="980"/>
      <c r="AD72" s="980"/>
      <c r="AE72" s="980"/>
      <c r="AF72" s="980">
        <v>10</v>
      </c>
      <c r="AG72" s="980"/>
      <c r="AH72" s="980"/>
      <c r="AI72" s="980"/>
      <c r="AJ72" s="980"/>
      <c r="AK72" s="980" t="s">
        <v>598</v>
      </c>
      <c r="AL72" s="980"/>
      <c r="AM72" s="980"/>
      <c r="AN72" s="980"/>
      <c r="AO72" s="980"/>
      <c r="AP72" s="980" t="s">
        <v>598</v>
      </c>
      <c r="AQ72" s="980"/>
      <c r="AR72" s="980"/>
      <c r="AS72" s="980"/>
      <c r="AT72" s="980"/>
      <c r="AU72" s="980" t="s">
        <v>598</v>
      </c>
      <c r="AV72" s="980"/>
      <c r="AW72" s="980"/>
      <c r="AX72" s="980"/>
      <c r="AY72" s="980"/>
      <c r="AZ72" s="981"/>
      <c r="BA72" s="981"/>
      <c r="BB72" s="981"/>
      <c r="BC72" s="981"/>
      <c r="BD72" s="982"/>
      <c r="BE72" s="227"/>
      <c r="BF72" s="227"/>
      <c r="BG72" s="227"/>
      <c r="BH72" s="227"/>
      <c r="BI72" s="227"/>
      <c r="BJ72" s="227"/>
      <c r="BK72" s="227"/>
      <c r="BL72" s="227"/>
      <c r="BM72" s="227"/>
      <c r="BN72" s="227"/>
      <c r="BO72" s="227"/>
      <c r="BP72" s="227"/>
      <c r="BQ72" s="224">
        <v>66</v>
      </c>
      <c r="BR72" s="229"/>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15"/>
    </row>
    <row r="73" spans="1:131" ht="26.25" customHeight="1" x14ac:dyDescent="0.15">
      <c r="A73" s="224">
        <v>6</v>
      </c>
      <c r="B73" s="983"/>
      <c r="C73" s="984"/>
      <c r="D73" s="984"/>
      <c r="E73" s="984"/>
      <c r="F73" s="984"/>
      <c r="G73" s="984"/>
      <c r="H73" s="984"/>
      <c r="I73" s="984"/>
      <c r="J73" s="984"/>
      <c r="K73" s="984"/>
      <c r="L73" s="984"/>
      <c r="M73" s="984"/>
      <c r="N73" s="984"/>
      <c r="O73" s="984"/>
      <c r="P73" s="985"/>
      <c r="Q73" s="986"/>
      <c r="R73" s="980"/>
      <c r="S73" s="980"/>
      <c r="T73" s="980"/>
      <c r="U73" s="980"/>
      <c r="V73" s="980"/>
      <c r="W73" s="980"/>
      <c r="X73" s="980"/>
      <c r="Y73" s="980"/>
      <c r="Z73" s="980"/>
      <c r="AA73" s="980"/>
      <c r="AB73" s="980"/>
      <c r="AC73" s="980"/>
      <c r="AD73" s="980"/>
      <c r="AE73" s="980"/>
      <c r="AF73" s="980"/>
      <c r="AG73" s="980"/>
      <c r="AH73" s="980"/>
      <c r="AI73" s="980"/>
      <c r="AJ73" s="980"/>
      <c r="AK73" s="980"/>
      <c r="AL73" s="980"/>
      <c r="AM73" s="980"/>
      <c r="AN73" s="980"/>
      <c r="AO73" s="980"/>
      <c r="AP73" s="980"/>
      <c r="AQ73" s="980"/>
      <c r="AR73" s="980"/>
      <c r="AS73" s="980"/>
      <c r="AT73" s="980"/>
      <c r="AU73" s="980"/>
      <c r="AV73" s="980"/>
      <c r="AW73" s="980"/>
      <c r="AX73" s="980"/>
      <c r="AY73" s="980"/>
      <c r="AZ73" s="981"/>
      <c r="BA73" s="981"/>
      <c r="BB73" s="981"/>
      <c r="BC73" s="981"/>
      <c r="BD73" s="982"/>
      <c r="BE73" s="227"/>
      <c r="BF73" s="227"/>
      <c r="BG73" s="227"/>
      <c r="BH73" s="227"/>
      <c r="BI73" s="227"/>
      <c r="BJ73" s="227"/>
      <c r="BK73" s="227"/>
      <c r="BL73" s="227"/>
      <c r="BM73" s="227"/>
      <c r="BN73" s="227"/>
      <c r="BO73" s="227"/>
      <c r="BP73" s="227"/>
      <c r="BQ73" s="224">
        <v>67</v>
      </c>
      <c r="BR73" s="229"/>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15"/>
    </row>
    <row r="74" spans="1:131" ht="26.25" customHeight="1" x14ac:dyDescent="0.15">
      <c r="A74" s="224">
        <v>7</v>
      </c>
      <c r="B74" s="983"/>
      <c r="C74" s="984"/>
      <c r="D74" s="984"/>
      <c r="E74" s="984"/>
      <c r="F74" s="984"/>
      <c r="G74" s="984"/>
      <c r="H74" s="984"/>
      <c r="I74" s="984"/>
      <c r="J74" s="984"/>
      <c r="K74" s="984"/>
      <c r="L74" s="984"/>
      <c r="M74" s="984"/>
      <c r="N74" s="984"/>
      <c r="O74" s="984"/>
      <c r="P74" s="985"/>
      <c r="Q74" s="986"/>
      <c r="R74" s="980"/>
      <c r="S74" s="980"/>
      <c r="T74" s="980"/>
      <c r="U74" s="980"/>
      <c r="V74" s="980"/>
      <c r="W74" s="980"/>
      <c r="X74" s="980"/>
      <c r="Y74" s="980"/>
      <c r="Z74" s="980"/>
      <c r="AA74" s="980"/>
      <c r="AB74" s="980"/>
      <c r="AC74" s="980"/>
      <c r="AD74" s="980"/>
      <c r="AE74" s="980"/>
      <c r="AF74" s="980"/>
      <c r="AG74" s="980"/>
      <c r="AH74" s="980"/>
      <c r="AI74" s="980"/>
      <c r="AJ74" s="980"/>
      <c r="AK74" s="980"/>
      <c r="AL74" s="980"/>
      <c r="AM74" s="980"/>
      <c r="AN74" s="980"/>
      <c r="AO74" s="980"/>
      <c r="AP74" s="980"/>
      <c r="AQ74" s="980"/>
      <c r="AR74" s="980"/>
      <c r="AS74" s="980"/>
      <c r="AT74" s="980"/>
      <c r="AU74" s="980"/>
      <c r="AV74" s="980"/>
      <c r="AW74" s="980"/>
      <c r="AX74" s="980"/>
      <c r="AY74" s="980"/>
      <c r="AZ74" s="981"/>
      <c r="BA74" s="981"/>
      <c r="BB74" s="981"/>
      <c r="BC74" s="981"/>
      <c r="BD74" s="982"/>
      <c r="BE74" s="227"/>
      <c r="BF74" s="227"/>
      <c r="BG74" s="227"/>
      <c r="BH74" s="227"/>
      <c r="BI74" s="227"/>
      <c r="BJ74" s="227"/>
      <c r="BK74" s="227"/>
      <c r="BL74" s="227"/>
      <c r="BM74" s="227"/>
      <c r="BN74" s="227"/>
      <c r="BO74" s="227"/>
      <c r="BP74" s="227"/>
      <c r="BQ74" s="224">
        <v>68</v>
      </c>
      <c r="BR74" s="229"/>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15"/>
    </row>
    <row r="75" spans="1:131" ht="26.25" customHeight="1" x14ac:dyDescent="0.15">
      <c r="A75" s="224">
        <v>8</v>
      </c>
      <c r="B75" s="983"/>
      <c r="C75" s="984"/>
      <c r="D75" s="984"/>
      <c r="E75" s="984"/>
      <c r="F75" s="984"/>
      <c r="G75" s="984"/>
      <c r="H75" s="984"/>
      <c r="I75" s="984"/>
      <c r="J75" s="984"/>
      <c r="K75" s="984"/>
      <c r="L75" s="984"/>
      <c r="M75" s="984"/>
      <c r="N75" s="984"/>
      <c r="O75" s="984"/>
      <c r="P75" s="985"/>
      <c r="Q75" s="987"/>
      <c r="R75" s="988"/>
      <c r="S75" s="988"/>
      <c r="T75" s="988"/>
      <c r="U75" s="989"/>
      <c r="V75" s="990"/>
      <c r="W75" s="988"/>
      <c r="X75" s="988"/>
      <c r="Y75" s="988"/>
      <c r="Z75" s="989"/>
      <c r="AA75" s="990"/>
      <c r="AB75" s="988"/>
      <c r="AC75" s="988"/>
      <c r="AD75" s="988"/>
      <c r="AE75" s="989"/>
      <c r="AF75" s="990"/>
      <c r="AG75" s="988"/>
      <c r="AH75" s="988"/>
      <c r="AI75" s="988"/>
      <c r="AJ75" s="989"/>
      <c r="AK75" s="990"/>
      <c r="AL75" s="988"/>
      <c r="AM75" s="988"/>
      <c r="AN75" s="988"/>
      <c r="AO75" s="989"/>
      <c r="AP75" s="990"/>
      <c r="AQ75" s="988"/>
      <c r="AR75" s="988"/>
      <c r="AS75" s="988"/>
      <c r="AT75" s="989"/>
      <c r="AU75" s="990"/>
      <c r="AV75" s="988"/>
      <c r="AW75" s="988"/>
      <c r="AX75" s="988"/>
      <c r="AY75" s="989"/>
      <c r="AZ75" s="981"/>
      <c r="BA75" s="981"/>
      <c r="BB75" s="981"/>
      <c r="BC75" s="981"/>
      <c r="BD75" s="982"/>
      <c r="BE75" s="227"/>
      <c r="BF75" s="227"/>
      <c r="BG75" s="227"/>
      <c r="BH75" s="227"/>
      <c r="BI75" s="227"/>
      <c r="BJ75" s="227"/>
      <c r="BK75" s="227"/>
      <c r="BL75" s="227"/>
      <c r="BM75" s="227"/>
      <c r="BN75" s="227"/>
      <c r="BO75" s="227"/>
      <c r="BP75" s="227"/>
      <c r="BQ75" s="224">
        <v>69</v>
      </c>
      <c r="BR75" s="229"/>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15"/>
    </row>
    <row r="76" spans="1:131" ht="26.25" customHeight="1" x14ac:dyDescent="0.15">
      <c r="A76" s="224">
        <v>9</v>
      </c>
      <c r="B76" s="983"/>
      <c r="C76" s="984"/>
      <c r="D76" s="984"/>
      <c r="E76" s="984"/>
      <c r="F76" s="984"/>
      <c r="G76" s="984"/>
      <c r="H76" s="984"/>
      <c r="I76" s="984"/>
      <c r="J76" s="984"/>
      <c r="K76" s="984"/>
      <c r="L76" s="984"/>
      <c r="M76" s="984"/>
      <c r="N76" s="984"/>
      <c r="O76" s="984"/>
      <c r="P76" s="985"/>
      <c r="Q76" s="987"/>
      <c r="R76" s="988"/>
      <c r="S76" s="988"/>
      <c r="T76" s="988"/>
      <c r="U76" s="989"/>
      <c r="V76" s="990"/>
      <c r="W76" s="988"/>
      <c r="X76" s="988"/>
      <c r="Y76" s="988"/>
      <c r="Z76" s="989"/>
      <c r="AA76" s="990"/>
      <c r="AB76" s="988"/>
      <c r="AC76" s="988"/>
      <c r="AD76" s="988"/>
      <c r="AE76" s="989"/>
      <c r="AF76" s="990"/>
      <c r="AG76" s="988"/>
      <c r="AH76" s="988"/>
      <c r="AI76" s="988"/>
      <c r="AJ76" s="989"/>
      <c r="AK76" s="990"/>
      <c r="AL76" s="988"/>
      <c r="AM76" s="988"/>
      <c r="AN76" s="988"/>
      <c r="AO76" s="989"/>
      <c r="AP76" s="990"/>
      <c r="AQ76" s="988"/>
      <c r="AR76" s="988"/>
      <c r="AS76" s="988"/>
      <c r="AT76" s="989"/>
      <c r="AU76" s="990"/>
      <c r="AV76" s="988"/>
      <c r="AW76" s="988"/>
      <c r="AX76" s="988"/>
      <c r="AY76" s="989"/>
      <c r="AZ76" s="981"/>
      <c r="BA76" s="981"/>
      <c r="BB76" s="981"/>
      <c r="BC76" s="981"/>
      <c r="BD76" s="982"/>
      <c r="BE76" s="227"/>
      <c r="BF76" s="227"/>
      <c r="BG76" s="227"/>
      <c r="BH76" s="227"/>
      <c r="BI76" s="227"/>
      <c r="BJ76" s="227"/>
      <c r="BK76" s="227"/>
      <c r="BL76" s="227"/>
      <c r="BM76" s="227"/>
      <c r="BN76" s="227"/>
      <c r="BO76" s="227"/>
      <c r="BP76" s="227"/>
      <c r="BQ76" s="224">
        <v>70</v>
      </c>
      <c r="BR76" s="229"/>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15"/>
    </row>
    <row r="77" spans="1:131" ht="26.25" customHeight="1" x14ac:dyDescent="0.15">
      <c r="A77" s="224">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27"/>
      <c r="BF77" s="227"/>
      <c r="BG77" s="227"/>
      <c r="BH77" s="227"/>
      <c r="BI77" s="227"/>
      <c r="BJ77" s="227"/>
      <c r="BK77" s="227"/>
      <c r="BL77" s="227"/>
      <c r="BM77" s="227"/>
      <c r="BN77" s="227"/>
      <c r="BO77" s="227"/>
      <c r="BP77" s="227"/>
      <c r="BQ77" s="224">
        <v>71</v>
      </c>
      <c r="BR77" s="229"/>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15"/>
    </row>
    <row r="78" spans="1:131" ht="26.25" customHeight="1" x14ac:dyDescent="0.15">
      <c r="A78" s="224">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27"/>
      <c r="BF78" s="227"/>
      <c r="BG78" s="227"/>
      <c r="BH78" s="227"/>
      <c r="BI78" s="227"/>
      <c r="BJ78" s="215"/>
      <c r="BK78" s="215"/>
      <c r="BL78" s="215"/>
      <c r="BM78" s="215"/>
      <c r="BN78" s="215"/>
      <c r="BO78" s="227"/>
      <c r="BP78" s="227"/>
      <c r="BQ78" s="224">
        <v>72</v>
      </c>
      <c r="BR78" s="229"/>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15"/>
    </row>
    <row r="79" spans="1:131" ht="26.25" customHeight="1" x14ac:dyDescent="0.15">
      <c r="A79" s="224">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27"/>
      <c r="BF79" s="227"/>
      <c r="BG79" s="227"/>
      <c r="BH79" s="227"/>
      <c r="BI79" s="227"/>
      <c r="BJ79" s="215"/>
      <c r="BK79" s="215"/>
      <c r="BL79" s="215"/>
      <c r="BM79" s="215"/>
      <c r="BN79" s="215"/>
      <c r="BO79" s="227"/>
      <c r="BP79" s="227"/>
      <c r="BQ79" s="224">
        <v>73</v>
      </c>
      <c r="BR79" s="229"/>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15"/>
    </row>
    <row r="80" spans="1:131" ht="26.25" customHeight="1" x14ac:dyDescent="0.15">
      <c r="A80" s="224">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27"/>
      <c r="BF80" s="227"/>
      <c r="BG80" s="227"/>
      <c r="BH80" s="227"/>
      <c r="BI80" s="227"/>
      <c r="BJ80" s="227"/>
      <c r="BK80" s="227"/>
      <c r="BL80" s="227"/>
      <c r="BM80" s="227"/>
      <c r="BN80" s="227"/>
      <c r="BO80" s="227"/>
      <c r="BP80" s="227"/>
      <c r="BQ80" s="224">
        <v>74</v>
      </c>
      <c r="BR80" s="229"/>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15"/>
    </row>
    <row r="81" spans="1:131" ht="26.25" customHeight="1" x14ac:dyDescent="0.15">
      <c r="A81" s="224">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27"/>
      <c r="BF81" s="227"/>
      <c r="BG81" s="227"/>
      <c r="BH81" s="227"/>
      <c r="BI81" s="227"/>
      <c r="BJ81" s="227"/>
      <c r="BK81" s="227"/>
      <c r="BL81" s="227"/>
      <c r="BM81" s="227"/>
      <c r="BN81" s="227"/>
      <c r="BO81" s="227"/>
      <c r="BP81" s="227"/>
      <c r="BQ81" s="224">
        <v>75</v>
      </c>
      <c r="BR81" s="229"/>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15"/>
    </row>
    <row r="82" spans="1:131" ht="26.25" customHeight="1" x14ac:dyDescent="0.15">
      <c r="A82" s="224">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27"/>
      <c r="BF82" s="227"/>
      <c r="BG82" s="227"/>
      <c r="BH82" s="227"/>
      <c r="BI82" s="227"/>
      <c r="BJ82" s="227"/>
      <c r="BK82" s="227"/>
      <c r="BL82" s="227"/>
      <c r="BM82" s="227"/>
      <c r="BN82" s="227"/>
      <c r="BO82" s="227"/>
      <c r="BP82" s="227"/>
      <c r="BQ82" s="224">
        <v>76</v>
      </c>
      <c r="BR82" s="229"/>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15"/>
    </row>
    <row r="83" spans="1:131" ht="26.25" customHeight="1" x14ac:dyDescent="0.15">
      <c r="A83" s="224">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27"/>
      <c r="BF83" s="227"/>
      <c r="BG83" s="227"/>
      <c r="BH83" s="227"/>
      <c r="BI83" s="227"/>
      <c r="BJ83" s="227"/>
      <c r="BK83" s="227"/>
      <c r="BL83" s="227"/>
      <c r="BM83" s="227"/>
      <c r="BN83" s="227"/>
      <c r="BO83" s="227"/>
      <c r="BP83" s="227"/>
      <c r="BQ83" s="224">
        <v>77</v>
      </c>
      <c r="BR83" s="229"/>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15"/>
    </row>
    <row r="84" spans="1:131" ht="26.25" customHeight="1" x14ac:dyDescent="0.15">
      <c r="A84" s="224">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27"/>
      <c r="BF84" s="227"/>
      <c r="BG84" s="227"/>
      <c r="BH84" s="227"/>
      <c r="BI84" s="227"/>
      <c r="BJ84" s="227"/>
      <c r="BK84" s="227"/>
      <c r="BL84" s="227"/>
      <c r="BM84" s="227"/>
      <c r="BN84" s="227"/>
      <c r="BO84" s="227"/>
      <c r="BP84" s="227"/>
      <c r="BQ84" s="224">
        <v>78</v>
      </c>
      <c r="BR84" s="229"/>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15"/>
    </row>
    <row r="85" spans="1:131" ht="26.25" customHeight="1" x14ac:dyDescent="0.15">
      <c r="A85" s="224">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27"/>
      <c r="BF85" s="227"/>
      <c r="BG85" s="227"/>
      <c r="BH85" s="227"/>
      <c r="BI85" s="227"/>
      <c r="BJ85" s="227"/>
      <c r="BK85" s="227"/>
      <c r="BL85" s="227"/>
      <c r="BM85" s="227"/>
      <c r="BN85" s="227"/>
      <c r="BO85" s="227"/>
      <c r="BP85" s="227"/>
      <c r="BQ85" s="224">
        <v>79</v>
      </c>
      <c r="BR85" s="229"/>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15"/>
    </row>
    <row r="86" spans="1:131" ht="26.25" customHeight="1" x14ac:dyDescent="0.15">
      <c r="A86" s="224">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27"/>
      <c r="BF86" s="227"/>
      <c r="BG86" s="227"/>
      <c r="BH86" s="227"/>
      <c r="BI86" s="227"/>
      <c r="BJ86" s="227"/>
      <c r="BK86" s="227"/>
      <c r="BL86" s="227"/>
      <c r="BM86" s="227"/>
      <c r="BN86" s="227"/>
      <c r="BO86" s="227"/>
      <c r="BP86" s="227"/>
      <c r="BQ86" s="224">
        <v>80</v>
      </c>
      <c r="BR86" s="229"/>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15"/>
    </row>
    <row r="87" spans="1:131" ht="26.25" customHeight="1" x14ac:dyDescent="0.15">
      <c r="A87" s="230">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27"/>
      <c r="BF87" s="227"/>
      <c r="BG87" s="227"/>
      <c r="BH87" s="227"/>
      <c r="BI87" s="227"/>
      <c r="BJ87" s="227"/>
      <c r="BK87" s="227"/>
      <c r="BL87" s="227"/>
      <c r="BM87" s="227"/>
      <c r="BN87" s="227"/>
      <c r="BO87" s="227"/>
      <c r="BP87" s="227"/>
      <c r="BQ87" s="224">
        <v>81</v>
      </c>
      <c r="BR87" s="229"/>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15"/>
    </row>
    <row r="88" spans="1:131" ht="26.25" customHeight="1" thickBot="1" x14ac:dyDescent="0.2">
      <c r="A88" s="226" t="s">
        <v>392</v>
      </c>
      <c r="B88" s="946" t="s">
        <v>425</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c r="AG88" s="968"/>
      <c r="AH88" s="968"/>
      <c r="AI88" s="968"/>
      <c r="AJ88" s="968"/>
      <c r="AK88" s="972"/>
      <c r="AL88" s="972"/>
      <c r="AM88" s="972"/>
      <c r="AN88" s="972"/>
      <c r="AO88" s="972"/>
      <c r="AP88" s="968"/>
      <c r="AQ88" s="968"/>
      <c r="AR88" s="968"/>
      <c r="AS88" s="968"/>
      <c r="AT88" s="968"/>
      <c r="AU88" s="968"/>
      <c r="AV88" s="968"/>
      <c r="AW88" s="968"/>
      <c r="AX88" s="968"/>
      <c r="AY88" s="968"/>
      <c r="AZ88" s="969"/>
      <c r="BA88" s="969"/>
      <c r="BB88" s="969"/>
      <c r="BC88" s="969"/>
      <c r="BD88" s="970"/>
      <c r="BE88" s="227"/>
      <c r="BF88" s="227"/>
      <c r="BG88" s="227"/>
      <c r="BH88" s="227"/>
      <c r="BI88" s="227"/>
      <c r="BJ88" s="227"/>
      <c r="BK88" s="227"/>
      <c r="BL88" s="227"/>
      <c r="BM88" s="227"/>
      <c r="BN88" s="227"/>
      <c r="BO88" s="227"/>
      <c r="BP88" s="227"/>
      <c r="BQ88" s="224">
        <v>82</v>
      </c>
      <c r="BR88" s="229"/>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15"/>
    </row>
    <row r="89" spans="1:131" ht="26.25" hidden="1" customHeight="1" x14ac:dyDescent="0.15">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15"/>
    </row>
    <row r="90" spans="1:131" ht="26.25" hidden="1" customHeight="1" x14ac:dyDescent="0.15">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15"/>
    </row>
    <row r="91" spans="1:131" ht="26.25" hidden="1" customHeight="1" x14ac:dyDescent="0.15">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15"/>
    </row>
    <row r="92" spans="1:131" ht="26.25" hidden="1" customHeight="1" x14ac:dyDescent="0.15">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15"/>
    </row>
    <row r="93" spans="1:131" ht="26.25" hidden="1" customHeight="1" x14ac:dyDescent="0.15">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15"/>
    </row>
    <row r="94" spans="1:131" ht="26.25" hidden="1" customHeight="1" x14ac:dyDescent="0.15">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15"/>
    </row>
    <row r="95" spans="1:131" ht="26.25" hidden="1" customHeight="1" x14ac:dyDescent="0.15">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15"/>
    </row>
    <row r="96" spans="1:131" ht="26.25" hidden="1" customHeight="1" x14ac:dyDescent="0.15">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15"/>
    </row>
    <row r="97" spans="1:131" ht="26.25" hidden="1" customHeight="1" x14ac:dyDescent="0.15">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15"/>
    </row>
    <row r="98" spans="1:131" ht="26.25" hidden="1" customHeight="1" x14ac:dyDescent="0.15">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15"/>
    </row>
    <row r="99" spans="1:131" ht="26.25" hidden="1" customHeight="1" x14ac:dyDescent="0.15">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15"/>
    </row>
    <row r="100" spans="1:131" ht="26.25" hidden="1" customHeight="1" x14ac:dyDescent="0.15">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15"/>
    </row>
    <row r="101" spans="1:131" ht="26.25" hidden="1" customHeight="1" x14ac:dyDescent="0.15">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15"/>
    </row>
    <row r="102" spans="1:131" ht="26.25" customHeight="1" thickBot="1" x14ac:dyDescent="0.2">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392</v>
      </c>
      <c r="BR102" s="946" t="s">
        <v>426</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c r="CS102" s="962"/>
      <c r="CT102" s="962"/>
      <c r="CU102" s="962"/>
      <c r="CV102" s="963"/>
      <c r="CW102" s="961"/>
      <c r="CX102" s="962"/>
      <c r="CY102" s="962"/>
      <c r="CZ102" s="962"/>
      <c r="DA102" s="963"/>
      <c r="DB102" s="961"/>
      <c r="DC102" s="962"/>
      <c r="DD102" s="962"/>
      <c r="DE102" s="962"/>
      <c r="DF102" s="963"/>
      <c r="DG102" s="961"/>
      <c r="DH102" s="962"/>
      <c r="DI102" s="962"/>
      <c r="DJ102" s="962"/>
      <c r="DK102" s="963"/>
      <c r="DL102" s="961"/>
      <c r="DM102" s="962"/>
      <c r="DN102" s="962"/>
      <c r="DO102" s="962"/>
      <c r="DP102" s="963"/>
      <c r="DQ102" s="961"/>
      <c r="DR102" s="962"/>
      <c r="DS102" s="962"/>
      <c r="DT102" s="962"/>
      <c r="DU102" s="963"/>
      <c r="DV102" s="946"/>
      <c r="DW102" s="947"/>
      <c r="DX102" s="947"/>
      <c r="DY102" s="947"/>
      <c r="DZ102" s="948"/>
      <c r="EA102" s="215"/>
    </row>
    <row r="103" spans="1:131" ht="26.25" customHeight="1" x14ac:dyDescent="0.15">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49" t="s">
        <v>427</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15"/>
    </row>
    <row r="104" spans="1:131" ht="26.25" customHeight="1" x14ac:dyDescent="0.15">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50" t="s">
        <v>428</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15"/>
    </row>
    <row r="105" spans="1:131" ht="11.25" customHeight="1" x14ac:dyDescent="0.15">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
      <c r="A107" s="219" t="s">
        <v>429</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19" t="s">
        <v>430</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15">
      <c r="A108" s="951" t="s">
        <v>431</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432</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15" customFormat="1" ht="26.25" customHeight="1" x14ac:dyDescent="0.15">
      <c r="A109" s="904" t="s">
        <v>433</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434</v>
      </c>
      <c r="AB109" s="905"/>
      <c r="AC109" s="905"/>
      <c r="AD109" s="905"/>
      <c r="AE109" s="906"/>
      <c r="AF109" s="907" t="s">
        <v>435</v>
      </c>
      <c r="AG109" s="905"/>
      <c r="AH109" s="905"/>
      <c r="AI109" s="905"/>
      <c r="AJ109" s="906"/>
      <c r="AK109" s="907" t="s">
        <v>305</v>
      </c>
      <c r="AL109" s="905"/>
      <c r="AM109" s="905"/>
      <c r="AN109" s="905"/>
      <c r="AO109" s="906"/>
      <c r="AP109" s="907" t="s">
        <v>436</v>
      </c>
      <c r="AQ109" s="905"/>
      <c r="AR109" s="905"/>
      <c r="AS109" s="905"/>
      <c r="AT109" s="938"/>
      <c r="AU109" s="904" t="s">
        <v>433</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434</v>
      </c>
      <c r="BR109" s="905"/>
      <c r="BS109" s="905"/>
      <c r="BT109" s="905"/>
      <c r="BU109" s="906"/>
      <c r="BV109" s="907" t="s">
        <v>435</v>
      </c>
      <c r="BW109" s="905"/>
      <c r="BX109" s="905"/>
      <c r="BY109" s="905"/>
      <c r="BZ109" s="906"/>
      <c r="CA109" s="907" t="s">
        <v>305</v>
      </c>
      <c r="CB109" s="905"/>
      <c r="CC109" s="905"/>
      <c r="CD109" s="905"/>
      <c r="CE109" s="906"/>
      <c r="CF109" s="945" t="s">
        <v>436</v>
      </c>
      <c r="CG109" s="945"/>
      <c r="CH109" s="945"/>
      <c r="CI109" s="945"/>
      <c r="CJ109" s="945"/>
      <c r="CK109" s="907" t="s">
        <v>437</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434</v>
      </c>
      <c r="DH109" s="905"/>
      <c r="DI109" s="905"/>
      <c r="DJ109" s="905"/>
      <c r="DK109" s="906"/>
      <c r="DL109" s="907" t="s">
        <v>435</v>
      </c>
      <c r="DM109" s="905"/>
      <c r="DN109" s="905"/>
      <c r="DO109" s="905"/>
      <c r="DP109" s="906"/>
      <c r="DQ109" s="907" t="s">
        <v>305</v>
      </c>
      <c r="DR109" s="905"/>
      <c r="DS109" s="905"/>
      <c r="DT109" s="905"/>
      <c r="DU109" s="906"/>
      <c r="DV109" s="907" t="s">
        <v>436</v>
      </c>
      <c r="DW109" s="905"/>
      <c r="DX109" s="905"/>
      <c r="DY109" s="905"/>
      <c r="DZ109" s="938"/>
    </row>
    <row r="110" spans="1:131" s="215" customFormat="1" ht="26.25" customHeight="1" x14ac:dyDescent="0.15">
      <c r="A110" s="816" t="s">
        <v>438</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4766316</v>
      </c>
      <c r="AB110" s="898"/>
      <c r="AC110" s="898"/>
      <c r="AD110" s="898"/>
      <c r="AE110" s="899"/>
      <c r="AF110" s="900">
        <v>4742223</v>
      </c>
      <c r="AG110" s="898"/>
      <c r="AH110" s="898"/>
      <c r="AI110" s="898"/>
      <c r="AJ110" s="899"/>
      <c r="AK110" s="900">
        <v>4691881</v>
      </c>
      <c r="AL110" s="898"/>
      <c r="AM110" s="898"/>
      <c r="AN110" s="898"/>
      <c r="AO110" s="899"/>
      <c r="AP110" s="901">
        <v>21</v>
      </c>
      <c r="AQ110" s="902"/>
      <c r="AR110" s="902"/>
      <c r="AS110" s="902"/>
      <c r="AT110" s="903"/>
      <c r="AU110" s="939" t="s">
        <v>73</v>
      </c>
      <c r="AV110" s="940"/>
      <c r="AW110" s="940"/>
      <c r="AX110" s="940"/>
      <c r="AY110" s="940"/>
      <c r="AZ110" s="869" t="s">
        <v>439</v>
      </c>
      <c r="BA110" s="817"/>
      <c r="BB110" s="817"/>
      <c r="BC110" s="817"/>
      <c r="BD110" s="817"/>
      <c r="BE110" s="817"/>
      <c r="BF110" s="817"/>
      <c r="BG110" s="817"/>
      <c r="BH110" s="817"/>
      <c r="BI110" s="817"/>
      <c r="BJ110" s="817"/>
      <c r="BK110" s="817"/>
      <c r="BL110" s="817"/>
      <c r="BM110" s="817"/>
      <c r="BN110" s="817"/>
      <c r="BO110" s="817"/>
      <c r="BP110" s="818"/>
      <c r="BQ110" s="870">
        <v>49810848</v>
      </c>
      <c r="BR110" s="851"/>
      <c r="BS110" s="851"/>
      <c r="BT110" s="851"/>
      <c r="BU110" s="851"/>
      <c r="BV110" s="851">
        <v>50173446</v>
      </c>
      <c r="BW110" s="851"/>
      <c r="BX110" s="851"/>
      <c r="BY110" s="851"/>
      <c r="BZ110" s="851"/>
      <c r="CA110" s="851">
        <v>51933234</v>
      </c>
      <c r="CB110" s="851"/>
      <c r="CC110" s="851"/>
      <c r="CD110" s="851"/>
      <c r="CE110" s="851"/>
      <c r="CF110" s="875">
        <v>232.2</v>
      </c>
      <c r="CG110" s="876"/>
      <c r="CH110" s="876"/>
      <c r="CI110" s="876"/>
      <c r="CJ110" s="876"/>
      <c r="CK110" s="935" t="s">
        <v>440</v>
      </c>
      <c r="CL110" s="828"/>
      <c r="CM110" s="869" t="s">
        <v>441</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442</v>
      </c>
      <c r="DH110" s="851"/>
      <c r="DI110" s="851"/>
      <c r="DJ110" s="851"/>
      <c r="DK110" s="851"/>
      <c r="DL110" s="851" t="s">
        <v>394</v>
      </c>
      <c r="DM110" s="851"/>
      <c r="DN110" s="851"/>
      <c r="DO110" s="851"/>
      <c r="DP110" s="851"/>
      <c r="DQ110" s="851" t="s">
        <v>443</v>
      </c>
      <c r="DR110" s="851"/>
      <c r="DS110" s="851"/>
      <c r="DT110" s="851"/>
      <c r="DU110" s="851"/>
      <c r="DV110" s="852" t="s">
        <v>394</v>
      </c>
      <c r="DW110" s="852"/>
      <c r="DX110" s="852"/>
      <c r="DY110" s="852"/>
      <c r="DZ110" s="853"/>
    </row>
    <row r="111" spans="1:131" s="215" customFormat="1" ht="26.25" customHeight="1" x14ac:dyDescent="0.15">
      <c r="A111" s="783" t="s">
        <v>444</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394</v>
      </c>
      <c r="AB111" s="928"/>
      <c r="AC111" s="928"/>
      <c r="AD111" s="928"/>
      <c r="AE111" s="929"/>
      <c r="AF111" s="930" t="s">
        <v>394</v>
      </c>
      <c r="AG111" s="928"/>
      <c r="AH111" s="928"/>
      <c r="AI111" s="928"/>
      <c r="AJ111" s="929"/>
      <c r="AK111" s="930" t="s">
        <v>445</v>
      </c>
      <c r="AL111" s="928"/>
      <c r="AM111" s="928"/>
      <c r="AN111" s="928"/>
      <c r="AO111" s="929"/>
      <c r="AP111" s="931" t="s">
        <v>446</v>
      </c>
      <c r="AQ111" s="932"/>
      <c r="AR111" s="932"/>
      <c r="AS111" s="932"/>
      <c r="AT111" s="933"/>
      <c r="AU111" s="941"/>
      <c r="AV111" s="942"/>
      <c r="AW111" s="942"/>
      <c r="AX111" s="942"/>
      <c r="AY111" s="942"/>
      <c r="AZ111" s="824" t="s">
        <v>447</v>
      </c>
      <c r="BA111" s="761"/>
      <c r="BB111" s="761"/>
      <c r="BC111" s="761"/>
      <c r="BD111" s="761"/>
      <c r="BE111" s="761"/>
      <c r="BF111" s="761"/>
      <c r="BG111" s="761"/>
      <c r="BH111" s="761"/>
      <c r="BI111" s="761"/>
      <c r="BJ111" s="761"/>
      <c r="BK111" s="761"/>
      <c r="BL111" s="761"/>
      <c r="BM111" s="761"/>
      <c r="BN111" s="761"/>
      <c r="BO111" s="761"/>
      <c r="BP111" s="762"/>
      <c r="BQ111" s="825">
        <v>886956</v>
      </c>
      <c r="BR111" s="826"/>
      <c r="BS111" s="826"/>
      <c r="BT111" s="826"/>
      <c r="BU111" s="826"/>
      <c r="BV111" s="826">
        <v>823071</v>
      </c>
      <c r="BW111" s="826"/>
      <c r="BX111" s="826"/>
      <c r="BY111" s="826"/>
      <c r="BZ111" s="826"/>
      <c r="CA111" s="826">
        <v>759186</v>
      </c>
      <c r="CB111" s="826"/>
      <c r="CC111" s="826"/>
      <c r="CD111" s="826"/>
      <c r="CE111" s="826"/>
      <c r="CF111" s="884">
        <v>3.4</v>
      </c>
      <c r="CG111" s="885"/>
      <c r="CH111" s="885"/>
      <c r="CI111" s="885"/>
      <c r="CJ111" s="885"/>
      <c r="CK111" s="936"/>
      <c r="CL111" s="830"/>
      <c r="CM111" s="824" t="s">
        <v>448</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394</v>
      </c>
      <c r="DH111" s="826"/>
      <c r="DI111" s="826"/>
      <c r="DJ111" s="826"/>
      <c r="DK111" s="826"/>
      <c r="DL111" s="826" t="s">
        <v>394</v>
      </c>
      <c r="DM111" s="826"/>
      <c r="DN111" s="826"/>
      <c r="DO111" s="826"/>
      <c r="DP111" s="826"/>
      <c r="DQ111" s="826" t="s">
        <v>394</v>
      </c>
      <c r="DR111" s="826"/>
      <c r="DS111" s="826"/>
      <c r="DT111" s="826"/>
      <c r="DU111" s="826"/>
      <c r="DV111" s="803" t="s">
        <v>394</v>
      </c>
      <c r="DW111" s="803"/>
      <c r="DX111" s="803"/>
      <c r="DY111" s="803"/>
      <c r="DZ111" s="804"/>
    </row>
    <row r="112" spans="1:131" s="215" customFormat="1" ht="26.25" customHeight="1" x14ac:dyDescent="0.15">
      <c r="A112" s="921" t="s">
        <v>449</v>
      </c>
      <c r="B112" s="922"/>
      <c r="C112" s="761" t="s">
        <v>450</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394</v>
      </c>
      <c r="AB112" s="789"/>
      <c r="AC112" s="789"/>
      <c r="AD112" s="789"/>
      <c r="AE112" s="790"/>
      <c r="AF112" s="791" t="s">
        <v>451</v>
      </c>
      <c r="AG112" s="789"/>
      <c r="AH112" s="789"/>
      <c r="AI112" s="789"/>
      <c r="AJ112" s="790"/>
      <c r="AK112" s="791" t="s">
        <v>446</v>
      </c>
      <c r="AL112" s="789"/>
      <c r="AM112" s="789"/>
      <c r="AN112" s="789"/>
      <c r="AO112" s="790"/>
      <c r="AP112" s="833" t="s">
        <v>451</v>
      </c>
      <c r="AQ112" s="834"/>
      <c r="AR112" s="834"/>
      <c r="AS112" s="834"/>
      <c r="AT112" s="835"/>
      <c r="AU112" s="941"/>
      <c r="AV112" s="942"/>
      <c r="AW112" s="942"/>
      <c r="AX112" s="942"/>
      <c r="AY112" s="942"/>
      <c r="AZ112" s="824" t="s">
        <v>452</v>
      </c>
      <c r="BA112" s="761"/>
      <c r="BB112" s="761"/>
      <c r="BC112" s="761"/>
      <c r="BD112" s="761"/>
      <c r="BE112" s="761"/>
      <c r="BF112" s="761"/>
      <c r="BG112" s="761"/>
      <c r="BH112" s="761"/>
      <c r="BI112" s="761"/>
      <c r="BJ112" s="761"/>
      <c r="BK112" s="761"/>
      <c r="BL112" s="761"/>
      <c r="BM112" s="761"/>
      <c r="BN112" s="761"/>
      <c r="BO112" s="761"/>
      <c r="BP112" s="762"/>
      <c r="BQ112" s="825">
        <v>13209141</v>
      </c>
      <c r="BR112" s="826"/>
      <c r="BS112" s="826"/>
      <c r="BT112" s="826"/>
      <c r="BU112" s="826"/>
      <c r="BV112" s="826">
        <v>11845541</v>
      </c>
      <c r="BW112" s="826"/>
      <c r="BX112" s="826"/>
      <c r="BY112" s="826"/>
      <c r="BZ112" s="826"/>
      <c r="CA112" s="826">
        <v>10603041</v>
      </c>
      <c r="CB112" s="826"/>
      <c r="CC112" s="826"/>
      <c r="CD112" s="826"/>
      <c r="CE112" s="826"/>
      <c r="CF112" s="884">
        <v>47.4</v>
      </c>
      <c r="CG112" s="885"/>
      <c r="CH112" s="885"/>
      <c r="CI112" s="885"/>
      <c r="CJ112" s="885"/>
      <c r="CK112" s="936"/>
      <c r="CL112" s="830"/>
      <c r="CM112" s="824" t="s">
        <v>453</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v>886956</v>
      </c>
      <c r="DH112" s="826"/>
      <c r="DI112" s="826"/>
      <c r="DJ112" s="826"/>
      <c r="DK112" s="826"/>
      <c r="DL112" s="826">
        <v>823071</v>
      </c>
      <c r="DM112" s="826"/>
      <c r="DN112" s="826"/>
      <c r="DO112" s="826"/>
      <c r="DP112" s="826"/>
      <c r="DQ112" s="826">
        <v>759186</v>
      </c>
      <c r="DR112" s="826"/>
      <c r="DS112" s="826"/>
      <c r="DT112" s="826"/>
      <c r="DU112" s="826"/>
      <c r="DV112" s="803">
        <v>3.4</v>
      </c>
      <c r="DW112" s="803"/>
      <c r="DX112" s="803"/>
      <c r="DY112" s="803"/>
      <c r="DZ112" s="804"/>
    </row>
    <row r="113" spans="1:130" s="215" customFormat="1" ht="26.25" customHeight="1" x14ac:dyDescent="0.15">
      <c r="A113" s="923"/>
      <c r="B113" s="924"/>
      <c r="C113" s="761" t="s">
        <v>454</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1261543</v>
      </c>
      <c r="AB113" s="928"/>
      <c r="AC113" s="928"/>
      <c r="AD113" s="928"/>
      <c r="AE113" s="929"/>
      <c r="AF113" s="930">
        <v>1183997</v>
      </c>
      <c r="AG113" s="928"/>
      <c r="AH113" s="928"/>
      <c r="AI113" s="928"/>
      <c r="AJ113" s="929"/>
      <c r="AK113" s="930">
        <v>1151041</v>
      </c>
      <c r="AL113" s="928"/>
      <c r="AM113" s="928"/>
      <c r="AN113" s="928"/>
      <c r="AO113" s="929"/>
      <c r="AP113" s="931">
        <v>5.0999999999999996</v>
      </c>
      <c r="AQ113" s="932"/>
      <c r="AR113" s="932"/>
      <c r="AS113" s="932"/>
      <c r="AT113" s="933"/>
      <c r="AU113" s="941"/>
      <c r="AV113" s="942"/>
      <c r="AW113" s="942"/>
      <c r="AX113" s="942"/>
      <c r="AY113" s="942"/>
      <c r="AZ113" s="824" t="s">
        <v>455</v>
      </c>
      <c r="BA113" s="761"/>
      <c r="BB113" s="761"/>
      <c r="BC113" s="761"/>
      <c r="BD113" s="761"/>
      <c r="BE113" s="761"/>
      <c r="BF113" s="761"/>
      <c r="BG113" s="761"/>
      <c r="BH113" s="761"/>
      <c r="BI113" s="761"/>
      <c r="BJ113" s="761"/>
      <c r="BK113" s="761"/>
      <c r="BL113" s="761"/>
      <c r="BM113" s="761"/>
      <c r="BN113" s="761"/>
      <c r="BO113" s="761"/>
      <c r="BP113" s="762"/>
      <c r="BQ113" s="825">
        <v>940656</v>
      </c>
      <c r="BR113" s="826"/>
      <c r="BS113" s="826"/>
      <c r="BT113" s="826"/>
      <c r="BU113" s="826"/>
      <c r="BV113" s="826">
        <v>1195650</v>
      </c>
      <c r="BW113" s="826"/>
      <c r="BX113" s="826"/>
      <c r="BY113" s="826"/>
      <c r="BZ113" s="826"/>
      <c r="CA113" s="826">
        <v>1383967</v>
      </c>
      <c r="CB113" s="826"/>
      <c r="CC113" s="826"/>
      <c r="CD113" s="826"/>
      <c r="CE113" s="826"/>
      <c r="CF113" s="884">
        <v>6.2</v>
      </c>
      <c r="CG113" s="885"/>
      <c r="CH113" s="885"/>
      <c r="CI113" s="885"/>
      <c r="CJ113" s="885"/>
      <c r="CK113" s="936"/>
      <c r="CL113" s="830"/>
      <c r="CM113" s="824" t="s">
        <v>456</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457</v>
      </c>
      <c r="DH113" s="789"/>
      <c r="DI113" s="789"/>
      <c r="DJ113" s="789"/>
      <c r="DK113" s="790"/>
      <c r="DL113" s="791" t="s">
        <v>451</v>
      </c>
      <c r="DM113" s="789"/>
      <c r="DN113" s="789"/>
      <c r="DO113" s="789"/>
      <c r="DP113" s="790"/>
      <c r="DQ113" s="791" t="s">
        <v>394</v>
      </c>
      <c r="DR113" s="789"/>
      <c r="DS113" s="789"/>
      <c r="DT113" s="789"/>
      <c r="DU113" s="790"/>
      <c r="DV113" s="833" t="s">
        <v>394</v>
      </c>
      <c r="DW113" s="834"/>
      <c r="DX113" s="834"/>
      <c r="DY113" s="834"/>
      <c r="DZ113" s="835"/>
    </row>
    <row r="114" spans="1:130" s="215" customFormat="1" ht="26.25" customHeight="1" x14ac:dyDescent="0.15">
      <c r="A114" s="923"/>
      <c r="B114" s="924"/>
      <c r="C114" s="761" t="s">
        <v>458</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175450</v>
      </c>
      <c r="AB114" s="789"/>
      <c r="AC114" s="789"/>
      <c r="AD114" s="789"/>
      <c r="AE114" s="790"/>
      <c r="AF114" s="791">
        <v>134993</v>
      </c>
      <c r="AG114" s="789"/>
      <c r="AH114" s="789"/>
      <c r="AI114" s="789"/>
      <c r="AJ114" s="790"/>
      <c r="AK114" s="791">
        <v>132747</v>
      </c>
      <c r="AL114" s="789"/>
      <c r="AM114" s="789"/>
      <c r="AN114" s="789"/>
      <c r="AO114" s="790"/>
      <c r="AP114" s="833">
        <v>0.6</v>
      </c>
      <c r="AQ114" s="834"/>
      <c r="AR114" s="834"/>
      <c r="AS114" s="834"/>
      <c r="AT114" s="835"/>
      <c r="AU114" s="941"/>
      <c r="AV114" s="942"/>
      <c r="AW114" s="942"/>
      <c r="AX114" s="942"/>
      <c r="AY114" s="942"/>
      <c r="AZ114" s="824" t="s">
        <v>459</v>
      </c>
      <c r="BA114" s="761"/>
      <c r="BB114" s="761"/>
      <c r="BC114" s="761"/>
      <c r="BD114" s="761"/>
      <c r="BE114" s="761"/>
      <c r="BF114" s="761"/>
      <c r="BG114" s="761"/>
      <c r="BH114" s="761"/>
      <c r="BI114" s="761"/>
      <c r="BJ114" s="761"/>
      <c r="BK114" s="761"/>
      <c r="BL114" s="761"/>
      <c r="BM114" s="761"/>
      <c r="BN114" s="761"/>
      <c r="BO114" s="761"/>
      <c r="BP114" s="762"/>
      <c r="BQ114" s="825">
        <v>7344104</v>
      </c>
      <c r="BR114" s="826"/>
      <c r="BS114" s="826"/>
      <c r="BT114" s="826"/>
      <c r="BU114" s="826"/>
      <c r="BV114" s="826">
        <v>7234915</v>
      </c>
      <c r="BW114" s="826"/>
      <c r="BX114" s="826"/>
      <c r="BY114" s="826"/>
      <c r="BZ114" s="826"/>
      <c r="CA114" s="826">
        <v>7178058</v>
      </c>
      <c r="CB114" s="826"/>
      <c r="CC114" s="826"/>
      <c r="CD114" s="826"/>
      <c r="CE114" s="826"/>
      <c r="CF114" s="884">
        <v>32.1</v>
      </c>
      <c r="CG114" s="885"/>
      <c r="CH114" s="885"/>
      <c r="CI114" s="885"/>
      <c r="CJ114" s="885"/>
      <c r="CK114" s="936"/>
      <c r="CL114" s="830"/>
      <c r="CM114" s="824" t="s">
        <v>460</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394</v>
      </c>
      <c r="DH114" s="789"/>
      <c r="DI114" s="789"/>
      <c r="DJ114" s="789"/>
      <c r="DK114" s="790"/>
      <c r="DL114" s="791" t="s">
        <v>394</v>
      </c>
      <c r="DM114" s="789"/>
      <c r="DN114" s="789"/>
      <c r="DO114" s="789"/>
      <c r="DP114" s="790"/>
      <c r="DQ114" s="791" t="s">
        <v>457</v>
      </c>
      <c r="DR114" s="789"/>
      <c r="DS114" s="789"/>
      <c r="DT114" s="789"/>
      <c r="DU114" s="790"/>
      <c r="DV114" s="833" t="s">
        <v>442</v>
      </c>
      <c r="DW114" s="834"/>
      <c r="DX114" s="834"/>
      <c r="DY114" s="834"/>
      <c r="DZ114" s="835"/>
    </row>
    <row r="115" spans="1:130" s="215" customFormat="1" ht="26.25" customHeight="1" x14ac:dyDescent="0.15">
      <c r="A115" s="923"/>
      <c r="B115" s="924"/>
      <c r="C115" s="761" t="s">
        <v>461</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v>63885</v>
      </c>
      <c r="AB115" s="928"/>
      <c r="AC115" s="928"/>
      <c r="AD115" s="928"/>
      <c r="AE115" s="929"/>
      <c r="AF115" s="930">
        <v>63885</v>
      </c>
      <c r="AG115" s="928"/>
      <c r="AH115" s="928"/>
      <c r="AI115" s="928"/>
      <c r="AJ115" s="929"/>
      <c r="AK115" s="930">
        <v>63885</v>
      </c>
      <c r="AL115" s="928"/>
      <c r="AM115" s="928"/>
      <c r="AN115" s="928"/>
      <c r="AO115" s="929"/>
      <c r="AP115" s="931">
        <v>0.3</v>
      </c>
      <c r="AQ115" s="932"/>
      <c r="AR115" s="932"/>
      <c r="AS115" s="932"/>
      <c r="AT115" s="933"/>
      <c r="AU115" s="941"/>
      <c r="AV115" s="942"/>
      <c r="AW115" s="942"/>
      <c r="AX115" s="942"/>
      <c r="AY115" s="942"/>
      <c r="AZ115" s="824" t="s">
        <v>462</v>
      </c>
      <c r="BA115" s="761"/>
      <c r="BB115" s="761"/>
      <c r="BC115" s="761"/>
      <c r="BD115" s="761"/>
      <c r="BE115" s="761"/>
      <c r="BF115" s="761"/>
      <c r="BG115" s="761"/>
      <c r="BH115" s="761"/>
      <c r="BI115" s="761"/>
      <c r="BJ115" s="761"/>
      <c r="BK115" s="761"/>
      <c r="BL115" s="761"/>
      <c r="BM115" s="761"/>
      <c r="BN115" s="761"/>
      <c r="BO115" s="761"/>
      <c r="BP115" s="762"/>
      <c r="BQ115" s="825">
        <v>10462</v>
      </c>
      <c r="BR115" s="826"/>
      <c r="BS115" s="826"/>
      <c r="BT115" s="826"/>
      <c r="BU115" s="826"/>
      <c r="BV115" s="826">
        <v>976857</v>
      </c>
      <c r="BW115" s="826"/>
      <c r="BX115" s="826"/>
      <c r="BY115" s="826"/>
      <c r="BZ115" s="826"/>
      <c r="CA115" s="826">
        <v>10481</v>
      </c>
      <c r="CB115" s="826"/>
      <c r="CC115" s="826"/>
      <c r="CD115" s="826"/>
      <c r="CE115" s="826"/>
      <c r="CF115" s="884">
        <v>0</v>
      </c>
      <c r="CG115" s="885"/>
      <c r="CH115" s="885"/>
      <c r="CI115" s="885"/>
      <c r="CJ115" s="885"/>
      <c r="CK115" s="936"/>
      <c r="CL115" s="830"/>
      <c r="CM115" s="824" t="s">
        <v>463</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442</v>
      </c>
      <c r="DH115" s="789"/>
      <c r="DI115" s="789"/>
      <c r="DJ115" s="789"/>
      <c r="DK115" s="790"/>
      <c r="DL115" s="791" t="s">
        <v>443</v>
      </c>
      <c r="DM115" s="789"/>
      <c r="DN115" s="789"/>
      <c r="DO115" s="789"/>
      <c r="DP115" s="790"/>
      <c r="DQ115" s="791" t="s">
        <v>394</v>
      </c>
      <c r="DR115" s="789"/>
      <c r="DS115" s="789"/>
      <c r="DT115" s="789"/>
      <c r="DU115" s="790"/>
      <c r="DV115" s="833" t="s">
        <v>457</v>
      </c>
      <c r="DW115" s="834"/>
      <c r="DX115" s="834"/>
      <c r="DY115" s="834"/>
      <c r="DZ115" s="835"/>
    </row>
    <row r="116" spans="1:130" s="215" customFormat="1" ht="26.25" customHeight="1" x14ac:dyDescent="0.15">
      <c r="A116" s="925"/>
      <c r="B116" s="926"/>
      <c r="C116" s="848" t="s">
        <v>464</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394</v>
      </c>
      <c r="AB116" s="789"/>
      <c r="AC116" s="789"/>
      <c r="AD116" s="789"/>
      <c r="AE116" s="790"/>
      <c r="AF116" s="791" t="s">
        <v>451</v>
      </c>
      <c r="AG116" s="789"/>
      <c r="AH116" s="789"/>
      <c r="AI116" s="789"/>
      <c r="AJ116" s="790"/>
      <c r="AK116" s="791" t="s">
        <v>457</v>
      </c>
      <c r="AL116" s="789"/>
      <c r="AM116" s="789"/>
      <c r="AN116" s="789"/>
      <c r="AO116" s="790"/>
      <c r="AP116" s="833" t="s">
        <v>394</v>
      </c>
      <c r="AQ116" s="834"/>
      <c r="AR116" s="834"/>
      <c r="AS116" s="834"/>
      <c r="AT116" s="835"/>
      <c r="AU116" s="941"/>
      <c r="AV116" s="942"/>
      <c r="AW116" s="942"/>
      <c r="AX116" s="942"/>
      <c r="AY116" s="942"/>
      <c r="AZ116" s="918" t="s">
        <v>465</v>
      </c>
      <c r="BA116" s="919"/>
      <c r="BB116" s="919"/>
      <c r="BC116" s="919"/>
      <c r="BD116" s="919"/>
      <c r="BE116" s="919"/>
      <c r="BF116" s="919"/>
      <c r="BG116" s="919"/>
      <c r="BH116" s="919"/>
      <c r="BI116" s="919"/>
      <c r="BJ116" s="919"/>
      <c r="BK116" s="919"/>
      <c r="BL116" s="919"/>
      <c r="BM116" s="919"/>
      <c r="BN116" s="919"/>
      <c r="BO116" s="919"/>
      <c r="BP116" s="920"/>
      <c r="BQ116" s="825" t="s">
        <v>443</v>
      </c>
      <c r="BR116" s="826"/>
      <c r="BS116" s="826"/>
      <c r="BT116" s="826"/>
      <c r="BU116" s="826"/>
      <c r="BV116" s="826" t="s">
        <v>394</v>
      </c>
      <c r="BW116" s="826"/>
      <c r="BX116" s="826"/>
      <c r="BY116" s="826"/>
      <c r="BZ116" s="826"/>
      <c r="CA116" s="826" t="s">
        <v>394</v>
      </c>
      <c r="CB116" s="826"/>
      <c r="CC116" s="826"/>
      <c r="CD116" s="826"/>
      <c r="CE116" s="826"/>
      <c r="CF116" s="884" t="s">
        <v>451</v>
      </c>
      <c r="CG116" s="885"/>
      <c r="CH116" s="885"/>
      <c r="CI116" s="885"/>
      <c r="CJ116" s="885"/>
      <c r="CK116" s="936"/>
      <c r="CL116" s="830"/>
      <c r="CM116" s="824" t="s">
        <v>466</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415</v>
      </c>
      <c r="DH116" s="789"/>
      <c r="DI116" s="789"/>
      <c r="DJ116" s="789"/>
      <c r="DK116" s="790"/>
      <c r="DL116" s="791" t="s">
        <v>394</v>
      </c>
      <c r="DM116" s="789"/>
      <c r="DN116" s="789"/>
      <c r="DO116" s="789"/>
      <c r="DP116" s="790"/>
      <c r="DQ116" s="791" t="s">
        <v>394</v>
      </c>
      <c r="DR116" s="789"/>
      <c r="DS116" s="789"/>
      <c r="DT116" s="789"/>
      <c r="DU116" s="790"/>
      <c r="DV116" s="833" t="s">
        <v>457</v>
      </c>
      <c r="DW116" s="834"/>
      <c r="DX116" s="834"/>
      <c r="DY116" s="834"/>
      <c r="DZ116" s="835"/>
    </row>
    <row r="117" spans="1:130" s="215" customFormat="1" ht="26.25" customHeight="1" x14ac:dyDescent="0.15">
      <c r="A117" s="904" t="s">
        <v>189</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467</v>
      </c>
      <c r="Z117" s="906"/>
      <c r="AA117" s="911">
        <v>6267194</v>
      </c>
      <c r="AB117" s="912"/>
      <c r="AC117" s="912"/>
      <c r="AD117" s="912"/>
      <c r="AE117" s="913"/>
      <c r="AF117" s="914">
        <v>6125098</v>
      </c>
      <c r="AG117" s="912"/>
      <c r="AH117" s="912"/>
      <c r="AI117" s="912"/>
      <c r="AJ117" s="913"/>
      <c r="AK117" s="914">
        <v>6039554</v>
      </c>
      <c r="AL117" s="912"/>
      <c r="AM117" s="912"/>
      <c r="AN117" s="912"/>
      <c r="AO117" s="913"/>
      <c r="AP117" s="915"/>
      <c r="AQ117" s="916"/>
      <c r="AR117" s="916"/>
      <c r="AS117" s="916"/>
      <c r="AT117" s="917"/>
      <c r="AU117" s="941"/>
      <c r="AV117" s="942"/>
      <c r="AW117" s="942"/>
      <c r="AX117" s="942"/>
      <c r="AY117" s="942"/>
      <c r="AZ117" s="872" t="s">
        <v>468</v>
      </c>
      <c r="BA117" s="873"/>
      <c r="BB117" s="873"/>
      <c r="BC117" s="873"/>
      <c r="BD117" s="873"/>
      <c r="BE117" s="873"/>
      <c r="BF117" s="873"/>
      <c r="BG117" s="873"/>
      <c r="BH117" s="873"/>
      <c r="BI117" s="873"/>
      <c r="BJ117" s="873"/>
      <c r="BK117" s="873"/>
      <c r="BL117" s="873"/>
      <c r="BM117" s="873"/>
      <c r="BN117" s="873"/>
      <c r="BO117" s="873"/>
      <c r="BP117" s="874"/>
      <c r="BQ117" s="825" t="s">
        <v>443</v>
      </c>
      <c r="BR117" s="826"/>
      <c r="BS117" s="826"/>
      <c r="BT117" s="826"/>
      <c r="BU117" s="826"/>
      <c r="BV117" s="826" t="s">
        <v>443</v>
      </c>
      <c r="BW117" s="826"/>
      <c r="BX117" s="826"/>
      <c r="BY117" s="826"/>
      <c r="BZ117" s="826"/>
      <c r="CA117" s="826" t="s">
        <v>394</v>
      </c>
      <c r="CB117" s="826"/>
      <c r="CC117" s="826"/>
      <c r="CD117" s="826"/>
      <c r="CE117" s="826"/>
      <c r="CF117" s="884" t="s">
        <v>394</v>
      </c>
      <c r="CG117" s="885"/>
      <c r="CH117" s="885"/>
      <c r="CI117" s="885"/>
      <c r="CJ117" s="885"/>
      <c r="CK117" s="936"/>
      <c r="CL117" s="830"/>
      <c r="CM117" s="824" t="s">
        <v>469</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451</v>
      </c>
      <c r="DH117" s="789"/>
      <c r="DI117" s="789"/>
      <c r="DJ117" s="789"/>
      <c r="DK117" s="790"/>
      <c r="DL117" s="791" t="s">
        <v>394</v>
      </c>
      <c r="DM117" s="789"/>
      <c r="DN117" s="789"/>
      <c r="DO117" s="789"/>
      <c r="DP117" s="790"/>
      <c r="DQ117" s="791" t="s">
        <v>451</v>
      </c>
      <c r="DR117" s="789"/>
      <c r="DS117" s="789"/>
      <c r="DT117" s="789"/>
      <c r="DU117" s="790"/>
      <c r="DV117" s="833" t="s">
        <v>443</v>
      </c>
      <c r="DW117" s="834"/>
      <c r="DX117" s="834"/>
      <c r="DY117" s="834"/>
      <c r="DZ117" s="835"/>
    </row>
    <row r="118" spans="1:130" s="215" customFormat="1" ht="26.25" customHeight="1" x14ac:dyDescent="0.15">
      <c r="A118" s="904" t="s">
        <v>437</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434</v>
      </c>
      <c r="AB118" s="905"/>
      <c r="AC118" s="905"/>
      <c r="AD118" s="905"/>
      <c r="AE118" s="906"/>
      <c r="AF118" s="907" t="s">
        <v>435</v>
      </c>
      <c r="AG118" s="905"/>
      <c r="AH118" s="905"/>
      <c r="AI118" s="905"/>
      <c r="AJ118" s="906"/>
      <c r="AK118" s="907" t="s">
        <v>305</v>
      </c>
      <c r="AL118" s="905"/>
      <c r="AM118" s="905"/>
      <c r="AN118" s="905"/>
      <c r="AO118" s="906"/>
      <c r="AP118" s="908" t="s">
        <v>436</v>
      </c>
      <c r="AQ118" s="909"/>
      <c r="AR118" s="909"/>
      <c r="AS118" s="909"/>
      <c r="AT118" s="910"/>
      <c r="AU118" s="941"/>
      <c r="AV118" s="942"/>
      <c r="AW118" s="942"/>
      <c r="AX118" s="942"/>
      <c r="AY118" s="942"/>
      <c r="AZ118" s="847" t="s">
        <v>470</v>
      </c>
      <c r="BA118" s="848"/>
      <c r="BB118" s="848"/>
      <c r="BC118" s="848"/>
      <c r="BD118" s="848"/>
      <c r="BE118" s="848"/>
      <c r="BF118" s="848"/>
      <c r="BG118" s="848"/>
      <c r="BH118" s="848"/>
      <c r="BI118" s="848"/>
      <c r="BJ118" s="848"/>
      <c r="BK118" s="848"/>
      <c r="BL118" s="848"/>
      <c r="BM118" s="848"/>
      <c r="BN118" s="848"/>
      <c r="BO118" s="848"/>
      <c r="BP118" s="849"/>
      <c r="BQ118" s="888" t="s">
        <v>394</v>
      </c>
      <c r="BR118" s="854"/>
      <c r="BS118" s="854"/>
      <c r="BT118" s="854"/>
      <c r="BU118" s="854"/>
      <c r="BV118" s="854" t="s">
        <v>471</v>
      </c>
      <c r="BW118" s="854"/>
      <c r="BX118" s="854"/>
      <c r="BY118" s="854"/>
      <c r="BZ118" s="854"/>
      <c r="CA118" s="854" t="s">
        <v>394</v>
      </c>
      <c r="CB118" s="854"/>
      <c r="CC118" s="854"/>
      <c r="CD118" s="854"/>
      <c r="CE118" s="854"/>
      <c r="CF118" s="884" t="s">
        <v>394</v>
      </c>
      <c r="CG118" s="885"/>
      <c r="CH118" s="885"/>
      <c r="CI118" s="885"/>
      <c r="CJ118" s="885"/>
      <c r="CK118" s="936"/>
      <c r="CL118" s="830"/>
      <c r="CM118" s="824" t="s">
        <v>472</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445</v>
      </c>
      <c r="DH118" s="789"/>
      <c r="DI118" s="789"/>
      <c r="DJ118" s="789"/>
      <c r="DK118" s="790"/>
      <c r="DL118" s="791" t="s">
        <v>457</v>
      </c>
      <c r="DM118" s="789"/>
      <c r="DN118" s="789"/>
      <c r="DO118" s="789"/>
      <c r="DP118" s="790"/>
      <c r="DQ118" s="791" t="s">
        <v>394</v>
      </c>
      <c r="DR118" s="789"/>
      <c r="DS118" s="789"/>
      <c r="DT118" s="789"/>
      <c r="DU118" s="790"/>
      <c r="DV118" s="833" t="s">
        <v>457</v>
      </c>
      <c r="DW118" s="834"/>
      <c r="DX118" s="834"/>
      <c r="DY118" s="834"/>
      <c r="DZ118" s="835"/>
    </row>
    <row r="119" spans="1:130" s="215" customFormat="1" ht="26.25" customHeight="1" x14ac:dyDescent="0.15">
      <c r="A119" s="827" t="s">
        <v>440</v>
      </c>
      <c r="B119" s="828"/>
      <c r="C119" s="869" t="s">
        <v>441</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394</v>
      </c>
      <c r="AB119" s="898"/>
      <c r="AC119" s="898"/>
      <c r="AD119" s="898"/>
      <c r="AE119" s="899"/>
      <c r="AF119" s="900" t="s">
        <v>394</v>
      </c>
      <c r="AG119" s="898"/>
      <c r="AH119" s="898"/>
      <c r="AI119" s="898"/>
      <c r="AJ119" s="899"/>
      <c r="AK119" s="900" t="s">
        <v>394</v>
      </c>
      <c r="AL119" s="898"/>
      <c r="AM119" s="898"/>
      <c r="AN119" s="898"/>
      <c r="AO119" s="899"/>
      <c r="AP119" s="901" t="s">
        <v>394</v>
      </c>
      <c r="AQ119" s="902"/>
      <c r="AR119" s="902"/>
      <c r="AS119" s="902"/>
      <c r="AT119" s="903"/>
      <c r="AU119" s="943"/>
      <c r="AV119" s="944"/>
      <c r="AW119" s="944"/>
      <c r="AX119" s="944"/>
      <c r="AY119" s="944"/>
      <c r="AZ119" s="238" t="s">
        <v>189</v>
      </c>
      <c r="BA119" s="238"/>
      <c r="BB119" s="238"/>
      <c r="BC119" s="238"/>
      <c r="BD119" s="238"/>
      <c r="BE119" s="238"/>
      <c r="BF119" s="238"/>
      <c r="BG119" s="238"/>
      <c r="BH119" s="238"/>
      <c r="BI119" s="238"/>
      <c r="BJ119" s="238"/>
      <c r="BK119" s="238"/>
      <c r="BL119" s="238"/>
      <c r="BM119" s="238"/>
      <c r="BN119" s="238"/>
      <c r="BO119" s="886" t="s">
        <v>473</v>
      </c>
      <c r="BP119" s="887"/>
      <c r="BQ119" s="888">
        <v>72202167</v>
      </c>
      <c r="BR119" s="854"/>
      <c r="BS119" s="854"/>
      <c r="BT119" s="854"/>
      <c r="BU119" s="854"/>
      <c r="BV119" s="854">
        <v>72249480</v>
      </c>
      <c r="BW119" s="854"/>
      <c r="BX119" s="854"/>
      <c r="BY119" s="854"/>
      <c r="BZ119" s="854"/>
      <c r="CA119" s="854">
        <v>71867967</v>
      </c>
      <c r="CB119" s="854"/>
      <c r="CC119" s="854"/>
      <c r="CD119" s="854"/>
      <c r="CE119" s="854"/>
      <c r="CF119" s="757"/>
      <c r="CG119" s="758"/>
      <c r="CH119" s="758"/>
      <c r="CI119" s="758"/>
      <c r="CJ119" s="843"/>
      <c r="CK119" s="937"/>
      <c r="CL119" s="832"/>
      <c r="CM119" s="847" t="s">
        <v>474</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471</v>
      </c>
      <c r="DH119" s="773"/>
      <c r="DI119" s="773"/>
      <c r="DJ119" s="773"/>
      <c r="DK119" s="774"/>
      <c r="DL119" s="775" t="s">
        <v>457</v>
      </c>
      <c r="DM119" s="773"/>
      <c r="DN119" s="773"/>
      <c r="DO119" s="773"/>
      <c r="DP119" s="774"/>
      <c r="DQ119" s="775" t="s">
        <v>457</v>
      </c>
      <c r="DR119" s="773"/>
      <c r="DS119" s="773"/>
      <c r="DT119" s="773"/>
      <c r="DU119" s="774"/>
      <c r="DV119" s="857" t="s">
        <v>415</v>
      </c>
      <c r="DW119" s="858"/>
      <c r="DX119" s="858"/>
      <c r="DY119" s="858"/>
      <c r="DZ119" s="859"/>
    </row>
    <row r="120" spans="1:130" s="215" customFormat="1" ht="26.25" customHeight="1" x14ac:dyDescent="0.15">
      <c r="A120" s="829"/>
      <c r="B120" s="830"/>
      <c r="C120" s="824" t="s">
        <v>448</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457</v>
      </c>
      <c r="AB120" s="789"/>
      <c r="AC120" s="789"/>
      <c r="AD120" s="789"/>
      <c r="AE120" s="790"/>
      <c r="AF120" s="791" t="s">
        <v>445</v>
      </c>
      <c r="AG120" s="789"/>
      <c r="AH120" s="789"/>
      <c r="AI120" s="789"/>
      <c r="AJ120" s="790"/>
      <c r="AK120" s="791" t="s">
        <v>394</v>
      </c>
      <c r="AL120" s="789"/>
      <c r="AM120" s="789"/>
      <c r="AN120" s="789"/>
      <c r="AO120" s="790"/>
      <c r="AP120" s="833" t="s">
        <v>394</v>
      </c>
      <c r="AQ120" s="834"/>
      <c r="AR120" s="834"/>
      <c r="AS120" s="834"/>
      <c r="AT120" s="835"/>
      <c r="AU120" s="889" t="s">
        <v>475</v>
      </c>
      <c r="AV120" s="890"/>
      <c r="AW120" s="890"/>
      <c r="AX120" s="890"/>
      <c r="AY120" s="891"/>
      <c r="AZ120" s="869" t="s">
        <v>476</v>
      </c>
      <c r="BA120" s="817"/>
      <c r="BB120" s="817"/>
      <c r="BC120" s="817"/>
      <c r="BD120" s="817"/>
      <c r="BE120" s="817"/>
      <c r="BF120" s="817"/>
      <c r="BG120" s="817"/>
      <c r="BH120" s="817"/>
      <c r="BI120" s="817"/>
      <c r="BJ120" s="817"/>
      <c r="BK120" s="817"/>
      <c r="BL120" s="817"/>
      <c r="BM120" s="817"/>
      <c r="BN120" s="817"/>
      <c r="BO120" s="817"/>
      <c r="BP120" s="818"/>
      <c r="BQ120" s="870">
        <v>9140932</v>
      </c>
      <c r="BR120" s="851"/>
      <c r="BS120" s="851"/>
      <c r="BT120" s="851"/>
      <c r="BU120" s="851"/>
      <c r="BV120" s="851">
        <v>9453244</v>
      </c>
      <c r="BW120" s="851"/>
      <c r="BX120" s="851"/>
      <c r="BY120" s="851"/>
      <c r="BZ120" s="851"/>
      <c r="CA120" s="851">
        <v>11991451</v>
      </c>
      <c r="CB120" s="851"/>
      <c r="CC120" s="851"/>
      <c r="CD120" s="851"/>
      <c r="CE120" s="851"/>
      <c r="CF120" s="875">
        <v>53.6</v>
      </c>
      <c r="CG120" s="876"/>
      <c r="CH120" s="876"/>
      <c r="CI120" s="876"/>
      <c r="CJ120" s="876"/>
      <c r="CK120" s="877" t="s">
        <v>477</v>
      </c>
      <c r="CL120" s="861"/>
      <c r="CM120" s="861"/>
      <c r="CN120" s="861"/>
      <c r="CO120" s="862"/>
      <c r="CP120" s="881" t="s">
        <v>478</v>
      </c>
      <c r="CQ120" s="882"/>
      <c r="CR120" s="882"/>
      <c r="CS120" s="882"/>
      <c r="CT120" s="882"/>
      <c r="CU120" s="882"/>
      <c r="CV120" s="882"/>
      <c r="CW120" s="882"/>
      <c r="CX120" s="882"/>
      <c r="CY120" s="882"/>
      <c r="CZ120" s="882"/>
      <c r="DA120" s="882"/>
      <c r="DB120" s="882"/>
      <c r="DC120" s="882"/>
      <c r="DD120" s="882"/>
      <c r="DE120" s="882"/>
      <c r="DF120" s="883"/>
      <c r="DG120" s="870" t="s">
        <v>394</v>
      </c>
      <c r="DH120" s="851"/>
      <c r="DI120" s="851"/>
      <c r="DJ120" s="851"/>
      <c r="DK120" s="851"/>
      <c r="DL120" s="851">
        <v>8924783</v>
      </c>
      <c r="DM120" s="851"/>
      <c r="DN120" s="851"/>
      <c r="DO120" s="851"/>
      <c r="DP120" s="851"/>
      <c r="DQ120" s="851">
        <v>8029179</v>
      </c>
      <c r="DR120" s="851"/>
      <c r="DS120" s="851"/>
      <c r="DT120" s="851"/>
      <c r="DU120" s="851"/>
      <c r="DV120" s="852">
        <v>35.9</v>
      </c>
      <c r="DW120" s="852"/>
      <c r="DX120" s="852"/>
      <c r="DY120" s="852"/>
      <c r="DZ120" s="853"/>
    </row>
    <row r="121" spans="1:130" s="215" customFormat="1" ht="26.25" customHeight="1" x14ac:dyDescent="0.15">
      <c r="A121" s="829"/>
      <c r="B121" s="830"/>
      <c r="C121" s="872" t="s">
        <v>479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v>63885</v>
      </c>
      <c r="AB121" s="789"/>
      <c r="AC121" s="789"/>
      <c r="AD121" s="789"/>
      <c r="AE121" s="790"/>
      <c r="AF121" s="791">
        <v>63885</v>
      </c>
      <c r="AG121" s="789"/>
      <c r="AH121" s="789"/>
      <c r="AI121" s="789"/>
      <c r="AJ121" s="790"/>
      <c r="AK121" s="791">
        <v>63885</v>
      </c>
      <c r="AL121" s="789"/>
      <c r="AM121" s="789"/>
      <c r="AN121" s="789"/>
      <c r="AO121" s="790"/>
      <c r="AP121" s="833">
        <v>0.3</v>
      </c>
      <c r="AQ121" s="834"/>
      <c r="AR121" s="834"/>
      <c r="AS121" s="834"/>
      <c r="AT121" s="835"/>
      <c r="AU121" s="892"/>
      <c r="AV121" s="893"/>
      <c r="AW121" s="893"/>
      <c r="AX121" s="893"/>
      <c r="AY121" s="894"/>
      <c r="AZ121" s="824" t="s">
        <v>480</v>
      </c>
      <c r="BA121" s="761"/>
      <c r="BB121" s="761"/>
      <c r="BC121" s="761"/>
      <c r="BD121" s="761"/>
      <c r="BE121" s="761"/>
      <c r="BF121" s="761"/>
      <c r="BG121" s="761"/>
      <c r="BH121" s="761"/>
      <c r="BI121" s="761"/>
      <c r="BJ121" s="761"/>
      <c r="BK121" s="761"/>
      <c r="BL121" s="761"/>
      <c r="BM121" s="761"/>
      <c r="BN121" s="761"/>
      <c r="BO121" s="761"/>
      <c r="BP121" s="762"/>
      <c r="BQ121" s="825">
        <v>2884246</v>
      </c>
      <c r="BR121" s="826"/>
      <c r="BS121" s="826"/>
      <c r="BT121" s="826"/>
      <c r="BU121" s="826"/>
      <c r="BV121" s="826">
        <v>3073642</v>
      </c>
      <c r="BW121" s="826"/>
      <c r="BX121" s="826"/>
      <c r="BY121" s="826"/>
      <c r="BZ121" s="826"/>
      <c r="CA121" s="826">
        <v>2995202</v>
      </c>
      <c r="CB121" s="826"/>
      <c r="CC121" s="826"/>
      <c r="CD121" s="826"/>
      <c r="CE121" s="826"/>
      <c r="CF121" s="884">
        <v>13.4</v>
      </c>
      <c r="CG121" s="885"/>
      <c r="CH121" s="885"/>
      <c r="CI121" s="885"/>
      <c r="CJ121" s="885"/>
      <c r="CK121" s="878"/>
      <c r="CL121" s="864"/>
      <c r="CM121" s="864"/>
      <c r="CN121" s="864"/>
      <c r="CO121" s="865"/>
      <c r="CP121" s="844" t="s">
        <v>481</v>
      </c>
      <c r="CQ121" s="845"/>
      <c r="CR121" s="845"/>
      <c r="CS121" s="845"/>
      <c r="CT121" s="845"/>
      <c r="CU121" s="845"/>
      <c r="CV121" s="845"/>
      <c r="CW121" s="845"/>
      <c r="CX121" s="845"/>
      <c r="CY121" s="845"/>
      <c r="CZ121" s="845"/>
      <c r="DA121" s="845"/>
      <c r="DB121" s="845"/>
      <c r="DC121" s="845"/>
      <c r="DD121" s="845"/>
      <c r="DE121" s="845"/>
      <c r="DF121" s="846"/>
      <c r="DG121" s="825" t="s">
        <v>445</v>
      </c>
      <c r="DH121" s="826"/>
      <c r="DI121" s="826"/>
      <c r="DJ121" s="826"/>
      <c r="DK121" s="826"/>
      <c r="DL121" s="826">
        <v>2902685</v>
      </c>
      <c r="DM121" s="826"/>
      <c r="DN121" s="826"/>
      <c r="DO121" s="826"/>
      <c r="DP121" s="826"/>
      <c r="DQ121" s="826">
        <v>2565465</v>
      </c>
      <c r="DR121" s="826"/>
      <c r="DS121" s="826"/>
      <c r="DT121" s="826"/>
      <c r="DU121" s="826"/>
      <c r="DV121" s="803">
        <v>11.5</v>
      </c>
      <c r="DW121" s="803"/>
      <c r="DX121" s="803"/>
      <c r="DY121" s="803"/>
      <c r="DZ121" s="804"/>
    </row>
    <row r="122" spans="1:130" s="215" customFormat="1" ht="26.25" customHeight="1" x14ac:dyDescent="0.15">
      <c r="A122" s="829"/>
      <c r="B122" s="830"/>
      <c r="C122" s="824" t="s">
        <v>460</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394</v>
      </c>
      <c r="AB122" s="789"/>
      <c r="AC122" s="789"/>
      <c r="AD122" s="789"/>
      <c r="AE122" s="790"/>
      <c r="AF122" s="791" t="s">
        <v>394</v>
      </c>
      <c r="AG122" s="789"/>
      <c r="AH122" s="789"/>
      <c r="AI122" s="789"/>
      <c r="AJ122" s="790"/>
      <c r="AK122" s="791" t="s">
        <v>415</v>
      </c>
      <c r="AL122" s="789"/>
      <c r="AM122" s="789"/>
      <c r="AN122" s="789"/>
      <c r="AO122" s="790"/>
      <c r="AP122" s="833" t="s">
        <v>394</v>
      </c>
      <c r="AQ122" s="834"/>
      <c r="AR122" s="834"/>
      <c r="AS122" s="834"/>
      <c r="AT122" s="835"/>
      <c r="AU122" s="892"/>
      <c r="AV122" s="893"/>
      <c r="AW122" s="893"/>
      <c r="AX122" s="893"/>
      <c r="AY122" s="894"/>
      <c r="AZ122" s="847" t="s">
        <v>482</v>
      </c>
      <c r="BA122" s="848"/>
      <c r="BB122" s="848"/>
      <c r="BC122" s="848"/>
      <c r="BD122" s="848"/>
      <c r="BE122" s="848"/>
      <c r="BF122" s="848"/>
      <c r="BG122" s="848"/>
      <c r="BH122" s="848"/>
      <c r="BI122" s="848"/>
      <c r="BJ122" s="848"/>
      <c r="BK122" s="848"/>
      <c r="BL122" s="848"/>
      <c r="BM122" s="848"/>
      <c r="BN122" s="848"/>
      <c r="BO122" s="848"/>
      <c r="BP122" s="849"/>
      <c r="BQ122" s="888">
        <v>46173578</v>
      </c>
      <c r="BR122" s="854"/>
      <c r="BS122" s="854"/>
      <c r="BT122" s="854"/>
      <c r="BU122" s="854"/>
      <c r="BV122" s="854">
        <v>45869810</v>
      </c>
      <c r="BW122" s="854"/>
      <c r="BX122" s="854"/>
      <c r="BY122" s="854"/>
      <c r="BZ122" s="854"/>
      <c r="CA122" s="854">
        <v>45129189</v>
      </c>
      <c r="CB122" s="854"/>
      <c r="CC122" s="854"/>
      <c r="CD122" s="854"/>
      <c r="CE122" s="854"/>
      <c r="CF122" s="855">
        <v>201.7</v>
      </c>
      <c r="CG122" s="856"/>
      <c r="CH122" s="856"/>
      <c r="CI122" s="856"/>
      <c r="CJ122" s="856"/>
      <c r="CK122" s="878"/>
      <c r="CL122" s="864"/>
      <c r="CM122" s="864"/>
      <c r="CN122" s="864"/>
      <c r="CO122" s="865"/>
      <c r="CP122" s="844" t="s">
        <v>409</v>
      </c>
      <c r="CQ122" s="845"/>
      <c r="CR122" s="845"/>
      <c r="CS122" s="845"/>
      <c r="CT122" s="845"/>
      <c r="CU122" s="845"/>
      <c r="CV122" s="845"/>
      <c r="CW122" s="845"/>
      <c r="CX122" s="845"/>
      <c r="CY122" s="845"/>
      <c r="CZ122" s="845"/>
      <c r="DA122" s="845"/>
      <c r="DB122" s="845"/>
      <c r="DC122" s="845"/>
      <c r="DD122" s="845"/>
      <c r="DE122" s="845"/>
      <c r="DF122" s="846"/>
      <c r="DG122" s="825">
        <v>15494</v>
      </c>
      <c r="DH122" s="826"/>
      <c r="DI122" s="826"/>
      <c r="DJ122" s="826"/>
      <c r="DK122" s="826"/>
      <c r="DL122" s="826">
        <v>16091</v>
      </c>
      <c r="DM122" s="826"/>
      <c r="DN122" s="826"/>
      <c r="DO122" s="826"/>
      <c r="DP122" s="826"/>
      <c r="DQ122" s="826">
        <v>8397</v>
      </c>
      <c r="DR122" s="826"/>
      <c r="DS122" s="826"/>
      <c r="DT122" s="826"/>
      <c r="DU122" s="826"/>
      <c r="DV122" s="803">
        <v>0</v>
      </c>
      <c r="DW122" s="803"/>
      <c r="DX122" s="803"/>
      <c r="DY122" s="803"/>
      <c r="DZ122" s="804"/>
    </row>
    <row r="123" spans="1:130" s="215" customFormat="1" ht="26.25" customHeight="1" x14ac:dyDescent="0.15">
      <c r="A123" s="829"/>
      <c r="B123" s="830"/>
      <c r="C123" s="824" t="s">
        <v>466</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451</v>
      </c>
      <c r="AB123" s="789"/>
      <c r="AC123" s="789"/>
      <c r="AD123" s="789"/>
      <c r="AE123" s="790"/>
      <c r="AF123" s="791" t="s">
        <v>471</v>
      </c>
      <c r="AG123" s="789"/>
      <c r="AH123" s="789"/>
      <c r="AI123" s="789"/>
      <c r="AJ123" s="790"/>
      <c r="AK123" s="791" t="s">
        <v>394</v>
      </c>
      <c r="AL123" s="789"/>
      <c r="AM123" s="789"/>
      <c r="AN123" s="789"/>
      <c r="AO123" s="790"/>
      <c r="AP123" s="833" t="s">
        <v>394</v>
      </c>
      <c r="AQ123" s="834"/>
      <c r="AR123" s="834"/>
      <c r="AS123" s="834"/>
      <c r="AT123" s="835"/>
      <c r="AU123" s="895"/>
      <c r="AV123" s="896"/>
      <c r="AW123" s="896"/>
      <c r="AX123" s="896"/>
      <c r="AY123" s="896"/>
      <c r="AZ123" s="238" t="s">
        <v>189</v>
      </c>
      <c r="BA123" s="238"/>
      <c r="BB123" s="238"/>
      <c r="BC123" s="238"/>
      <c r="BD123" s="238"/>
      <c r="BE123" s="238"/>
      <c r="BF123" s="238"/>
      <c r="BG123" s="238"/>
      <c r="BH123" s="238"/>
      <c r="BI123" s="238"/>
      <c r="BJ123" s="238"/>
      <c r="BK123" s="238"/>
      <c r="BL123" s="238"/>
      <c r="BM123" s="238"/>
      <c r="BN123" s="238"/>
      <c r="BO123" s="886" t="s">
        <v>483</v>
      </c>
      <c r="BP123" s="887"/>
      <c r="BQ123" s="841">
        <v>58198756</v>
      </c>
      <c r="BR123" s="842"/>
      <c r="BS123" s="842"/>
      <c r="BT123" s="842"/>
      <c r="BU123" s="842"/>
      <c r="BV123" s="842">
        <v>58396696</v>
      </c>
      <c r="BW123" s="842"/>
      <c r="BX123" s="842"/>
      <c r="BY123" s="842"/>
      <c r="BZ123" s="842"/>
      <c r="CA123" s="842">
        <v>60115842</v>
      </c>
      <c r="CB123" s="842"/>
      <c r="CC123" s="842"/>
      <c r="CD123" s="842"/>
      <c r="CE123" s="842"/>
      <c r="CF123" s="757"/>
      <c r="CG123" s="758"/>
      <c r="CH123" s="758"/>
      <c r="CI123" s="758"/>
      <c r="CJ123" s="843"/>
      <c r="CK123" s="878"/>
      <c r="CL123" s="864"/>
      <c r="CM123" s="864"/>
      <c r="CN123" s="864"/>
      <c r="CO123" s="865"/>
      <c r="CP123" s="844" t="s">
        <v>484</v>
      </c>
      <c r="CQ123" s="845"/>
      <c r="CR123" s="845"/>
      <c r="CS123" s="845"/>
      <c r="CT123" s="845"/>
      <c r="CU123" s="845"/>
      <c r="CV123" s="845"/>
      <c r="CW123" s="845"/>
      <c r="CX123" s="845"/>
      <c r="CY123" s="845"/>
      <c r="CZ123" s="845"/>
      <c r="DA123" s="845"/>
      <c r="DB123" s="845"/>
      <c r="DC123" s="845"/>
      <c r="DD123" s="845"/>
      <c r="DE123" s="845"/>
      <c r="DF123" s="846"/>
      <c r="DG123" s="788">
        <v>20050</v>
      </c>
      <c r="DH123" s="789"/>
      <c r="DI123" s="789"/>
      <c r="DJ123" s="789"/>
      <c r="DK123" s="790"/>
      <c r="DL123" s="791">
        <v>1982</v>
      </c>
      <c r="DM123" s="789"/>
      <c r="DN123" s="789"/>
      <c r="DO123" s="789"/>
      <c r="DP123" s="790"/>
      <c r="DQ123" s="791" t="s">
        <v>394</v>
      </c>
      <c r="DR123" s="789"/>
      <c r="DS123" s="789"/>
      <c r="DT123" s="789"/>
      <c r="DU123" s="790"/>
      <c r="DV123" s="833" t="s">
        <v>451</v>
      </c>
      <c r="DW123" s="834"/>
      <c r="DX123" s="834"/>
      <c r="DY123" s="834"/>
      <c r="DZ123" s="835"/>
    </row>
    <row r="124" spans="1:130" s="215" customFormat="1" ht="26.25" customHeight="1" thickBot="1" x14ac:dyDescent="0.2">
      <c r="A124" s="829"/>
      <c r="B124" s="830"/>
      <c r="C124" s="824" t="s">
        <v>469</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451</v>
      </c>
      <c r="AB124" s="789"/>
      <c r="AC124" s="789"/>
      <c r="AD124" s="789"/>
      <c r="AE124" s="790"/>
      <c r="AF124" s="791" t="s">
        <v>394</v>
      </c>
      <c r="AG124" s="789"/>
      <c r="AH124" s="789"/>
      <c r="AI124" s="789"/>
      <c r="AJ124" s="790"/>
      <c r="AK124" s="791" t="s">
        <v>457</v>
      </c>
      <c r="AL124" s="789"/>
      <c r="AM124" s="789"/>
      <c r="AN124" s="789"/>
      <c r="AO124" s="790"/>
      <c r="AP124" s="833" t="s">
        <v>451</v>
      </c>
      <c r="AQ124" s="834"/>
      <c r="AR124" s="834"/>
      <c r="AS124" s="834"/>
      <c r="AT124" s="835"/>
      <c r="AU124" s="836" t="s">
        <v>485</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67.5</v>
      </c>
      <c r="BR124" s="840"/>
      <c r="BS124" s="840"/>
      <c r="BT124" s="840"/>
      <c r="BU124" s="840"/>
      <c r="BV124" s="840">
        <v>64.5</v>
      </c>
      <c r="BW124" s="840"/>
      <c r="BX124" s="840"/>
      <c r="BY124" s="840"/>
      <c r="BZ124" s="840"/>
      <c r="CA124" s="840">
        <v>52.5</v>
      </c>
      <c r="CB124" s="840"/>
      <c r="CC124" s="840"/>
      <c r="CD124" s="840"/>
      <c r="CE124" s="840"/>
      <c r="CF124" s="735"/>
      <c r="CG124" s="736"/>
      <c r="CH124" s="736"/>
      <c r="CI124" s="736"/>
      <c r="CJ124" s="871"/>
      <c r="CK124" s="879"/>
      <c r="CL124" s="879"/>
      <c r="CM124" s="879"/>
      <c r="CN124" s="879"/>
      <c r="CO124" s="880"/>
      <c r="CP124" s="844" t="s">
        <v>486</v>
      </c>
      <c r="CQ124" s="845"/>
      <c r="CR124" s="845"/>
      <c r="CS124" s="845"/>
      <c r="CT124" s="845"/>
      <c r="CU124" s="845"/>
      <c r="CV124" s="845"/>
      <c r="CW124" s="845"/>
      <c r="CX124" s="845"/>
      <c r="CY124" s="845"/>
      <c r="CZ124" s="845"/>
      <c r="DA124" s="845"/>
      <c r="DB124" s="845"/>
      <c r="DC124" s="845"/>
      <c r="DD124" s="845"/>
      <c r="DE124" s="845"/>
      <c r="DF124" s="846"/>
      <c r="DG124" s="772">
        <v>13173597</v>
      </c>
      <c r="DH124" s="773"/>
      <c r="DI124" s="773"/>
      <c r="DJ124" s="773"/>
      <c r="DK124" s="774"/>
      <c r="DL124" s="775" t="s">
        <v>487</v>
      </c>
      <c r="DM124" s="773"/>
      <c r="DN124" s="773"/>
      <c r="DO124" s="773"/>
      <c r="DP124" s="774"/>
      <c r="DQ124" s="775" t="s">
        <v>487</v>
      </c>
      <c r="DR124" s="773"/>
      <c r="DS124" s="773"/>
      <c r="DT124" s="773"/>
      <c r="DU124" s="774"/>
      <c r="DV124" s="857" t="s">
        <v>487</v>
      </c>
      <c r="DW124" s="858"/>
      <c r="DX124" s="858"/>
      <c r="DY124" s="858"/>
      <c r="DZ124" s="859"/>
    </row>
    <row r="125" spans="1:130" s="215" customFormat="1" ht="26.25" customHeight="1" x14ac:dyDescent="0.15">
      <c r="A125" s="829"/>
      <c r="B125" s="830"/>
      <c r="C125" s="824" t="s">
        <v>472</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487</v>
      </c>
      <c r="AB125" s="789"/>
      <c r="AC125" s="789"/>
      <c r="AD125" s="789"/>
      <c r="AE125" s="790"/>
      <c r="AF125" s="791" t="s">
        <v>487</v>
      </c>
      <c r="AG125" s="789"/>
      <c r="AH125" s="789"/>
      <c r="AI125" s="789"/>
      <c r="AJ125" s="790"/>
      <c r="AK125" s="791" t="s">
        <v>487</v>
      </c>
      <c r="AL125" s="789"/>
      <c r="AM125" s="789"/>
      <c r="AN125" s="789"/>
      <c r="AO125" s="790"/>
      <c r="AP125" s="833" t="s">
        <v>487</v>
      </c>
      <c r="AQ125" s="834"/>
      <c r="AR125" s="834"/>
      <c r="AS125" s="834"/>
      <c r="AT125" s="835"/>
      <c r="AU125" s="236"/>
      <c r="AV125" s="237"/>
      <c r="AW125" s="237"/>
      <c r="AX125" s="237"/>
      <c r="AY125" s="237"/>
      <c r="AZ125" s="237"/>
      <c r="BA125" s="237"/>
      <c r="BB125" s="237"/>
      <c r="BC125" s="237"/>
      <c r="BD125" s="237"/>
      <c r="BE125" s="237"/>
      <c r="BF125" s="237"/>
      <c r="BG125" s="237"/>
      <c r="BH125" s="237"/>
      <c r="BI125" s="237"/>
      <c r="BJ125" s="237"/>
      <c r="BK125" s="237"/>
      <c r="BL125" s="237"/>
      <c r="BM125" s="237"/>
      <c r="BN125" s="237"/>
      <c r="BO125" s="237"/>
      <c r="BP125" s="237"/>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860" t="s">
        <v>488</v>
      </c>
      <c r="CL125" s="861"/>
      <c r="CM125" s="861"/>
      <c r="CN125" s="861"/>
      <c r="CO125" s="862"/>
      <c r="CP125" s="869" t="s">
        <v>489</v>
      </c>
      <c r="CQ125" s="817"/>
      <c r="CR125" s="817"/>
      <c r="CS125" s="817"/>
      <c r="CT125" s="817"/>
      <c r="CU125" s="817"/>
      <c r="CV125" s="817"/>
      <c r="CW125" s="817"/>
      <c r="CX125" s="817"/>
      <c r="CY125" s="817"/>
      <c r="CZ125" s="817"/>
      <c r="DA125" s="817"/>
      <c r="DB125" s="817"/>
      <c r="DC125" s="817"/>
      <c r="DD125" s="817"/>
      <c r="DE125" s="817"/>
      <c r="DF125" s="818"/>
      <c r="DG125" s="870" t="s">
        <v>487</v>
      </c>
      <c r="DH125" s="851"/>
      <c r="DI125" s="851"/>
      <c r="DJ125" s="851"/>
      <c r="DK125" s="851"/>
      <c r="DL125" s="851" t="s">
        <v>487</v>
      </c>
      <c r="DM125" s="851"/>
      <c r="DN125" s="851"/>
      <c r="DO125" s="851"/>
      <c r="DP125" s="851"/>
      <c r="DQ125" s="851" t="s">
        <v>487</v>
      </c>
      <c r="DR125" s="851"/>
      <c r="DS125" s="851"/>
      <c r="DT125" s="851"/>
      <c r="DU125" s="851"/>
      <c r="DV125" s="852" t="s">
        <v>487</v>
      </c>
      <c r="DW125" s="852"/>
      <c r="DX125" s="852"/>
      <c r="DY125" s="852"/>
      <c r="DZ125" s="853"/>
    </row>
    <row r="126" spans="1:130" s="215" customFormat="1" ht="26.25" customHeight="1" thickBot="1" x14ac:dyDescent="0.2">
      <c r="A126" s="829"/>
      <c r="B126" s="830"/>
      <c r="C126" s="824" t="s">
        <v>474</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487</v>
      </c>
      <c r="AB126" s="789"/>
      <c r="AC126" s="789"/>
      <c r="AD126" s="789"/>
      <c r="AE126" s="790"/>
      <c r="AF126" s="791" t="s">
        <v>487</v>
      </c>
      <c r="AG126" s="789"/>
      <c r="AH126" s="789"/>
      <c r="AI126" s="789"/>
      <c r="AJ126" s="790"/>
      <c r="AK126" s="791" t="s">
        <v>487</v>
      </c>
      <c r="AL126" s="789"/>
      <c r="AM126" s="789"/>
      <c r="AN126" s="789"/>
      <c r="AO126" s="790"/>
      <c r="AP126" s="833" t="s">
        <v>487</v>
      </c>
      <c r="AQ126" s="834"/>
      <c r="AR126" s="834"/>
      <c r="AS126" s="834"/>
      <c r="AT126" s="835"/>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863"/>
      <c r="CL126" s="864"/>
      <c r="CM126" s="864"/>
      <c r="CN126" s="864"/>
      <c r="CO126" s="865"/>
      <c r="CP126" s="824" t="s">
        <v>490</v>
      </c>
      <c r="CQ126" s="761"/>
      <c r="CR126" s="761"/>
      <c r="CS126" s="761"/>
      <c r="CT126" s="761"/>
      <c r="CU126" s="761"/>
      <c r="CV126" s="761"/>
      <c r="CW126" s="761"/>
      <c r="CX126" s="761"/>
      <c r="CY126" s="761"/>
      <c r="CZ126" s="761"/>
      <c r="DA126" s="761"/>
      <c r="DB126" s="761"/>
      <c r="DC126" s="761"/>
      <c r="DD126" s="761"/>
      <c r="DE126" s="761"/>
      <c r="DF126" s="762"/>
      <c r="DG126" s="825" t="s">
        <v>487</v>
      </c>
      <c r="DH126" s="826"/>
      <c r="DI126" s="826"/>
      <c r="DJ126" s="826"/>
      <c r="DK126" s="826"/>
      <c r="DL126" s="826" t="s">
        <v>487</v>
      </c>
      <c r="DM126" s="826"/>
      <c r="DN126" s="826"/>
      <c r="DO126" s="826"/>
      <c r="DP126" s="826"/>
      <c r="DQ126" s="826" t="s">
        <v>487</v>
      </c>
      <c r="DR126" s="826"/>
      <c r="DS126" s="826"/>
      <c r="DT126" s="826"/>
      <c r="DU126" s="826"/>
      <c r="DV126" s="803" t="s">
        <v>487</v>
      </c>
      <c r="DW126" s="803"/>
      <c r="DX126" s="803"/>
      <c r="DY126" s="803"/>
      <c r="DZ126" s="804"/>
    </row>
    <row r="127" spans="1:130" s="215" customFormat="1" ht="26.25" customHeight="1" x14ac:dyDescent="0.15">
      <c r="A127" s="831"/>
      <c r="B127" s="832"/>
      <c r="C127" s="847" t="s">
        <v>491</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487</v>
      </c>
      <c r="AB127" s="789"/>
      <c r="AC127" s="789"/>
      <c r="AD127" s="789"/>
      <c r="AE127" s="790"/>
      <c r="AF127" s="791" t="s">
        <v>487</v>
      </c>
      <c r="AG127" s="789"/>
      <c r="AH127" s="789"/>
      <c r="AI127" s="789"/>
      <c r="AJ127" s="790"/>
      <c r="AK127" s="791" t="s">
        <v>487</v>
      </c>
      <c r="AL127" s="789"/>
      <c r="AM127" s="789"/>
      <c r="AN127" s="789"/>
      <c r="AO127" s="790"/>
      <c r="AP127" s="833" t="s">
        <v>487</v>
      </c>
      <c r="AQ127" s="834"/>
      <c r="AR127" s="834"/>
      <c r="AS127" s="834"/>
      <c r="AT127" s="835"/>
      <c r="AU127" s="217"/>
      <c r="AV127" s="217"/>
      <c r="AW127" s="217"/>
      <c r="AX127" s="850" t="s">
        <v>492</v>
      </c>
      <c r="AY127" s="821"/>
      <c r="AZ127" s="821"/>
      <c r="BA127" s="821"/>
      <c r="BB127" s="821"/>
      <c r="BC127" s="821"/>
      <c r="BD127" s="821"/>
      <c r="BE127" s="822"/>
      <c r="BF127" s="820" t="s">
        <v>493</v>
      </c>
      <c r="BG127" s="821"/>
      <c r="BH127" s="821"/>
      <c r="BI127" s="821"/>
      <c r="BJ127" s="821"/>
      <c r="BK127" s="821"/>
      <c r="BL127" s="822"/>
      <c r="BM127" s="820" t="s">
        <v>494</v>
      </c>
      <c r="BN127" s="821"/>
      <c r="BO127" s="821"/>
      <c r="BP127" s="821"/>
      <c r="BQ127" s="821"/>
      <c r="BR127" s="821"/>
      <c r="BS127" s="822"/>
      <c r="BT127" s="820" t="s">
        <v>495</v>
      </c>
      <c r="BU127" s="821"/>
      <c r="BV127" s="821"/>
      <c r="BW127" s="821"/>
      <c r="BX127" s="821"/>
      <c r="BY127" s="821"/>
      <c r="BZ127" s="823"/>
      <c r="CA127" s="217"/>
      <c r="CB127" s="217"/>
      <c r="CC127" s="217"/>
      <c r="CD127" s="240"/>
      <c r="CE127" s="240"/>
      <c r="CF127" s="240"/>
      <c r="CG127" s="217"/>
      <c r="CH127" s="217"/>
      <c r="CI127" s="217"/>
      <c r="CJ127" s="239"/>
      <c r="CK127" s="863"/>
      <c r="CL127" s="864"/>
      <c r="CM127" s="864"/>
      <c r="CN127" s="864"/>
      <c r="CO127" s="865"/>
      <c r="CP127" s="824" t="s">
        <v>496</v>
      </c>
      <c r="CQ127" s="761"/>
      <c r="CR127" s="761"/>
      <c r="CS127" s="761"/>
      <c r="CT127" s="761"/>
      <c r="CU127" s="761"/>
      <c r="CV127" s="761"/>
      <c r="CW127" s="761"/>
      <c r="CX127" s="761"/>
      <c r="CY127" s="761"/>
      <c r="CZ127" s="761"/>
      <c r="DA127" s="761"/>
      <c r="DB127" s="761"/>
      <c r="DC127" s="761"/>
      <c r="DD127" s="761"/>
      <c r="DE127" s="761"/>
      <c r="DF127" s="762"/>
      <c r="DG127" s="825" t="s">
        <v>487</v>
      </c>
      <c r="DH127" s="826"/>
      <c r="DI127" s="826"/>
      <c r="DJ127" s="826"/>
      <c r="DK127" s="826"/>
      <c r="DL127" s="826">
        <v>971332</v>
      </c>
      <c r="DM127" s="826"/>
      <c r="DN127" s="826"/>
      <c r="DO127" s="826"/>
      <c r="DP127" s="826"/>
      <c r="DQ127" s="826" t="s">
        <v>487</v>
      </c>
      <c r="DR127" s="826"/>
      <c r="DS127" s="826"/>
      <c r="DT127" s="826"/>
      <c r="DU127" s="826"/>
      <c r="DV127" s="803" t="s">
        <v>487</v>
      </c>
      <c r="DW127" s="803"/>
      <c r="DX127" s="803"/>
      <c r="DY127" s="803"/>
      <c r="DZ127" s="804"/>
    </row>
    <row r="128" spans="1:130" s="215" customFormat="1" ht="26.25" customHeight="1" thickBot="1" x14ac:dyDescent="0.2">
      <c r="A128" s="805" t="s">
        <v>497</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498</v>
      </c>
      <c r="X128" s="807"/>
      <c r="Y128" s="807"/>
      <c r="Z128" s="808"/>
      <c r="AA128" s="809">
        <v>353798</v>
      </c>
      <c r="AB128" s="810"/>
      <c r="AC128" s="810"/>
      <c r="AD128" s="810"/>
      <c r="AE128" s="811"/>
      <c r="AF128" s="812">
        <v>425919</v>
      </c>
      <c r="AG128" s="810"/>
      <c r="AH128" s="810"/>
      <c r="AI128" s="810"/>
      <c r="AJ128" s="811"/>
      <c r="AK128" s="812">
        <v>412032</v>
      </c>
      <c r="AL128" s="810"/>
      <c r="AM128" s="810"/>
      <c r="AN128" s="810"/>
      <c r="AO128" s="811"/>
      <c r="AP128" s="813"/>
      <c r="AQ128" s="814"/>
      <c r="AR128" s="814"/>
      <c r="AS128" s="814"/>
      <c r="AT128" s="815"/>
      <c r="AU128" s="217"/>
      <c r="AV128" s="217"/>
      <c r="AW128" s="217"/>
      <c r="AX128" s="816" t="s">
        <v>499</v>
      </c>
      <c r="AY128" s="817"/>
      <c r="AZ128" s="817"/>
      <c r="BA128" s="817"/>
      <c r="BB128" s="817"/>
      <c r="BC128" s="817"/>
      <c r="BD128" s="817"/>
      <c r="BE128" s="818"/>
      <c r="BF128" s="795" t="s">
        <v>487</v>
      </c>
      <c r="BG128" s="796"/>
      <c r="BH128" s="796"/>
      <c r="BI128" s="796"/>
      <c r="BJ128" s="796"/>
      <c r="BK128" s="796"/>
      <c r="BL128" s="819"/>
      <c r="BM128" s="795">
        <v>11.99</v>
      </c>
      <c r="BN128" s="796"/>
      <c r="BO128" s="796"/>
      <c r="BP128" s="796"/>
      <c r="BQ128" s="796"/>
      <c r="BR128" s="796"/>
      <c r="BS128" s="819"/>
      <c r="BT128" s="795">
        <v>20</v>
      </c>
      <c r="BU128" s="796"/>
      <c r="BV128" s="796"/>
      <c r="BW128" s="796"/>
      <c r="BX128" s="796"/>
      <c r="BY128" s="796"/>
      <c r="BZ128" s="797"/>
      <c r="CA128" s="240"/>
      <c r="CB128" s="240"/>
      <c r="CC128" s="240"/>
      <c r="CD128" s="240"/>
      <c r="CE128" s="240"/>
      <c r="CF128" s="240"/>
      <c r="CG128" s="217"/>
      <c r="CH128" s="217"/>
      <c r="CI128" s="217"/>
      <c r="CJ128" s="239"/>
      <c r="CK128" s="866"/>
      <c r="CL128" s="867"/>
      <c r="CM128" s="867"/>
      <c r="CN128" s="867"/>
      <c r="CO128" s="868"/>
      <c r="CP128" s="798" t="s">
        <v>500</v>
      </c>
      <c r="CQ128" s="739"/>
      <c r="CR128" s="739"/>
      <c r="CS128" s="739"/>
      <c r="CT128" s="739"/>
      <c r="CU128" s="739"/>
      <c r="CV128" s="739"/>
      <c r="CW128" s="739"/>
      <c r="CX128" s="739"/>
      <c r="CY128" s="739"/>
      <c r="CZ128" s="739"/>
      <c r="DA128" s="739"/>
      <c r="DB128" s="739"/>
      <c r="DC128" s="739"/>
      <c r="DD128" s="739"/>
      <c r="DE128" s="739"/>
      <c r="DF128" s="740"/>
      <c r="DG128" s="799">
        <v>10462</v>
      </c>
      <c r="DH128" s="800"/>
      <c r="DI128" s="800"/>
      <c r="DJ128" s="800"/>
      <c r="DK128" s="800"/>
      <c r="DL128" s="800">
        <v>5525</v>
      </c>
      <c r="DM128" s="800"/>
      <c r="DN128" s="800"/>
      <c r="DO128" s="800"/>
      <c r="DP128" s="800"/>
      <c r="DQ128" s="800">
        <v>10481</v>
      </c>
      <c r="DR128" s="800"/>
      <c r="DS128" s="800"/>
      <c r="DT128" s="800"/>
      <c r="DU128" s="800"/>
      <c r="DV128" s="801">
        <v>0</v>
      </c>
      <c r="DW128" s="801"/>
      <c r="DX128" s="801"/>
      <c r="DY128" s="801"/>
      <c r="DZ128" s="802"/>
    </row>
    <row r="129" spans="1:131" s="215" customFormat="1" ht="26.25" customHeight="1" x14ac:dyDescent="0.15">
      <c r="A129" s="783" t="s">
        <v>108</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501</v>
      </c>
      <c r="X129" s="786"/>
      <c r="Y129" s="786"/>
      <c r="Z129" s="787"/>
      <c r="AA129" s="788">
        <v>24782830</v>
      </c>
      <c r="AB129" s="789"/>
      <c r="AC129" s="789"/>
      <c r="AD129" s="789"/>
      <c r="AE129" s="790"/>
      <c r="AF129" s="791">
        <v>25583874</v>
      </c>
      <c r="AG129" s="789"/>
      <c r="AH129" s="789"/>
      <c r="AI129" s="789"/>
      <c r="AJ129" s="790"/>
      <c r="AK129" s="791">
        <v>26468274</v>
      </c>
      <c r="AL129" s="789"/>
      <c r="AM129" s="789"/>
      <c r="AN129" s="789"/>
      <c r="AO129" s="790"/>
      <c r="AP129" s="792"/>
      <c r="AQ129" s="793"/>
      <c r="AR129" s="793"/>
      <c r="AS129" s="793"/>
      <c r="AT129" s="794"/>
      <c r="AU129" s="218"/>
      <c r="AV129" s="218"/>
      <c r="AW129" s="218"/>
      <c r="AX129" s="760" t="s">
        <v>502</v>
      </c>
      <c r="AY129" s="761"/>
      <c r="AZ129" s="761"/>
      <c r="BA129" s="761"/>
      <c r="BB129" s="761"/>
      <c r="BC129" s="761"/>
      <c r="BD129" s="761"/>
      <c r="BE129" s="762"/>
      <c r="BF129" s="779" t="s">
        <v>503</v>
      </c>
      <c r="BG129" s="780"/>
      <c r="BH129" s="780"/>
      <c r="BI129" s="780"/>
      <c r="BJ129" s="780"/>
      <c r="BK129" s="780"/>
      <c r="BL129" s="781"/>
      <c r="BM129" s="779">
        <v>16.989999999999998</v>
      </c>
      <c r="BN129" s="780"/>
      <c r="BO129" s="780"/>
      <c r="BP129" s="780"/>
      <c r="BQ129" s="780"/>
      <c r="BR129" s="780"/>
      <c r="BS129" s="781"/>
      <c r="BT129" s="779">
        <v>30</v>
      </c>
      <c r="BU129" s="780"/>
      <c r="BV129" s="780"/>
      <c r="BW129" s="780"/>
      <c r="BX129" s="780"/>
      <c r="BY129" s="780"/>
      <c r="BZ129" s="782"/>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15">
      <c r="A130" s="783" t="s">
        <v>504</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505</v>
      </c>
      <c r="X130" s="786"/>
      <c r="Y130" s="786"/>
      <c r="Z130" s="787"/>
      <c r="AA130" s="788">
        <v>4054804</v>
      </c>
      <c r="AB130" s="789"/>
      <c r="AC130" s="789"/>
      <c r="AD130" s="789"/>
      <c r="AE130" s="790"/>
      <c r="AF130" s="791">
        <v>4123668</v>
      </c>
      <c r="AG130" s="789"/>
      <c r="AH130" s="789"/>
      <c r="AI130" s="789"/>
      <c r="AJ130" s="790"/>
      <c r="AK130" s="791">
        <v>4098815</v>
      </c>
      <c r="AL130" s="789"/>
      <c r="AM130" s="789"/>
      <c r="AN130" s="789"/>
      <c r="AO130" s="790"/>
      <c r="AP130" s="792"/>
      <c r="AQ130" s="793"/>
      <c r="AR130" s="793"/>
      <c r="AS130" s="793"/>
      <c r="AT130" s="794"/>
      <c r="AU130" s="218"/>
      <c r="AV130" s="218"/>
      <c r="AW130" s="218"/>
      <c r="AX130" s="760" t="s">
        <v>506</v>
      </c>
      <c r="AY130" s="761"/>
      <c r="AZ130" s="761"/>
      <c r="BA130" s="761"/>
      <c r="BB130" s="761"/>
      <c r="BC130" s="761"/>
      <c r="BD130" s="761"/>
      <c r="BE130" s="762"/>
      <c r="BF130" s="763">
        <v>7.7</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507</v>
      </c>
      <c r="X131" s="770"/>
      <c r="Y131" s="770"/>
      <c r="Z131" s="771"/>
      <c r="AA131" s="772">
        <v>20728026</v>
      </c>
      <c r="AB131" s="773"/>
      <c r="AC131" s="773"/>
      <c r="AD131" s="773"/>
      <c r="AE131" s="774"/>
      <c r="AF131" s="775">
        <v>21460206</v>
      </c>
      <c r="AG131" s="773"/>
      <c r="AH131" s="773"/>
      <c r="AI131" s="773"/>
      <c r="AJ131" s="774"/>
      <c r="AK131" s="775">
        <v>22369459</v>
      </c>
      <c r="AL131" s="773"/>
      <c r="AM131" s="773"/>
      <c r="AN131" s="773"/>
      <c r="AO131" s="774"/>
      <c r="AP131" s="776"/>
      <c r="AQ131" s="777"/>
      <c r="AR131" s="777"/>
      <c r="AS131" s="777"/>
      <c r="AT131" s="778"/>
      <c r="AU131" s="218"/>
      <c r="AV131" s="218"/>
      <c r="AW131" s="218"/>
      <c r="AX131" s="738" t="s">
        <v>508</v>
      </c>
      <c r="AY131" s="739"/>
      <c r="AZ131" s="739"/>
      <c r="BA131" s="739"/>
      <c r="BB131" s="739"/>
      <c r="BC131" s="739"/>
      <c r="BD131" s="739"/>
      <c r="BE131" s="740"/>
      <c r="BF131" s="741">
        <v>52.5</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15">
      <c r="A132" s="747" t="s">
        <v>509</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510</v>
      </c>
      <c r="W132" s="751"/>
      <c r="X132" s="751"/>
      <c r="Y132" s="751"/>
      <c r="Z132" s="752"/>
      <c r="AA132" s="753">
        <v>8.9665653639999991</v>
      </c>
      <c r="AB132" s="754"/>
      <c r="AC132" s="754"/>
      <c r="AD132" s="754"/>
      <c r="AE132" s="755"/>
      <c r="AF132" s="756">
        <v>7.3415479850000001</v>
      </c>
      <c r="AG132" s="754"/>
      <c r="AH132" s="754"/>
      <c r="AI132" s="754"/>
      <c r="AJ132" s="755"/>
      <c r="AK132" s="756">
        <v>6.8339024200000003</v>
      </c>
      <c r="AL132" s="754"/>
      <c r="AM132" s="754"/>
      <c r="AN132" s="754"/>
      <c r="AO132" s="755"/>
      <c r="AP132" s="757"/>
      <c r="AQ132" s="758"/>
      <c r="AR132" s="758"/>
      <c r="AS132" s="758"/>
      <c r="AT132" s="759"/>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20"/>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511</v>
      </c>
      <c r="W133" s="730"/>
      <c r="X133" s="730"/>
      <c r="Y133" s="730"/>
      <c r="Z133" s="731"/>
      <c r="AA133" s="732">
        <v>8.6999999999999993</v>
      </c>
      <c r="AB133" s="733"/>
      <c r="AC133" s="733"/>
      <c r="AD133" s="733"/>
      <c r="AE133" s="734"/>
      <c r="AF133" s="732">
        <v>8.4</v>
      </c>
      <c r="AG133" s="733"/>
      <c r="AH133" s="733"/>
      <c r="AI133" s="733"/>
      <c r="AJ133" s="734"/>
      <c r="AK133" s="732">
        <v>7.7</v>
      </c>
      <c r="AL133" s="733"/>
      <c r="AM133" s="733"/>
      <c r="AN133" s="733"/>
      <c r="AO133" s="734"/>
      <c r="AP133" s="735"/>
      <c r="AQ133" s="736"/>
      <c r="AR133" s="736"/>
      <c r="AS133" s="736"/>
      <c r="AT133" s="737"/>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15">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25" hidden="1" x14ac:dyDescent="0.15">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8QHN8gOU7Z5s77qz7ZXQpUP8o/NdR4BchgmvwDASBflrsR2LvBBB2JLTHR+UISAy/3ZJnxAqhW1W4KB4+88gIQ==" saltValue="XeymjWqyOGAmWCRCvvjAeA==" spinCount="100000" sheet="1" objects="1" scenarios="1" formatRows="0"/>
  <customSheetViews>
    <customSheetView guid="{23508DA7-0A01-45E3-A613-47E87EA26E4D}" scale="70" fitToPage="1" hiddenRows="1" hiddenColumns="1">
      <selection activeCell="AU36" sqref="AU36:AY3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45" customWidth="1"/>
    <col min="121" max="121" width="0" style="244" hidden="1" customWidth="1"/>
    <col min="122" max="16384" width="9" style="244" hidden="1"/>
  </cols>
  <sheetData>
    <row r="1" spans="1:120"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4"/>
    </row>
    <row r="17" spans="119:120" x14ac:dyDescent="0.15">
      <c r="DP17" s="244"/>
    </row>
    <row r="18" spans="119:120" x14ac:dyDescent="0.15"/>
    <row r="19" spans="119:120" x14ac:dyDescent="0.15"/>
    <row r="20" spans="119:120" x14ac:dyDescent="0.15">
      <c r="DO20" s="244"/>
      <c r="DP20" s="244"/>
    </row>
    <row r="21" spans="119:120" x14ac:dyDescent="0.15">
      <c r="DP21" s="244"/>
    </row>
    <row r="22" spans="119:120" x14ac:dyDescent="0.15"/>
    <row r="23" spans="119:120" x14ac:dyDescent="0.15">
      <c r="DO23" s="244"/>
      <c r="DP23" s="244"/>
    </row>
    <row r="24" spans="119:120" x14ac:dyDescent="0.15">
      <c r="DP24" s="244"/>
    </row>
    <row r="25" spans="119:120" x14ac:dyDescent="0.15">
      <c r="DP25" s="244"/>
    </row>
    <row r="26" spans="119:120" x14ac:dyDescent="0.15">
      <c r="DO26" s="244"/>
      <c r="DP26" s="244"/>
    </row>
    <row r="27" spans="119:120" x14ac:dyDescent="0.15"/>
    <row r="28" spans="119:120" x14ac:dyDescent="0.15">
      <c r="DO28" s="244"/>
      <c r="DP28" s="244"/>
    </row>
    <row r="29" spans="119:120" x14ac:dyDescent="0.15">
      <c r="DP29" s="244"/>
    </row>
    <row r="30" spans="119:120" x14ac:dyDescent="0.15"/>
    <row r="31" spans="119:120" x14ac:dyDescent="0.15">
      <c r="DO31" s="244"/>
      <c r="DP31" s="244"/>
    </row>
    <row r="32" spans="119:120" x14ac:dyDescent="0.15"/>
    <row r="33" spans="98:120" x14ac:dyDescent="0.15">
      <c r="DO33" s="244"/>
      <c r="DP33" s="244"/>
    </row>
    <row r="34" spans="98:120" x14ac:dyDescent="0.15">
      <c r="DM34" s="244"/>
    </row>
    <row r="35" spans="98:120" x14ac:dyDescent="0.15">
      <c r="CT35" s="244"/>
      <c r="CU35" s="244"/>
      <c r="CV35" s="244"/>
      <c r="CY35" s="244"/>
      <c r="CZ35" s="244"/>
      <c r="DA35" s="244"/>
      <c r="DD35" s="244"/>
      <c r="DE35" s="244"/>
      <c r="DF35" s="244"/>
      <c r="DI35" s="244"/>
      <c r="DJ35" s="244"/>
      <c r="DK35" s="244"/>
      <c r="DM35" s="244"/>
      <c r="DN35" s="244"/>
      <c r="DO35" s="244"/>
      <c r="DP35" s="244"/>
    </row>
    <row r="36" spans="98:120" x14ac:dyDescent="0.15"/>
    <row r="37" spans="98:120" x14ac:dyDescent="0.15">
      <c r="CW37" s="244"/>
      <c r="DB37" s="244"/>
      <c r="DG37" s="244"/>
      <c r="DL37" s="244"/>
      <c r="DP37" s="244"/>
    </row>
    <row r="38" spans="98:120" x14ac:dyDescent="0.15">
      <c r="CT38" s="244"/>
      <c r="CU38" s="244"/>
      <c r="CV38" s="244"/>
      <c r="CW38" s="244"/>
      <c r="CY38" s="244"/>
      <c r="CZ38" s="244"/>
      <c r="DA38" s="244"/>
      <c r="DB38" s="244"/>
      <c r="DD38" s="244"/>
      <c r="DE38" s="244"/>
      <c r="DF38" s="244"/>
      <c r="DG38" s="244"/>
      <c r="DI38" s="244"/>
      <c r="DJ38" s="244"/>
      <c r="DK38" s="244"/>
      <c r="DL38" s="244"/>
      <c r="DN38" s="244"/>
      <c r="DO38" s="244"/>
      <c r="DP38" s="24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4"/>
      <c r="DO49" s="244"/>
      <c r="DP49" s="24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4"/>
      <c r="CS63" s="244"/>
      <c r="CX63" s="244"/>
      <c r="DC63" s="244"/>
      <c r="DH63" s="244"/>
    </row>
    <row r="64" spans="22:120" x14ac:dyDescent="0.15">
      <c r="V64" s="244"/>
    </row>
    <row r="65" spans="15:120" x14ac:dyDescent="0.15">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x14ac:dyDescent="0.15">
      <c r="Q66" s="244"/>
      <c r="S66" s="244"/>
      <c r="U66" s="244"/>
      <c r="DM66" s="244"/>
    </row>
    <row r="67" spans="15:120" x14ac:dyDescent="0.15">
      <c r="O67" s="244"/>
      <c r="P67" s="244"/>
      <c r="R67" s="244"/>
      <c r="T67" s="244"/>
      <c r="Y67" s="244"/>
      <c r="CT67" s="244"/>
      <c r="CV67" s="244"/>
      <c r="CW67" s="244"/>
      <c r="CY67" s="244"/>
      <c r="DA67" s="244"/>
      <c r="DB67" s="244"/>
      <c r="DD67" s="244"/>
      <c r="DF67" s="244"/>
      <c r="DG67" s="244"/>
      <c r="DI67" s="244"/>
      <c r="DK67" s="244"/>
      <c r="DL67" s="244"/>
      <c r="DN67" s="244"/>
      <c r="DO67" s="244"/>
      <c r="DP67" s="244"/>
    </row>
    <row r="68" spans="15:120" x14ac:dyDescent="0.15"/>
    <row r="69" spans="15:120" x14ac:dyDescent="0.15"/>
    <row r="70" spans="15:120" x14ac:dyDescent="0.15"/>
    <row r="71" spans="15:120" x14ac:dyDescent="0.15"/>
    <row r="72" spans="15:120" x14ac:dyDescent="0.15">
      <c r="DP72" s="244"/>
    </row>
    <row r="73" spans="15:120" x14ac:dyDescent="0.15">
      <c r="DP73" s="24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4"/>
      <c r="CX96" s="244"/>
      <c r="DC96" s="244"/>
      <c r="DH96" s="244"/>
    </row>
    <row r="97" spans="24:120" x14ac:dyDescent="0.15">
      <c r="CS97" s="244"/>
      <c r="CX97" s="244"/>
      <c r="DC97" s="244"/>
      <c r="DH97" s="244"/>
      <c r="DP97" s="245" t="s">
        <v>512</v>
      </c>
    </row>
    <row r="98" spans="24:120" hidden="1" x14ac:dyDescent="0.15">
      <c r="CS98" s="244"/>
      <c r="CX98" s="244"/>
      <c r="DC98" s="244"/>
      <c r="DH98" s="244"/>
    </row>
    <row r="99" spans="24:120" hidden="1" x14ac:dyDescent="0.15">
      <c r="CS99" s="244"/>
      <c r="CX99" s="244"/>
      <c r="DC99" s="244"/>
      <c r="DH99" s="244"/>
    </row>
    <row r="101" spans="24:120" ht="12" hidden="1" customHeight="1" x14ac:dyDescent="0.15">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15">
      <c r="CU102" s="244"/>
      <c r="CZ102" s="244"/>
      <c r="DE102" s="244"/>
      <c r="DJ102" s="244"/>
      <c r="DM102" s="244"/>
    </row>
    <row r="103" spans="24:120" hidden="1" x14ac:dyDescent="0.15">
      <c r="CT103" s="244"/>
      <c r="CV103" s="244"/>
      <c r="CW103" s="244"/>
      <c r="CY103" s="244"/>
      <c r="DA103" s="244"/>
      <c r="DB103" s="244"/>
      <c r="DD103" s="244"/>
      <c r="DF103" s="244"/>
      <c r="DG103" s="244"/>
      <c r="DI103" s="244"/>
      <c r="DK103" s="244"/>
      <c r="DL103" s="244"/>
      <c r="DM103" s="244"/>
      <c r="DN103" s="244"/>
      <c r="DO103" s="244"/>
      <c r="DP103" s="244"/>
    </row>
    <row r="104" spans="24:120" hidden="1" x14ac:dyDescent="0.15">
      <c r="CV104" s="244"/>
      <c r="CW104" s="244"/>
      <c r="DA104" s="244"/>
      <c r="DB104" s="244"/>
      <c r="DF104" s="244"/>
      <c r="DG104" s="244"/>
      <c r="DK104" s="244"/>
      <c r="DL104" s="244"/>
      <c r="DN104" s="244"/>
      <c r="DO104" s="244"/>
      <c r="DP104" s="244"/>
    </row>
    <row r="105" spans="24:120" ht="12.75" hidden="1" customHeight="1" x14ac:dyDescent="0.15"/>
  </sheetData>
  <sheetProtection password="C5BB" sheet="1" objects="1" scenarios="1"/>
  <dataConsolidate/>
  <customSheetViews>
    <customSheetView guid="{23508DA7-0A01-45E3-A613-47E87EA26E4D}" scale="85" showPageBreaks="1" showGridLines="0" fitToPage="1" hiddenRows="1" hiddenColumns="1" view="pageBreakPreview" topLeftCell="A40">
      <selection activeCell="AK30" sqref="AK30"/>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45" customWidth="1"/>
    <col min="117" max="16384" width="9" style="244" hidden="1"/>
  </cols>
  <sheetData>
    <row r="1" spans="2:116"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x14ac:dyDescent="0.15"/>
    <row r="3" spans="2:116" x14ac:dyDescent="0.15"/>
    <row r="4" spans="2:116" x14ac:dyDescent="0.15">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x14ac:dyDescent="0.15">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x14ac:dyDescent="0.15"/>
    <row r="20" spans="9:116" x14ac:dyDescent="0.15"/>
    <row r="21" spans="9:116" x14ac:dyDescent="0.15">
      <c r="DL21" s="244"/>
    </row>
    <row r="22" spans="9:116" x14ac:dyDescent="0.15">
      <c r="DI22" s="244"/>
      <c r="DJ22" s="244"/>
      <c r="DK22" s="244"/>
      <c r="DL22" s="244"/>
    </row>
    <row r="23" spans="9:116" x14ac:dyDescent="0.15">
      <c r="CY23" s="244"/>
      <c r="CZ23" s="244"/>
      <c r="DA23" s="244"/>
      <c r="DB23" s="244"/>
      <c r="DC23" s="244"/>
      <c r="DD23" s="244"/>
      <c r="DE23" s="244"/>
      <c r="DF23" s="244"/>
      <c r="DG23" s="244"/>
      <c r="DH23" s="244"/>
      <c r="DI23" s="244"/>
      <c r="DJ23" s="244"/>
      <c r="DK23" s="244"/>
      <c r="DL23" s="24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4"/>
      <c r="DA35" s="244"/>
      <c r="DB35" s="244"/>
      <c r="DC35" s="244"/>
      <c r="DD35" s="244"/>
      <c r="DE35" s="244"/>
      <c r="DF35" s="244"/>
      <c r="DG35" s="244"/>
      <c r="DH35" s="244"/>
      <c r="DI35" s="244"/>
      <c r="DJ35" s="244"/>
      <c r="DK35" s="244"/>
      <c r="DL35" s="244"/>
    </row>
    <row r="36" spans="15:116" x14ac:dyDescent="0.15"/>
    <row r="37" spans="15:116" x14ac:dyDescent="0.15">
      <c r="DL37" s="244"/>
    </row>
    <row r="38" spans="15:116" x14ac:dyDescent="0.15">
      <c r="DI38" s="244"/>
      <c r="DJ38" s="244"/>
      <c r="DK38" s="244"/>
      <c r="DL38" s="244"/>
    </row>
    <row r="39" spans="15:116" x14ac:dyDescent="0.15"/>
    <row r="40" spans="15:116" x14ac:dyDescent="0.15"/>
    <row r="41" spans="15:116" x14ac:dyDescent="0.15"/>
    <row r="42" spans="15:116" x14ac:dyDescent="0.15"/>
    <row r="43" spans="15:116" x14ac:dyDescent="0.15">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x14ac:dyDescent="0.15">
      <c r="DL44" s="244"/>
    </row>
    <row r="45" spans="15:116" x14ac:dyDescent="0.15"/>
    <row r="46" spans="15:116" x14ac:dyDescent="0.15">
      <c r="DA46" s="244"/>
      <c r="DB46" s="244"/>
      <c r="DC46" s="244"/>
      <c r="DD46" s="244"/>
      <c r="DE46" s="244"/>
      <c r="DF46" s="244"/>
      <c r="DG46" s="244"/>
      <c r="DH46" s="244"/>
      <c r="DI46" s="244"/>
      <c r="DJ46" s="244"/>
      <c r="DK46" s="244"/>
      <c r="DL46" s="244"/>
    </row>
    <row r="47" spans="15:116" x14ac:dyDescent="0.15"/>
    <row r="48" spans="15:116" x14ac:dyDescent="0.15"/>
    <row r="49" spans="104:116" x14ac:dyDescent="0.15"/>
    <row r="50" spans="104:116" x14ac:dyDescent="0.15">
      <c r="CZ50" s="244"/>
      <c r="DA50" s="244"/>
      <c r="DB50" s="244"/>
      <c r="DC50" s="244"/>
      <c r="DD50" s="244"/>
      <c r="DE50" s="244"/>
      <c r="DF50" s="244"/>
      <c r="DG50" s="244"/>
      <c r="DH50" s="244"/>
      <c r="DI50" s="244"/>
      <c r="DJ50" s="244"/>
      <c r="DK50" s="244"/>
      <c r="DL50" s="244"/>
    </row>
    <row r="51" spans="104:116" x14ac:dyDescent="0.15"/>
    <row r="52" spans="104:116" x14ac:dyDescent="0.15"/>
    <row r="53" spans="104:116" x14ac:dyDescent="0.15">
      <c r="DL53" s="24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4"/>
      <c r="DD67" s="244"/>
      <c r="DE67" s="244"/>
      <c r="DF67" s="244"/>
      <c r="DG67" s="244"/>
      <c r="DH67" s="244"/>
      <c r="DI67" s="244"/>
      <c r="DJ67" s="244"/>
      <c r="DK67" s="244"/>
      <c r="DL67" s="24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B8z6vJtbx2go+N16mM4nQyIKXyvwUAntfbOhoRlKJCk+5FstJNkHAwQwFQkrXcd1xbiM07Uoc0EhZ2mx9VpoQ==" saltValue="pjOiKks18jvQ9t2d0+BCEQ==" spinCount="100000" sheet="1" objects="1" scenarios="1"/>
  <dataConsolidate/>
  <customSheetViews>
    <customSheetView guid="{23508DA7-0A01-45E3-A613-47E87EA26E4D}" scale="55" showGridLines="0" fitToPage="1" hiddenRows="1" hiddenColumns="1" topLeftCell="A20">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46" customWidth="1"/>
    <col min="37" max="44" width="17" style="246" customWidth="1"/>
    <col min="45" max="45" width="6.125" style="252" customWidth="1"/>
    <col min="46" max="46" width="3" style="250" customWidth="1"/>
    <col min="47" max="47" width="19.125" style="246" hidden="1" customWidth="1"/>
    <col min="48" max="52" width="12.625" style="246" hidden="1" customWidth="1"/>
    <col min="53" max="16384" width="8.625" style="246" hidden="1"/>
  </cols>
  <sheetData>
    <row r="1" spans="1:46" x14ac:dyDescent="0.15">
      <c r="AS1" s="246"/>
      <c r="AT1" s="246"/>
    </row>
    <row r="2" spans="1:46" x14ac:dyDescent="0.15">
      <c r="AS2" s="246"/>
      <c r="AT2" s="246"/>
    </row>
    <row r="3" spans="1:46" x14ac:dyDescent="0.15">
      <c r="AS3" s="246"/>
      <c r="AT3" s="246"/>
    </row>
    <row r="4" spans="1:46" x14ac:dyDescent="0.15">
      <c r="AS4" s="246"/>
      <c r="AT4" s="246"/>
    </row>
    <row r="5" spans="1:46" ht="17.25" x14ac:dyDescent="0.15">
      <c r="A5" s="247" t="s">
        <v>513</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x14ac:dyDescent="0.15">
      <c r="A6" s="250"/>
      <c r="AK6" s="251" t="s">
        <v>514</v>
      </c>
      <c r="AL6" s="251"/>
      <c r="AM6" s="251"/>
      <c r="AN6" s="251"/>
    </row>
    <row r="7" spans="1:46" ht="13.5" customHeight="1" x14ac:dyDescent="0.15">
      <c r="A7" s="250"/>
      <c r="AK7" s="253"/>
      <c r="AL7" s="254"/>
      <c r="AM7" s="254"/>
      <c r="AN7" s="255"/>
      <c r="AO7" s="1126" t="s">
        <v>515</v>
      </c>
      <c r="AP7" s="256"/>
      <c r="AQ7" s="257" t="s">
        <v>516</v>
      </c>
      <c r="AR7" s="258"/>
    </row>
    <row r="8" spans="1:46" x14ac:dyDescent="0.15">
      <c r="A8" s="250"/>
      <c r="AK8" s="259"/>
      <c r="AL8" s="260"/>
      <c r="AM8" s="260"/>
      <c r="AN8" s="261"/>
      <c r="AO8" s="1127"/>
      <c r="AP8" s="262" t="s">
        <v>517</v>
      </c>
      <c r="AQ8" s="263" t="s">
        <v>518</v>
      </c>
      <c r="AR8" s="264" t="s">
        <v>519</v>
      </c>
    </row>
    <row r="9" spans="1:46" x14ac:dyDescent="0.15">
      <c r="A9" s="250"/>
      <c r="AK9" s="1138" t="s">
        <v>520</v>
      </c>
      <c r="AL9" s="1139"/>
      <c r="AM9" s="1139"/>
      <c r="AN9" s="1140"/>
      <c r="AO9" s="265">
        <v>5661054</v>
      </c>
      <c r="AP9" s="265">
        <v>55373</v>
      </c>
      <c r="AQ9" s="266">
        <v>73084</v>
      </c>
      <c r="AR9" s="267">
        <v>-24.2</v>
      </c>
    </row>
    <row r="10" spans="1:46" ht="13.5" customHeight="1" x14ac:dyDescent="0.15">
      <c r="A10" s="250"/>
      <c r="AK10" s="1138" t="s">
        <v>521</v>
      </c>
      <c r="AL10" s="1139"/>
      <c r="AM10" s="1139"/>
      <c r="AN10" s="1140"/>
      <c r="AO10" s="268">
        <v>934156</v>
      </c>
      <c r="AP10" s="268">
        <v>9137</v>
      </c>
      <c r="AQ10" s="269">
        <v>7105</v>
      </c>
      <c r="AR10" s="270">
        <v>28.6</v>
      </c>
    </row>
    <row r="11" spans="1:46" ht="13.5" customHeight="1" x14ac:dyDescent="0.15">
      <c r="A11" s="250"/>
      <c r="AK11" s="1138" t="s">
        <v>522</v>
      </c>
      <c r="AL11" s="1139"/>
      <c r="AM11" s="1139"/>
      <c r="AN11" s="1140"/>
      <c r="AO11" s="268">
        <v>127344</v>
      </c>
      <c r="AP11" s="268">
        <v>1246</v>
      </c>
      <c r="AQ11" s="269">
        <v>1620</v>
      </c>
      <c r="AR11" s="270">
        <v>-23.1</v>
      </c>
    </row>
    <row r="12" spans="1:46" ht="13.5" customHeight="1" x14ac:dyDescent="0.15">
      <c r="A12" s="250"/>
      <c r="AK12" s="1138" t="s">
        <v>523</v>
      </c>
      <c r="AL12" s="1139"/>
      <c r="AM12" s="1139"/>
      <c r="AN12" s="1140"/>
      <c r="AO12" s="268">
        <v>17428</v>
      </c>
      <c r="AP12" s="268">
        <v>170</v>
      </c>
      <c r="AQ12" s="269">
        <v>15</v>
      </c>
      <c r="AR12" s="270">
        <v>1033.3</v>
      </c>
    </row>
    <row r="13" spans="1:46" ht="13.5" customHeight="1" x14ac:dyDescent="0.15">
      <c r="A13" s="250"/>
      <c r="AK13" s="1138" t="s">
        <v>524</v>
      </c>
      <c r="AL13" s="1139"/>
      <c r="AM13" s="1139"/>
      <c r="AN13" s="1140"/>
      <c r="AO13" s="268">
        <v>253514</v>
      </c>
      <c r="AP13" s="268">
        <v>2480</v>
      </c>
      <c r="AQ13" s="269">
        <v>2261</v>
      </c>
      <c r="AR13" s="270">
        <v>9.6999999999999993</v>
      </c>
    </row>
    <row r="14" spans="1:46" ht="13.5" customHeight="1" x14ac:dyDescent="0.15">
      <c r="A14" s="250"/>
      <c r="AK14" s="1138" t="s">
        <v>525</v>
      </c>
      <c r="AL14" s="1139"/>
      <c r="AM14" s="1139"/>
      <c r="AN14" s="1140"/>
      <c r="AO14" s="268">
        <v>192038</v>
      </c>
      <c r="AP14" s="268">
        <v>1878</v>
      </c>
      <c r="AQ14" s="269">
        <v>2995</v>
      </c>
      <c r="AR14" s="270">
        <v>-37.299999999999997</v>
      </c>
    </row>
    <row r="15" spans="1:46" ht="13.5" customHeight="1" x14ac:dyDescent="0.15">
      <c r="A15" s="250"/>
      <c r="AK15" s="1141" t="s">
        <v>526</v>
      </c>
      <c r="AL15" s="1142"/>
      <c r="AM15" s="1142"/>
      <c r="AN15" s="1143"/>
      <c r="AO15" s="268">
        <v>-428817</v>
      </c>
      <c r="AP15" s="268">
        <v>-4194</v>
      </c>
      <c r="AQ15" s="269">
        <v>-5467</v>
      </c>
      <c r="AR15" s="270">
        <v>-23.3</v>
      </c>
    </row>
    <row r="16" spans="1:46" x14ac:dyDescent="0.15">
      <c r="A16" s="250"/>
      <c r="AK16" s="1141" t="s">
        <v>189</v>
      </c>
      <c r="AL16" s="1142"/>
      <c r="AM16" s="1142"/>
      <c r="AN16" s="1143"/>
      <c r="AO16" s="268">
        <v>6756717</v>
      </c>
      <c r="AP16" s="268">
        <v>66090</v>
      </c>
      <c r="AQ16" s="269">
        <v>81613</v>
      </c>
      <c r="AR16" s="270">
        <v>-19</v>
      </c>
    </row>
    <row r="17" spans="1:46" x14ac:dyDescent="0.15">
      <c r="A17" s="250"/>
    </row>
    <row r="18" spans="1:46" x14ac:dyDescent="0.15">
      <c r="A18" s="250"/>
      <c r="AQ18" s="271"/>
      <c r="AR18" s="271"/>
    </row>
    <row r="19" spans="1:46" x14ac:dyDescent="0.15">
      <c r="A19" s="250"/>
      <c r="AK19" s="246" t="s">
        <v>527</v>
      </c>
    </row>
    <row r="20" spans="1:46" x14ac:dyDescent="0.15">
      <c r="A20" s="250"/>
      <c r="AK20" s="272"/>
      <c r="AL20" s="273"/>
      <c r="AM20" s="273"/>
      <c r="AN20" s="274"/>
      <c r="AO20" s="275" t="s">
        <v>528</v>
      </c>
      <c r="AP20" s="276" t="s">
        <v>529</v>
      </c>
      <c r="AQ20" s="277" t="s">
        <v>530</v>
      </c>
      <c r="AR20" s="278"/>
    </row>
    <row r="21" spans="1:46" s="251" customFormat="1" x14ac:dyDescent="0.15">
      <c r="A21" s="279"/>
      <c r="AK21" s="1144" t="s">
        <v>531</v>
      </c>
      <c r="AL21" s="1145"/>
      <c r="AM21" s="1145"/>
      <c r="AN21" s="1146"/>
      <c r="AO21" s="280">
        <v>6.7</v>
      </c>
      <c r="AP21" s="281">
        <v>7.82</v>
      </c>
      <c r="AQ21" s="282">
        <v>-1.1200000000000001</v>
      </c>
      <c r="AS21" s="283"/>
      <c r="AT21" s="279"/>
    </row>
    <row r="22" spans="1:46" s="251" customFormat="1" x14ac:dyDescent="0.15">
      <c r="A22" s="279"/>
      <c r="AK22" s="1144" t="s">
        <v>532</v>
      </c>
      <c r="AL22" s="1145"/>
      <c r="AM22" s="1145"/>
      <c r="AN22" s="1146"/>
      <c r="AO22" s="284">
        <v>98.9</v>
      </c>
      <c r="AP22" s="285">
        <v>98.5</v>
      </c>
      <c r="AQ22" s="286">
        <v>0.4</v>
      </c>
      <c r="AR22" s="271"/>
      <c r="AS22" s="283"/>
      <c r="AT22" s="279"/>
    </row>
    <row r="23" spans="1:46" s="251" customFormat="1" x14ac:dyDescent="0.15">
      <c r="A23" s="279"/>
      <c r="AP23" s="271"/>
      <c r="AQ23" s="271"/>
      <c r="AR23" s="271"/>
      <c r="AS23" s="283"/>
      <c r="AT23" s="279"/>
    </row>
    <row r="24" spans="1:46" s="251" customFormat="1" x14ac:dyDescent="0.15">
      <c r="A24" s="279"/>
      <c r="AP24" s="271"/>
      <c r="AQ24" s="271"/>
      <c r="AR24" s="271"/>
      <c r="AS24" s="283"/>
      <c r="AT24" s="279"/>
    </row>
    <row r="25" spans="1:46" s="251"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x14ac:dyDescent="0.15">
      <c r="A26" s="1137" t="s">
        <v>533</v>
      </c>
      <c r="B26" s="1137"/>
      <c r="C26" s="1137"/>
      <c r="D26" s="1137"/>
      <c r="E26" s="1137"/>
      <c r="F26" s="1137"/>
      <c r="G26" s="1137"/>
      <c r="H26" s="1137"/>
      <c r="I26" s="1137"/>
      <c r="J26" s="1137"/>
      <c r="K26" s="1137"/>
      <c r="L26" s="1137"/>
      <c r="M26" s="1137"/>
      <c r="N26" s="1137"/>
      <c r="O26" s="1137"/>
      <c r="P26" s="1137"/>
      <c r="Q26" s="1137"/>
      <c r="R26" s="1137"/>
      <c r="S26" s="1137"/>
      <c r="T26" s="1137"/>
      <c r="U26" s="1137"/>
      <c r="V26" s="1137"/>
      <c r="W26" s="1137"/>
      <c r="X26" s="1137"/>
      <c r="Y26" s="1137"/>
      <c r="Z26" s="1137"/>
      <c r="AA26" s="1137"/>
      <c r="AB26" s="1137"/>
      <c r="AC26" s="1137"/>
      <c r="AD26" s="1137"/>
      <c r="AE26" s="1137"/>
      <c r="AF26" s="1137"/>
      <c r="AG26" s="1137"/>
      <c r="AH26" s="1137"/>
      <c r="AI26" s="1137"/>
      <c r="AJ26" s="1137"/>
      <c r="AK26" s="1137"/>
      <c r="AL26" s="1137"/>
      <c r="AM26" s="1137"/>
      <c r="AN26" s="1137"/>
      <c r="AO26" s="1137"/>
      <c r="AP26" s="1137"/>
      <c r="AQ26" s="1137"/>
      <c r="AR26" s="1137"/>
      <c r="AS26" s="1137"/>
    </row>
    <row r="27" spans="1:46" x14ac:dyDescent="0.15">
      <c r="A27" s="291"/>
      <c r="AS27" s="246"/>
      <c r="AT27" s="246"/>
    </row>
    <row r="28" spans="1:46" ht="17.25" x14ac:dyDescent="0.15">
      <c r="A28" s="247" t="s">
        <v>534</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x14ac:dyDescent="0.15">
      <c r="A29" s="250"/>
      <c r="AK29" s="251" t="s">
        <v>535</v>
      </c>
      <c r="AL29" s="251"/>
      <c r="AM29" s="251"/>
      <c r="AN29" s="251"/>
      <c r="AS29" s="293"/>
    </row>
    <row r="30" spans="1:46" ht="13.5" customHeight="1" x14ac:dyDescent="0.15">
      <c r="A30" s="250"/>
      <c r="AK30" s="253"/>
      <c r="AL30" s="254"/>
      <c r="AM30" s="254"/>
      <c r="AN30" s="255"/>
      <c r="AO30" s="1126" t="s">
        <v>515</v>
      </c>
      <c r="AP30" s="256"/>
      <c r="AQ30" s="257" t="s">
        <v>516</v>
      </c>
      <c r="AR30" s="258"/>
    </row>
    <row r="31" spans="1:46" x14ac:dyDescent="0.15">
      <c r="A31" s="250"/>
      <c r="AK31" s="259"/>
      <c r="AL31" s="260"/>
      <c r="AM31" s="260"/>
      <c r="AN31" s="261"/>
      <c r="AO31" s="1127"/>
      <c r="AP31" s="262" t="s">
        <v>517</v>
      </c>
      <c r="AQ31" s="263" t="s">
        <v>518</v>
      </c>
      <c r="AR31" s="264" t="s">
        <v>519</v>
      </c>
    </row>
    <row r="32" spans="1:46" ht="27" customHeight="1" x14ac:dyDescent="0.15">
      <c r="A32" s="250"/>
      <c r="AK32" s="1128" t="s">
        <v>536</v>
      </c>
      <c r="AL32" s="1129"/>
      <c r="AM32" s="1129"/>
      <c r="AN32" s="1130"/>
      <c r="AO32" s="294">
        <v>4691881</v>
      </c>
      <c r="AP32" s="294">
        <v>45893</v>
      </c>
      <c r="AQ32" s="295">
        <v>55203</v>
      </c>
      <c r="AR32" s="296">
        <v>-16.899999999999999</v>
      </c>
    </row>
    <row r="33" spans="1:46" ht="13.5" customHeight="1" x14ac:dyDescent="0.15">
      <c r="A33" s="250"/>
      <c r="AK33" s="1128" t="s">
        <v>537</v>
      </c>
      <c r="AL33" s="1129"/>
      <c r="AM33" s="1129"/>
      <c r="AN33" s="1130"/>
      <c r="AO33" s="294" t="s">
        <v>538</v>
      </c>
      <c r="AP33" s="294" t="s">
        <v>538</v>
      </c>
      <c r="AQ33" s="295" t="s">
        <v>538</v>
      </c>
      <c r="AR33" s="296" t="s">
        <v>538</v>
      </c>
    </row>
    <row r="34" spans="1:46" ht="27" customHeight="1" x14ac:dyDescent="0.15">
      <c r="A34" s="250"/>
      <c r="AK34" s="1128" t="s">
        <v>539</v>
      </c>
      <c r="AL34" s="1129"/>
      <c r="AM34" s="1129"/>
      <c r="AN34" s="1130"/>
      <c r="AO34" s="294" t="s">
        <v>538</v>
      </c>
      <c r="AP34" s="294" t="s">
        <v>538</v>
      </c>
      <c r="AQ34" s="295">
        <v>23</v>
      </c>
      <c r="AR34" s="296" t="s">
        <v>538</v>
      </c>
    </row>
    <row r="35" spans="1:46" ht="27" customHeight="1" x14ac:dyDescent="0.15">
      <c r="A35" s="250"/>
      <c r="AK35" s="1128" t="s">
        <v>540</v>
      </c>
      <c r="AL35" s="1129"/>
      <c r="AM35" s="1129"/>
      <c r="AN35" s="1130"/>
      <c r="AO35" s="294">
        <v>1151041</v>
      </c>
      <c r="AP35" s="294">
        <v>11259</v>
      </c>
      <c r="AQ35" s="295">
        <v>14477</v>
      </c>
      <c r="AR35" s="296">
        <v>-22.2</v>
      </c>
    </row>
    <row r="36" spans="1:46" ht="27" customHeight="1" x14ac:dyDescent="0.15">
      <c r="A36" s="250"/>
      <c r="AK36" s="1128" t="s">
        <v>541</v>
      </c>
      <c r="AL36" s="1129"/>
      <c r="AM36" s="1129"/>
      <c r="AN36" s="1130"/>
      <c r="AO36" s="294">
        <v>132747</v>
      </c>
      <c r="AP36" s="294">
        <v>1298</v>
      </c>
      <c r="AQ36" s="295">
        <v>1238</v>
      </c>
      <c r="AR36" s="296">
        <v>4.8</v>
      </c>
    </row>
    <row r="37" spans="1:46" ht="13.5" customHeight="1" x14ac:dyDescent="0.15">
      <c r="A37" s="250"/>
      <c r="AK37" s="1128" t="s">
        <v>542</v>
      </c>
      <c r="AL37" s="1129"/>
      <c r="AM37" s="1129"/>
      <c r="AN37" s="1130"/>
      <c r="AO37" s="294">
        <v>63885</v>
      </c>
      <c r="AP37" s="294">
        <v>625</v>
      </c>
      <c r="AQ37" s="295">
        <v>619</v>
      </c>
      <c r="AR37" s="296">
        <v>1</v>
      </c>
    </row>
    <row r="38" spans="1:46" ht="27" customHeight="1" x14ac:dyDescent="0.15">
      <c r="A38" s="250"/>
      <c r="AK38" s="1131" t="s">
        <v>543</v>
      </c>
      <c r="AL38" s="1132"/>
      <c r="AM38" s="1132"/>
      <c r="AN38" s="1133"/>
      <c r="AO38" s="297" t="s">
        <v>538</v>
      </c>
      <c r="AP38" s="297" t="s">
        <v>538</v>
      </c>
      <c r="AQ38" s="298">
        <v>3</v>
      </c>
      <c r="AR38" s="286" t="s">
        <v>538</v>
      </c>
      <c r="AS38" s="293"/>
    </row>
    <row r="39" spans="1:46" x14ac:dyDescent="0.15">
      <c r="A39" s="250"/>
      <c r="AK39" s="1131" t="s">
        <v>544</v>
      </c>
      <c r="AL39" s="1132"/>
      <c r="AM39" s="1132"/>
      <c r="AN39" s="1133"/>
      <c r="AO39" s="294">
        <v>-412032</v>
      </c>
      <c r="AP39" s="294">
        <v>-4030</v>
      </c>
      <c r="AQ39" s="295">
        <v>-3879</v>
      </c>
      <c r="AR39" s="296">
        <v>3.9</v>
      </c>
      <c r="AS39" s="293"/>
    </row>
    <row r="40" spans="1:46" ht="27" customHeight="1" x14ac:dyDescent="0.15">
      <c r="A40" s="250"/>
      <c r="AK40" s="1128" t="s">
        <v>545</v>
      </c>
      <c r="AL40" s="1129"/>
      <c r="AM40" s="1129"/>
      <c r="AN40" s="1130"/>
      <c r="AO40" s="294">
        <v>-4098815</v>
      </c>
      <c r="AP40" s="294">
        <v>-40092</v>
      </c>
      <c r="AQ40" s="295">
        <v>-49249</v>
      </c>
      <c r="AR40" s="296">
        <v>-18.600000000000001</v>
      </c>
      <c r="AS40" s="293"/>
    </row>
    <row r="41" spans="1:46" x14ac:dyDescent="0.15">
      <c r="A41" s="250"/>
      <c r="AK41" s="1134" t="s">
        <v>298</v>
      </c>
      <c r="AL41" s="1135"/>
      <c r="AM41" s="1135"/>
      <c r="AN41" s="1136"/>
      <c r="AO41" s="294">
        <v>1528707</v>
      </c>
      <c r="AP41" s="294">
        <v>14953</v>
      </c>
      <c r="AQ41" s="295">
        <v>18435</v>
      </c>
      <c r="AR41" s="296">
        <v>-18.899999999999999</v>
      </c>
      <c r="AS41" s="293"/>
    </row>
    <row r="42" spans="1:46" x14ac:dyDescent="0.15">
      <c r="A42" s="250"/>
      <c r="AK42" s="299" t="s">
        <v>546</v>
      </c>
      <c r="AQ42" s="271"/>
      <c r="AR42" s="271"/>
      <c r="AS42" s="293"/>
    </row>
    <row r="43" spans="1:46" x14ac:dyDescent="0.15">
      <c r="A43" s="250"/>
      <c r="AP43" s="300"/>
      <c r="AQ43" s="271"/>
      <c r="AS43" s="293"/>
    </row>
    <row r="44" spans="1:46" x14ac:dyDescent="0.15">
      <c r="A44" s="250"/>
      <c r="AQ44" s="271"/>
    </row>
    <row r="45" spans="1:46" x14ac:dyDescent="0.15">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15">
      <c r="A47" s="303" t="s">
        <v>547</v>
      </c>
    </row>
    <row r="48" spans="1:46" x14ac:dyDescent="0.15">
      <c r="A48" s="250"/>
      <c r="AK48" s="304" t="s">
        <v>548</v>
      </c>
      <c r="AL48" s="304"/>
      <c r="AM48" s="304"/>
      <c r="AN48" s="304"/>
      <c r="AO48" s="304"/>
      <c r="AP48" s="304"/>
      <c r="AQ48" s="305"/>
      <c r="AR48" s="304"/>
    </row>
    <row r="49" spans="1:44" ht="13.5" customHeight="1" x14ac:dyDescent="0.15">
      <c r="A49" s="250"/>
      <c r="AK49" s="306"/>
      <c r="AL49" s="307"/>
      <c r="AM49" s="1121" t="s">
        <v>515</v>
      </c>
      <c r="AN49" s="1123" t="s">
        <v>549</v>
      </c>
      <c r="AO49" s="1124"/>
      <c r="AP49" s="1124"/>
      <c r="AQ49" s="1124"/>
      <c r="AR49" s="1125"/>
    </row>
    <row r="50" spans="1:44" x14ac:dyDescent="0.15">
      <c r="A50" s="250"/>
      <c r="AK50" s="308"/>
      <c r="AL50" s="309"/>
      <c r="AM50" s="1122"/>
      <c r="AN50" s="310" t="s">
        <v>550</v>
      </c>
      <c r="AO50" s="311" t="s">
        <v>551</v>
      </c>
      <c r="AP50" s="312" t="s">
        <v>552</v>
      </c>
      <c r="AQ50" s="313" t="s">
        <v>553</v>
      </c>
      <c r="AR50" s="314" t="s">
        <v>554</v>
      </c>
    </row>
    <row r="51" spans="1:44" x14ac:dyDescent="0.15">
      <c r="A51" s="250"/>
      <c r="AK51" s="306" t="s">
        <v>555</v>
      </c>
      <c r="AL51" s="307"/>
      <c r="AM51" s="315">
        <v>3584009</v>
      </c>
      <c r="AN51" s="316">
        <v>33807</v>
      </c>
      <c r="AO51" s="317">
        <v>-30.4</v>
      </c>
      <c r="AP51" s="318" t="s">
        <v>538</v>
      </c>
      <c r="AQ51" s="319" t="s">
        <v>538</v>
      </c>
      <c r="AR51" s="320" t="s">
        <v>538</v>
      </c>
    </row>
    <row r="52" spans="1:44" x14ac:dyDescent="0.15">
      <c r="A52" s="250"/>
      <c r="AK52" s="321"/>
      <c r="AL52" s="322" t="s">
        <v>556</v>
      </c>
      <c r="AM52" s="323">
        <v>2666105</v>
      </c>
      <c r="AN52" s="324">
        <v>25149</v>
      </c>
      <c r="AO52" s="325">
        <v>-35.200000000000003</v>
      </c>
      <c r="AP52" s="326" t="s">
        <v>538</v>
      </c>
      <c r="AQ52" s="327" t="s">
        <v>538</v>
      </c>
      <c r="AR52" s="328" t="s">
        <v>538</v>
      </c>
    </row>
    <row r="53" spans="1:44" x14ac:dyDescent="0.15">
      <c r="A53" s="250"/>
      <c r="AK53" s="306" t="s">
        <v>557</v>
      </c>
      <c r="AL53" s="307"/>
      <c r="AM53" s="315">
        <v>6225395</v>
      </c>
      <c r="AN53" s="316">
        <v>59254</v>
      </c>
      <c r="AO53" s="317">
        <v>75.3</v>
      </c>
      <c r="AP53" s="318" t="s">
        <v>538</v>
      </c>
      <c r="AQ53" s="319" t="s">
        <v>538</v>
      </c>
      <c r="AR53" s="320" t="s">
        <v>538</v>
      </c>
    </row>
    <row r="54" spans="1:44" x14ac:dyDescent="0.15">
      <c r="A54" s="250"/>
      <c r="AK54" s="321"/>
      <c r="AL54" s="322" t="s">
        <v>556</v>
      </c>
      <c r="AM54" s="323">
        <v>4900019</v>
      </c>
      <c r="AN54" s="324">
        <v>46639</v>
      </c>
      <c r="AO54" s="325">
        <v>85.5</v>
      </c>
      <c r="AP54" s="326" t="s">
        <v>538</v>
      </c>
      <c r="AQ54" s="327" t="s">
        <v>538</v>
      </c>
      <c r="AR54" s="328" t="s">
        <v>538</v>
      </c>
    </row>
    <row r="55" spans="1:44" x14ac:dyDescent="0.15">
      <c r="A55" s="250"/>
      <c r="AK55" s="306" t="s">
        <v>558</v>
      </c>
      <c r="AL55" s="307"/>
      <c r="AM55" s="315">
        <v>6417353</v>
      </c>
      <c r="AN55" s="316">
        <v>61670</v>
      </c>
      <c r="AO55" s="317">
        <v>4.0999999999999996</v>
      </c>
      <c r="AP55" s="318" t="s">
        <v>538</v>
      </c>
      <c r="AQ55" s="319" t="s">
        <v>538</v>
      </c>
      <c r="AR55" s="320" t="s">
        <v>538</v>
      </c>
    </row>
    <row r="56" spans="1:44" x14ac:dyDescent="0.15">
      <c r="A56" s="250"/>
      <c r="AK56" s="321"/>
      <c r="AL56" s="322" t="s">
        <v>556</v>
      </c>
      <c r="AM56" s="323">
        <v>4846675</v>
      </c>
      <c r="AN56" s="324">
        <v>46576</v>
      </c>
      <c r="AO56" s="325">
        <v>-0.1</v>
      </c>
      <c r="AP56" s="326" t="s">
        <v>538</v>
      </c>
      <c r="AQ56" s="327" t="s">
        <v>538</v>
      </c>
      <c r="AR56" s="328" t="s">
        <v>538</v>
      </c>
    </row>
    <row r="57" spans="1:44" x14ac:dyDescent="0.15">
      <c r="A57" s="250"/>
      <c r="AK57" s="306" t="s">
        <v>559</v>
      </c>
      <c r="AL57" s="307"/>
      <c r="AM57" s="315">
        <v>4668423</v>
      </c>
      <c r="AN57" s="316">
        <v>45218</v>
      </c>
      <c r="AO57" s="317">
        <v>-26.7</v>
      </c>
      <c r="AP57" s="318" t="s">
        <v>538</v>
      </c>
      <c r="AQ57" s="319" t="s">
        <v>538</v>
      </c>
      <c r="AR57" s="320" t="s">
        <v>538</v>
      </c>
    </row>
    <row r="58" spans="1:44" x14ac:dyDescent="0.15">
      <c r="A58" s="250"/>
      <c r="AK58" s="321"/>
      <c r="AL58" s="322" t="s">
        <v>556</v>
      </c>
      <c r="AM58" s="323">
        <v>3323985</v>
      </c>
      <c r="AN58" s="324">
        <v>32196</v>
      </c>
      <c r="AO58" s="325">
        <v>-30.9</v>
      </c>
      <c r="AP58" s="326" t="s">
        <v>538</v>
      </c>
      <c r="AQ58" s="327" t="s">
        <v>538</v>
      </c>
      <c r="AR58" s="328" t="s">
        <v>538</v>
      </c>
    </row>
    <row r="59" spans="1:44" x14ac:dyDescent="0.15">
      <c r="A59" s="250"/>
      <c r="AK59" s="306" t="s">
        <v>560</v>
      </c>
      <c r="AL59" s="307"/>
      <c r="AM59" s="315">
        <v>6101625</v>
      </c>
      <c r="AN59" s="316">
        <v>59682</v>
      </c>
      <c r="AO59" s="317">
        <v>32</v>
      </c>
      <c r="AP59" s="318">
        <v>62281</v>
      </c>
      <c r="AQ59" s="319" t="s">
        <v>538</v>
      </c>
      <c r="AR59" s="320" t="s">
        <v>538</v>
      </c>
    </row>
    <row r="60" spans="1:44" x14ac:dyDescent="0.15">
      <c r="A60" s="250"/>
      <c r="AK60" s="321"/>
      <c r="AL60" s="322" t="s">
        <v>556</v>
      </c>
      <c r="AM60" s="323">
        <v>3321058</v>
      </c>
      <c r="AN60" s="324">
        <v>32485</v>
      </c>
      <c r="AO60" s="325">
        <v>0.9</v>
      </c>
      <c r="AP60" s="326">
        <v>38152</v>
      </c>
      <c r="AQ60" s="327" t="s">
        <v>538</v>
      </c>
      <c r="AR60" s="328" t="s">
        <v>538</v>
      </c>
    </row>
    <row r="61" spans="1:44" x14ac:dyDescent="0.15">
      <c r="A61" s="250"/>
      <c r="AK61" s="306" t="s">
        <v>561</v>
      </c>
      <c r="AL61" s="329"/>
      <c r="AM61" s="315">
        <v>5399361</v>
      </c>
      <c r="AN61" s="316">
        <v>51926</v>
      </c>
      <c r="AO61" s="317">
        <v>10.9</v>
      </c>
      <c r="AP61" s="318" t="s">
        <v>538</v>
      </c>
      <c r="AQ61" s="330" t="s">
        <v>538</v>
      </c>
      <c r="AR61" s="320" t="s">
        <v>538</v>
      </c>
    </row>
    <row r="62" spans="1:44" x14ac:dyDescent="0.15">
      <c r="A62" s="250"/>
      <c r="AK62" s="321"/>
      <c r="AL62" s="322" t="s">
        <v>556</v>
      </c>
      <c r="AM62" s="323">
        <v>3811568</v>
      </c>
      <c r="AN62" s="324">
        <v>36609</v>
      </c>
      <c r="AO62" s="325">
        <v>4</v>
      </c>
      <c r="AP62" s="326" t="s">
        <v>538</v>
      </c>
      <c r="AQ62" s="327" t="s">
        <v>538</v>
      </c>
      <c r="AR62" s="328" t="s">
        <v>538</v>
      </c>
    </row>
    <row r="63" spans="1:44" x14ac:dyDescent="0.15">
      <c r="A63" s="250"/>
    </row>
    <row r="64" spans="1:44" x14ac:dyDescent="0.15">
      <c r="A64" s="250"/>
    </row>
    <row r="65" spans="1:46" x14ac:dyDescent="0.15">
      <c r="A65" s="250"/>
    </row>
    <row r="66" spans="1:46" x14ac:dyDescent="0.15">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15">
      <c r="AS67" s="246"/>
      <c r="AT67" s="246"/>
    </row>
    <row r="70" spans="1:46" hidden="1" x14ac:dyDescent="0.15"/>
    <row r="71" spans="1:46" hidden="1" x14ac:dyDescent="0.15"/>
    <row r="72" spans="1:46" hidden="1" x14ac:dyDescent="0.15"/>
    <row r="73" spans="1:46" hidden="1" x14ac:dyDescent="0.15"/>
  </sheetData>
  <sheetProtection algorithmName="SHA-512" hashValue="r3IAjW2mz4+YKUFHFAGcdeUgJGGdj+U5OgPf6YVd/jxLtEQH+NXkR21L5MqFJFHqY/mbYHVFYenN8ust8Q3/hQ==" saltValue="AEUdheG6raQ4qUBQ5xOD5w==" spinCount="100000" sheet="1" objects="1" scenarios="1"/>
  <customSheetViews>
    <customSheetView guid="{23508DA7-0A01-45E3-A613-47E87EA26E4D}" scale="70"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45" customWidth="1"/>
    <col min="126" max="16384" width="9" style="244" hidden="1"/>
  </cols>
  <sheetData>
    <row r="1" spans="2:125"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x14ac:dyDescent="0.15">
      <c r="B2" s="244"/>
      <c r="DG2" s="244"/>
    </row>
    <row r="3" spans="2:125" x14ac:dyDescent="0.15">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x14ac:dyDescent="0.15"/>
    <row r="5" spans="2:125" x14ac:dyDescent="0.15"/>
    <row r="6" spans="2:125" x14ac:dyDescent="0.15"/>
    <row r="7" spans="2:125" x14ac:dyDescent="0.15"/>
    <row r="8" spans="2:125" x14ac:dyDescent="0.15"/>
    <row r="9" spans="2:125" x14ac:dyDescent="0.15">
      <c r="DU9" s="24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4"/>
    </row>
    <row r="18" spans="125:125" x14ac:dyDescent="0.15"/>
    <row r="19" spans="125:125" x14ac:dyDescent="0.15"/>
    <row r="20" spans="125:125" x14ac:dyDescent="0.15">
      <c r="DU20" s="244"/>
    </row>
    <row r="21" spans="125:125" x14ac:dyDescent="0.15">
      <c r="DU21" s="24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4"/>
    </row>
    <row r="29" spans="125:125" x14ac:dyDescent="0.15"/>
    <row r="30" spans="125:125" x14ac:dyDescent="0.15"/>
    <row r="31" spans="125:125" x14ac:dyDescent="0.15"/>
    <row r="32" spans="125:125" x14ac:dyDescent="0.15"/>
    <row r="33" spans="2:125" x14ac:dyDescent="0.15">
      <c r="B33" s="244"/>
      <c r="G33" s="244"/>
      <c r="I33" s="244"/>
    </row>
    <row r="34" spans="2:125" x14ac:dyDescent="0.15">
      <c r="C34" s="244"/>
      <c r="P34" s="244"/>
      <c r="DE34" s="244"/>
      <c r="DH34" s="244"/>
    </row>
    <row r="35" spans="2:125" x14ac:dyDescent="0.15">
      <c r="D35" s="244"/>
      <c r="E35" s="244"/>
      <c r="DG35" s="244"/>
      <c r="DJ35" s="244"/>
      <c r="DP35" s="244"/>
      <c r="DQ35" s="244"/>
      <c r="DR35" s="244"/>
      <c r="DS35" s="244"/>
      <c r="DT35" s="244"/>
      <c r="DU35" s="244"/>
    </row>
    <row r="36" spans="2:125" x14ac:dyDescent="0.15">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x14ac:dyDescent="0.15">
      <c r="DU37" s="244"/>
    </row>
    <row r="38" spans="2:125" x14ac:dyDescent="0.15">
      <c r="DT38" s="244"/>
      <c r="DU38" s="244"/>
    </row>
    <row r="39" spans="2:125" x14ac:dyDescent="0.15"/>
    <row r="40" spans="2:125" x14ac:dyDescent="0.15">
      <c r="DH40" s="244"/>
    </row>
    <row r="41" spans="2:125" x14ac:dyDescent="0.15">
      <c r="DE41" s="244"/>
    </row>
    <row r="42" spans="2:125" x14ac:dyDescent="0.15">
      <c r="DG42" s="244"/>
      <c r="DJ42" s="244"/>
    </row>
    <row r="43" spans="2:125" x14ac:dyDescent="0.15">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x14ac:dyDescent="0.15">
      <c r="DU44" s="244"/>
    </row>
    <row r="45" spans="2:125" x14ac:dyDescent="0.15"/>
    <row r="46" spans="2:125" x14ac:dyDescent="0.15"/>
    <row r="47" spans="2:125" x14ac:dyDescent="0.15"/>
    <row r="48" spans="2:125" x14ac:dyDescent="0.15">
      <c r="DT48" s="244"/>
      <c r="DU48" s="244"/>
    </row>
    <row r="49" spans="120:125" x14ac:dyDescent="0.15">
      <c r="DU49" s="244"/>
    </row>
    <row r="50" spans="120:125" x14ac:dyDescent="0.15">
      <c r="DU50" s="244"/>
    </row>
    <row r="51" spans="120:125" x14ac:dyDescent="0.15">
      <c r="DP51" s="244"/>
      <c r="DQ51" s="244"/>
      <c r="DR51" s="244"/>
      <c r="DS51" s="244"/>
      <c r="DT51" s="244"/>
      <c r="DU51" s="244"/>
    </row>
    <row r="52" spans="120:125" x14ac:dyDescent="0.15"/>
    <row r="53" spans="120:125" x14ac:dyDescent="0.15"/>
    <row r="54" spans="120:125" x14ac:dyDescent="0.15">
      <c r="DU54" s="244"/>
    </row>
    <row r="55" spans="120:125" x14ac:dyDescent="0.15"/>
    <row r="56" spans="120:125" x14ac:dyDescent="0.15"/>
    <row r="57" spans="120:125" x14ac:dyDescent="0.15"/>
    <row r="58" spans="120:125" x14ac:dyDescent="0.15">
      <c r="DU58" s="244"/>
    </row>
    <row r="59" spans="120:125" x14ac:dyDescent="0.15"/>
    <row r="60" spans="120:125" x14ac:dyDescent="0.15"/>
    <row r="61" spans="120:125" x14ac:dyDescent="0.15"/>
    <row r="62" spans="120:125" x14ac:dyDescent="0.15"/>
    <row r="63" spans="120:125" x14ac:dyDescent="0.15">
      <c r="DU63" s="244"/>
    </row>
    <row r="64" spans="120:125" x14ac:dyDescent="0.15">
      <c r="DT64" s="244"/>
      <c r="DU64" s="244"/>
    </row>
    <row r="65" spans="123:125" x14ac:dyDescent="0.15"/>
    <row r="66" spans="123:125" x14ac:dyDescent="0.15"/>
    <row r="67" spans="123:125" x14ac:dyDescent="0.15"/>
    <row r="68" spans="123:125" x14ac:dyDescent="0.15"/>
    <row r="69" spans="123:125" x14ac:dyDescent="0.15">
      <c r="DS69" s="244"/>
      <c r="DT69" s="244"/>
      <c r="DU69" s="24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4"/>
    </row>
    <row r="83" spans="116:125" x14ac:dyDescent="0.15">
      <c r="DM83" s="244"/>
      <c r="DN83" s="244"/>
      <c r="DO83" s="244"/>
      <c r="DP83" s="244"/>
      <c r="DQ83" s="244"/>
      <c r="DR83" s="244"/>
      <c r="DS83" s="244"/>
      <c r="DT83" s="244"/>
      <c r="DU83" s="244"/>
    </row>
    <row r="84" spans="116:125" x14ac:dyDescent="0.15"/>
    <row r="85" spans="116:125" x14ac:dyDescent="0.15"/>
    <row r="86" spans="116:125" x14ac:dyDescent="0.15"/>
    <row r="87" spans="116:125" x14ac:dyDescent="0.15"/>
    <row r="88" spans="116:125" x14ac:dyDescent="0.15">
      <c r="DU88" s="24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4"/>
      <c r="DT94" s="244"/>
      <c r="DU94" s="244"/>
    </row>
    <row r="95" spans="116:125" ht="13.5" customHeight="1" x14ac:dyDescent="0.15">
      <c r="DU95" s="24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4"/>
    </row>
    <row r="102" spans="124:125" ht="13.5" customHeight="1" x14ac:dyDescent="0.15"/>
    <row r="103" spans="124:125" ht="13.5" customHeight="1" x14ac:dyDescent="0.15"/>
    <row r="104" spans="124:125" ht="13.5" customHeight="1" x14ac:dyDescent="0.15">
      <c r="DT104" s="244"/>
      <c r="DU104" s="24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563</v>
      </c>
    </row>
    <row r="121" spans="125:125" ht="13.5" hidden="1" customHeight="1" x14ac:dyDescent="0.15">
      <c r="DU121" s="244"/>
    </row>
  </sheetData>
  <sheetProtection algorithmName="SHA-512" hashValue="fZbl1AzMvwNmOYOUx3GuB1RT9/mlDW8Ij4T0IXGoJqR5us5mV3M45UDmruLjhX2Y08dElpvqtw6LtgDi+H7Gqg==" saltValue="fHT5fYHfQwJJ2eUPfw8Jxg==" spinCount="100000" sheet="1" objects="1" scenarios="1"/>
  <dataConsolidate/>
  <customSheetViews>
    <customSheetView guid="{23508DA7-0A01-45E3-A613-47E87EA26E4D}" scale="70" showGridLines="0" fitToPage="1" hiddenRows="1" hiddenColumns="1" topLeftCell="A79">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45" customWidth="1"/>
    <col min="126" max="142" width="0" style="244" hidden="1" customWidth="1"/>
    <col min="143" max="16384" width="9" style="244" hidden="1"/>
  </cols>
  <sheetData>
    <row r="1" spans="1:125"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x14ac:dyDescent="0.15">
      <c r="B2" s="244"/>
      <c r="T2" s="244"/>
    </row>
    <row r="3" spans="1:125"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4"/>
      <c r="G33" s="244"/>
      <c r="I33" s="244"/>
    </row>
    <row r="34" spans="2:125" x14ac:dyDescent="0.15">
      <c r="C34" s="244"/>
      <c r="P34" s="244"/>
      <c r="R34" s="244"/>
      <c r="U34" s="244"/>
    </row>
    <row r="35" spans="2:125" x14ac:dyDescent="0.15">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x14ac:dyDescent="0.15">
      <c r="F36" s="244"/>
      <c r="H36" s="244"/>
      <c r="J36" s="244"/>
      <c r="K36" s="244"/>
      <c r="L36" s="244"/>
      <c r="M36" s="244"/>
      <c r="N36" s="244"/>
      <c r="O36" s="244"/>
      <c r="Q36" s="244"/>
      <c r="S36" s="244"/>
      <c r="V36" s="244"/>
    </row>
    <row r="37" spans="2:125" x14ac:dyDescent="0.15"/>
    <row r="38" spans="2:125" x14ac:dyDescent="0.15"/>
    <row r="39" spans="2:125" x14ac:dyDescent="0.15"/>
    <row r="40" spans="2:125" x14ac:dyDescent="0.15">
      <c r="U40" s="244"/>
    </row>
    <row r="41" spans="2:125" x14ac:dyDescent="0.15">
      <c r="R41" s="244"/>
    </row>
    <row r="42" spans="2:125" x14ac:dyDescent="0.15">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x14ac:dyDescent="0.15">
      <c r="Q43" s="244"/>
      <c r="S43" s="244"/>
      <c r="V43" s="24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564</v>
      </c>
    </row>
  </sheetData>
  <sheetProtection algorithmName="SHA-512" hashValue="P5fIw//wj/rlbpmLnWBIhSEMq3z5IPfCCn8yKOVlUYEfYg0iqfcpLYbTqL8/zyT0RCDrpvnBeOftbUUq71ZO7g==" saltValue="XNvZvvp/vE5lC7YAbfk4og==" spinCount="100000" sheet="1" objects="1" scenarios="1"/>
  <dataConsolidate/>
  <customSheetViews>
    <customSheetView guid="{23508DA7-0A01-45E3-A613-47E87EA26E4D}" scale="70" showGridLines="0" fitToPage="1" hiddenRows="1" hiddenColumns="1" topLeftCell="A88">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47" t="s">
        <v>3</v>
      </c>
      <c r="D47" s="1147"/>
      <c r="E47" s="1148"/>
      <c r="F47" s="11">
        <v>20.09</v>
      </c>
      <c r="G47" s="12">
        <v>18.600000000000001</v>
      </c>
      <c r="H47" s="12">
        <v>17.96</v>
      </c>
      <c r="I47" s="12">
        <v>17.399999999999999</v>
      </c>
      <c r="J47" s="13">
        <v>21.07</v>
      </c>
    </row>
    <row r="48" spans="2:10" ht="57.75" customHeight="1" x14ac:dyDescent="0.15">
      <c r="B48" s="14"/>
      <c r="C48" s="1149" t="s">
        <v>4</v>
      </c>
      <c r="D48" s="1149"/>
      <c r="E48" s="1150"/>
      <c r="F48" s="15">
        <v>8.75</v>
      </c>
      <c r="G48" s="16">
        <v>5.64</v>
      </c>
      <c r="H48" s="16">
        <v>4.7300000000000004</v>
      </c>
      <c r="I48" s="16">
        <v>8.27</v>
      </c>
      <c r="J48" s="17">
        <v>10.08</v>
      </c>
    </row>
    <row r="49" spans="2:10" ht="57.75" customHeight="1" thickBot="1" x14ac:dyDescent="0.2">
      <c r="B49" s="18"/>
      <c r="C49" s="1151" t="s">
        <v>5</v>
      </c>
      <c r="D49" s="1151"/>
      <c r="E49" s="1152"/>
      <c r="F49" s="19">
        <v>0.68</v>
      </c>
      <c r="G49" s="20" t="s">
        <v>570</v>
      </c>
      <c r="H49" s="20" t="s">
        <v>571</v>
      </c>
      <c r="I49" s="20">
        <v>3.69</v>
      </c>
      <c r="J49" s="21">
        <v>6.34</v>
      </c>
    </row>
    <row r="50" spans="2:10" x14ac:dyDescent="0.15"/>
  </sheetData>
  <sheetProtection algorithmName="SHA-512" hashValue="HCgcIcrjWYBGz3cZRLGFIoyZ2lm/hlHteogRaQBfKDwpiQd4Dsd3KMoULBysrmAdB5YcF5T+MUwRVs4fz8HQpg==" saltValue="DSXMLF4qV3mct+hdwAu9Og==" spinCount="100000" sheet="1" objects="1" scenarios="1"/>
  <customSheetViews>
    <customSheetView guid="{23508DA7-0A01-45E3-A613-47E87EA26E4D}" scale="55" showGridLines="0" fitToPage="1" hiddenRows="1" hiddenColumns="1" topLeftCell="A22">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2"/>
  <headerFooter alignWithMargins="0">
    <oddFooter>&amp;C&amp;P/&amp;N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2023-10-05T04:53:10Z</cp:lastPrinted>
  <dcterms:created xsi:type="dcterms:W3CDTF">2023-02-20T04:13:24Z</dcterms:created>
  <dcterms:modified xsi:type="dcterms:W3CDTF">2023-10-16T04:17:28Z</dcterms:modified>
  <cp:category/>
</cp:coreProperties>
</file>