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hiku-flsv27.szaimu.local\共有フォルダ\04財務部\01財政課\財政課\R7\025 決算統計\05_財政状況資料集作成\260301_ 令和6年度財政状況資料集の作成等について\04_県回答\"/>
    </mc:Choice>
  </mc:AlternateContent>
  <xr:revisionPtr revIDLastSave="0" documentId="13_ncr:1_{78B16D43-4F20-48E8-A96F-1AEBAF691D09}" xr6:coauthVersionLast="47" xr6:coauthVersionMax="47" xr10:uidLastSave="{00000000-0000-0000-0000-000000000000}"/>
  <bookViews>
    <workbookView xWindow="-28920" yWindow="-12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BW35" i="10"/>
  <c r="BW36" i="10" s="1"/>
  <c r="BW37" i="10" s="1"/>
  <c r="BW38" i="10" s="1"/>
  <c r="BW39" i="10" s="1"/>
  <c r="BW40" i="10" s="1"/>
  <c r="BW41" i="10" s="1"/>
  <c r="BE35" i="10"/>
  <c r="CO34" i="10"/>
  <c r="CO35" i="10" s="1"/>
  <c r="CO36" i="10" s="1"/>
  <c r="BW34"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alcChain>
</file>

<file path=xl/sharedStrings.xml><?xml version="1.0" encoding="utf-8"?>
<sst xmlns="http://schemas.openxmlformats.org/spreadsheetml/2006/main" count="1094" uniqueCount="568">
  <si>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</si>
  <si>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</si>
  <si>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</si>
  <si>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</si>
  <si>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</si>
  <si>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</si>
  <si>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</si>
  <si>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</si>
  <si>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</si>
  <si>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</si>
  <si>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</si>
  <si>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</si>
  <si>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</si>
  <si>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</si>
  <si>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</si>
  <si>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</si>
  <si>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</si>
  <si>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</si>
  <si>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</si>
  <si>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</si>
  <si>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</si>
  <si>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</si>
  <si>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</si>
  <si>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</si>
  <si>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</si>
  <si>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</si>
  <si>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</si>
  <si>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</si>
  <si>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</si>
  <si>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</si>
  <si>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</si>
  <si>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</si>
  <si>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</si>
  <si>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</si>
  <si>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</si>
  <si>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</si>
  <si>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</si>
  <si>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</si>
  <si>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</si>
  <si>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</si>
  <si>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</si>
  <si>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</si>
  <si>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</si>
  <si>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</si>
  <si>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</si>
  <si>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</si>
  <si>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</si>
  <si>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</si>
  <si>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</si>
  <si>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</si>
  <si>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</si>
  <si>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</si>
  <si>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</si>
  <si>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</si>
  <si>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</si>
  <si>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</si>
  <si>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</si>
  <si>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</si>
  <si>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</si>
  <si>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</si>
  <si>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</si>
  <si>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</si>
  <si>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</si>
  <si>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</si>
  <si>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</si>
  <si>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</si>
  <si>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</si>
  <si>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</si>
  <si>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</si>
  <si>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</si>
  <si>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</si>
  <si>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</si>
  <si>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</si>
  <si>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</si>
  <si>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</si>
  <si>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</si>
  <si>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</si>
  <si>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</si>
  <si>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</si>
  <si>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</si>
  <si>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</si>
  <si>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</si>
  <si>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</si>
  <si>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</si>
  <si>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</si>
  <si>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</si>
  <si>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</si>
  <si>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</si>
  <si>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</si>
  <si>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</si>
  <si>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</si>
  <si>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</si>
  <si>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</si>
  <si>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</si>
  <si>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筑西市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</si>
  <si>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</si>
  <si>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</si>
  <si>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</si>
  <si>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</si>
  <si>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</si>
  <si>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</si>
  <si>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</si>
  <si>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</si>
  <si>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</si>
  <si>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</si>
  <si>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</si>
  <si>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</si>
  <si>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</si>
  <si>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</si>
  <si>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</si>
  <si>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</si>
  <si>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</si>
  <si>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</si>
  <si>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</si>
  <si>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</si>
  <si>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</si>
  <si>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</si>
  <si>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</si>
  <si>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</si>
  <si>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</si>
  <si>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</si>
  <si>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</si>
  <si>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</si>
  <si>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</si>
  <si>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</si>
  <si>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</si>
  <si>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</si>
  <si>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</si>
  <si>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</si>
  <si>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</si>
  <si>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</si>
  <si>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</si>
  <si>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</si>
  <si>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</si>
  <si>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</si>
  <si>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</si>
  <si>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</si>
  <si>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</si>
  <si>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</si>
  <si>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</si>
  <si>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</si>
  <si>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</si>
  <si>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</si>
  <si>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</si>
  <si>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</si>
  <si>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</si>
  <si>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</si>
  <si>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</si>
  <si>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</si>
  <si>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</si>
  <si>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</si>
  <si>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</si>
  <si>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</si>
  <si>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</si>
  <si>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</si>
  <si>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</si>
  <si>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</si>
  <si>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</si>
  <si>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</si>
  <si>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</si>
  <si>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</si>
  <si>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</si>
  <si>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</si>
  <si>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</si>
  <si>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</si>
  <si>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</si>
  <si>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</si>
  <si>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</si>
  <si>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</si>
  <si>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</si>
  <si>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</si>
  <si>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</si>
  <si>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</si>
  <si>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</si>
  <si>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</si>
  <si>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</si>
  <si>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</si>
  <si>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</si>
  <si>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</si>
  <si>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</si>
  <si>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</si>
  <si>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</si>
  <si>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</si>
  <si>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</si>
  <si>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</si>
  <si>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</si>
  <si>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</si>
  <si>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</si>
  <si>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</si>
  <si>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</si>
  <si>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</si>
  <si>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</si>
  <si>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</si>
  <si>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</si>
  <si>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</si>
  <si>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</si>
  <si>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</si>
  <si>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</si>
  <si>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</si>
  <si>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</si>
  <si>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</si>
  <si>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</si>
  <si>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</si>
  <si>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茨城県筑西市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</si>
  <si>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</si>
  <si>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</si>
  <si>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</si>
  <si>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</si>
  <si>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</si>
  <si>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</si>
  <si>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</si>
  <si>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</si>
  <si>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</si>
  <si>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</si>
  <si>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</si>
  <si>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</si>
  <si>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</si>
  <si>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</si>
  <si>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</si>
  <si>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</si>
  <si>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</si>
  <si>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</si>
  <si>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</si>
  <si>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</si>
  <si>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</si>
  <si>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</si>
  <si>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</si>
  <si>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</si>
  <si>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</si>
  <si>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</si>
  <si>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</si>
  <si>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</si>
  <si>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</si>
  <si>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</si>
  <si>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</si>
  <si>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</si>
  <si>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</si>
  <si>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</si>
  <si>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</si>
  <si>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</si>
  <si>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</si>
  <si>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</si>
  <si>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</si>
  <si>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</si>
  <si>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</si>
  <si>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</si>
  <si>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</si>
  <si>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</si>
  <si>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</si>
  <si>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</si>
  <si>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</si>
  <si>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</si>
  <si>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</si>
  <si>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</si>
  <si>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</si>
  <si>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</si>
  <si>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</si>
  <si>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</si>
  <si>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</si>
  <si>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</si>
  <si>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</si>
  <si>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</si>
  <si>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</si>
  <si>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</si>
  <si>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</si>
  <si>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</si>
  <si>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</si>
  <si>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</si>
  <si>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</si>
  <si>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</si>
  <si>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</si>
  <si>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</si>
  <si>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</si>
  <si>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</si>
  <si>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</si>
  <si>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</si>
  <si>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</si>
  <si>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</si>
  <si>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</si>
  <si>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</si>
  <si>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</si>
  <si>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</si>
  <si>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</si>
  <si>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</si>
  <si>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</si>
  <si>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</si>
  <si>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</si>
  <si>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</si>
  <si>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</si>
  <si>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</si>
  <si>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</si>
  <si>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</si>
  <si>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</si>
  <si>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</si>
  <si>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</si>
  <si>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</si>
  <si>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</si>
  <si>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</si>
  <si>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</si>
  <si>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</si>
  <si>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</si>
  <si>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</si>
  <si>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</si>
  <si>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</si>
  <si>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</si>
  <si>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</si>
  <si>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</si>
  <si>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</si>
  <si>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</si>
  <si>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</si>
  <si>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</si>
  <si>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</si>
  <si>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</si>
  <si>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</si>
  <si>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</si>
  <si>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</si>
  <si>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</si>
  <si>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</si>
  <si>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</si>
  <si>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</si>
  <si>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</si>
  <si>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</si>
  <si>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</si>
  <si>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</si>
  <si>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</si>
  <si>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</si>
  <si>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</si>
  <si>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</si>
  <si>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</si>
  <si>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</si>
  <si>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</si>
  <si>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</si>
  <si>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</si>
  <si>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</si>
  <si>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</si>
  <si>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</si>
  <si>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</si>
  <si>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</si>
  <si>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</si>
  <si>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</si>
  <si>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</si>
  <si>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</si>
  <si>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</si>
  <si>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</si>
  <si>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</si>
  <si>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</si>
  <si>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</si>
  <si>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</si>
  <si>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</si>
  <si>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</si>
  <si>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</si>
  <si>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</si>
  <si>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</si>
  <si>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</si>
  <si>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茨城県筑西市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</si>
  <si>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</si>
  <si>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</si>
  <si>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</si>
  <si>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</si>
  <si>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</si>
  <si>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</si>
  <si>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</si>
  <si>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</si>
  <si>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</si>
  <si>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</si>
  <si>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</si>
  <si>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</si>
  <si>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</si>
  <si>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</si>
  <si>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</si>
  <si>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</si>
  <si>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</si>
  <si>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</si>
  <si>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</si>
  <si>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</si>
  <si>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筑西市病院事業債管理特別会計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</si>
  <si>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</si>
  <si>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</si>
  <si>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</si>
  <si>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</si>
  <si>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</si>
  <si>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</si>
  <si>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</si>
  <si>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</si>
  <si>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</si>
  <si>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</si>
  <si>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</si>
  <si>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</si>
  <si>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</si>
  <si>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筑西市国民健康保険特別会計</t>
    <phoneticPr fontId="5"/>
  </si>
  <si>
    <t>筑西市後期高齢者医療特別会計</t>
    <phoneticPr fontId="5"/>
  </si>
  <si>
    <t>筑西市介護保険特別会計</t>
    <phoneticPr fontId="5"/>
  </si>
  <si>
    <t>筑西市水道事業会計</t>
    <phoneticPr fontId="5"/>
  </si>
  <si>
    <t>法適用企業</t>
    <phoneticPr fontId="5"/>
  </si>
  <si>
    <t>筑西市下水道事業会計</t>
    <phoneticPr fontId="5"/>
  </si>
  <si>
    <t>筑西市農業集落排水事業会計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</si>
  <si>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</si>
  <si>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</si>
  <si>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</si>
  <si>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</si>
  <si>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</si>
  <si>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</si>
  <si>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</si>
  <si>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</si>
  <si>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</si>
  <si>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</si>
  <si>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</si>
  <si>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</si>
  <si>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</si>
  <si>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</si>
  <si>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</si>
  <si>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</si>
  <si>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</si>
  <si>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</si>
  <si>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</si>
  <si>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</si>
  <si>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</si>
  <si>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</si>
  <si>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</si>
  <si>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</si>
  <si>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</si>
  <si>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</si>
  <si>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</si>
  <si>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</si>
  <si>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</si>
  <si>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</si>
  <si>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</si>
  <si>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</si>
  <si>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</si>
  <si>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</si>
  <si>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</si>
  <si>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</si>
  <si>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</si>
  <si>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</si>
  <si>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</si>
  <si>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</si>
  <si>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</si>
  <si>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</si>
  <si>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</si>
  <si>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</si>
  <si>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</si>
  <si>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</si>
  <si>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</si>
  <si>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</si>
  <si>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</si>
  <si>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</si>
  <si>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</si>
  <si>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</si>
  <si>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</si>
  <si>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</si>
  <si>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</si>
  <si>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</si>
  <si>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</si>
  <si>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</si>
  <si>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</si>
  <si>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</si>
  <si>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</si>
  <si>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</si>
  <si>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</si>
  <si>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</si>
  <si>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</si>
  <si>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</si>
  <si>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</si>
  <si>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</si>
  <si>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</si>
  <si>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</si>
  <si>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</si>
  <si>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</si>
  <si>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</si>
  <si>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</si>
  <si>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</si>
  <si>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</si>
  <si>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</si>
  <si>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</si>
  <si>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</si>
  <si>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</si>
  <si>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</si>
  <si>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</si>
  <si>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</si>
  <si>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</si>
  <si>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</si>
  <si>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</si>
  <si>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</si>
  <si>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</si>
  <si>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</si>
  <si>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</si>
  <si>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</si>
  <si>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</si>
  <si>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</si>
  <si>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</si>
  <si>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</si>
  <si>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</si>
  <si>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</si>
  <si>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</si>
  <si>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</si>
  <si>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</si>
  <si>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</si>
  <si>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</si>
  <si>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</si>
  <si>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</si>
  <si>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</si>
  <si>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</si>
  <si>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</si>
  <si>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</si>
  <si>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</si>
  <si>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</si>
  <si>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</si>
  <si>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</si>
  <si>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</si>
  <si>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</si>
  <si>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</si>
  <si>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</si>
  <si>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</si>
  <si>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</si>
  <si>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</si>
  <si>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</si>
  <si>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</si>
  <si>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</si>
  <si>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</si>
  <si>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</si>
  <si>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</si>
  <si>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</si>
  <si>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</si>
  <si>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</si>
  <si>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</si>
  <si>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</si>
  <si>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</si>
  <si>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</si>
  <si>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</si>
  <si>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</si>
  <si>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</si>
  <si>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0.54</t>
  </si>
  <si>
    <t>▲ 2.13</t>
  </si>
  <si>
    <t>▲ 1.59</t>
  </si>
  <si>
    <t>一般会計</t>
  </si>
  <si>
    <t>筑西市水道事業会計</t>
  </si>
  <si>
    <t>筑西市下水道事業会計</t>
  </si>
  <si>
    <t>筑西市農業集落排水事業会計</t>
  </si>
  <si>
    <t>筑西市介護保険特別会計</t>
  </si>
  <si>
    <t>筑西市後期高齢者医療特別会計</t>
  </si>
  <si>
    <t>筑西市国民健康保険特別会計</t>
  </si>
  <si>
    <t>筑西市病院事業債管理特別会計</t>
  </si>
  <si>
    <t>その他会計（赤字）</t>
  </si>
  <si>
    <t>その他会計（黒字）</t>
  </si>
  <si>
    <t>R02</t>
    <phoneticPr fontId="5"/>
  </si>
  <si>
    <t>R03</t>
    <phoneticPr fontId="5"/>
  </si>
  <si>
    <t>R04</t>
    <phoneticPr fontId="5"/>
  </si>
  <si>
    <t>R05</t>
    <phoneticPr fontId="5"/>
  </si>
  <si>
    <t>R06</t>
    <phoneticPr fontId="5"/>
  </si>
  <si>
    <t>-</t>
    <phoneticPr fontId="2"/>
  </si>
  <si>
    <t xml:space="preserve"> </t>
    <phoneticPr fontId="2"/>
  </si>
  <si>
    <t>筑西広域市町村圏事務組合一般会計</t>
    <rPh sb="0" eb="4">
      <t>チクセイコウイキ</t>
    </rPh>
    <rPh sb="4" eb="7">
      <t>シチョウソン</t>
    </rPh>
    <rPh sb="7" eb="8">
      <t>ケン</t>
    </rPh>
    <rPh sb="8" eb="10">
      <t>ジム</t>
    </rPh>
    <rPh sb="10" eb="12">
      <t>クミアイ</t>
    </rPh>
    <rPh sb="12" eb="16">
      <t>イッパンカイケイ</t>
    </rPh>
    <phoneticPr fontId="38"/>
  </si>
  <si>
    <t>茨城県市町村総合事務組合一般会計</t>
    <rPh sb="0" eb="3">
      <t>イバラキケン</t>
    </rPh>
    <rPh sb="3" eb="6">
      <t>シチョウソン</t>
    </rPh>
    <rPh sb="6" eb="12">
      <t>ソウゴウジムクミアイ</t>
    </rPh>
    <rPh sb="12" eb="16">
      <t>イッパンカイケイ</t>
    </rPh>
    <phoneticPr fontId="38"/>
  </si>
  <si>
    <t>茨城県市町村総合事務組合県民交通災害共済事業特別会計</t>
    <rPh sb="0" eb="3">
      <t>イバラキケン</t>
    </rPh>
    <rPh sb="3" eb="6">
      <t>シチョウソン</t>
    </rPh>
    <rPh sb="6" eb="8">
      <t>ソウゴウ</t>
    </rPh>
    <rPh sb="8" eb="12">
      <t>ジムクミアイ</t>
    </rPh>
    <rPh sb="12" eb="14">
      <t>ケンミン</t>
    </rPh>
    <rPh sb="14" eb="16">
      <t>コウツウ</t>
    </rPh>
    <rPh sb="16" eb="18">
      <t>サイガイ</t>
    </rPh>
    <rPh sb="18" eb="20">
      <t>キョウサイ</t>
    </rPh>
    <rPh sb="20" eb="22">
      <t>ジギョウ</t>
    </rPh>
    <rPh sb="22" eb="26">
      <t>トクベツカイケイ</t>
    </rPh>
    <phoneticPr fontId="38"/>
  </si>
  <si>
    <t>下妻地方広域事務組合一般会計</t>
    <rPh sb="0" eb="2">
      <t>シモツマ</t>
    </rPh>
    <rPh sb="2" eb="6">
      <t>チホウコウイキ</t>
    </rPh>
    <rPh sb="6" eb="10">
      <t>ジムクミアイ</t>
    </rPh>
    <rPh sb="10" eb="14">
      <t>イッパンカイケイ</t>
    </rPh>
    <phoneticPr fontId="38"/>
  </si>
  <si>
    <t>下妻地方広域事務組合フィットネスパーク・きぬ特別会計</t>
    <rPh sb="0" eb="2">
      <t>シモツマ</t>
    </rPh>
    <rPh sb="2" eb="6">
      <t>チホウコウイキ</t>
    </rPh>
    <rPh sb="6" eb="10">
      <t>ジムクミアイ</t>
    </rPh>
    <rPh sb="22" eb="26">
      <t>トクベツカイケイ</t>
    </rPh>
    <phoneticPr fontId="38"/>
  </si>
  <si>
    <t>茨城租税債権管理機構一般会計</t>
    <rPh sb="0" eb="2">
      <t>イバラキ</t>
    </rPh>
    <rPh sb="2" eb="4">
      <t>ソゼイ</t>
    </rPh>
    <rPh sb="4" eb="8">
      <t>サイケンカンリ</t>
    </rPh>
    <rPh sb="8" eb="10">
      <t>キコウ</t>
    </rPh>
    <rPh sb="10" eb="14">
      <t>イッパンカイケイ</t>
    </rPh>
    <phoneticPr fontId="38"/>
  </si>
  <si>
    <t>茨城県後期高齢者医療広域連合一般会計</t>
    <rPh sb="0" eb="3">
      <t>イバラキケン</t>
    </rPh>
    <rPh sb="3" eb="8">
      <t>コウキコウレイシャ</t>
    </rPh>
    <rPh sb="8" eb="10">
      <t>イリョウ</t>
    </rPh>
    <rPh sb="10" eb="14">
      <t>コウイキレンゴウ</t>
    </rPh>
    <rPh sb="14" eb="18">
      <t>イッパンカイケイ</t>
    </rPh>
    <phoneticPr fontId="38"/>
  </si>
  <si>
    <t>茨城県後期高齢者医療広域連合後期高齢医療特別会計</t>
    <rPh sb="0" eb="3">
      <t>イバラキケン</t>
    </rPh>
    <rPh sb="3" eb="8">
      <t>コウキコウレイシャ</t>
    </rPh>
    <rPh sb="8" eb="10">
      <t>イリョウ</t>
    </rPh>
    <rPh sb="10" eb="14">
      <t>コウイキレンゴウ</t>
    </rPh>
    <rPh sb="14" eb="20">
      <t>コウキコウレイイリョウ</t>
    </rPh>
    <rPh sb="20" eb="24">
      <t>トクベツカイケイ</t>
    </rPh>
    <phoneticPr fontId="38"/>
  </si>
  <si>
    <t>スピカ・アセット・マネジメント</t>
    <phoneticPr fontId="38"/>
  </si>
  <si>
    <t>茨城県西部医療機構</t>
    <rPh sb="0" eb="3">
      <t>イバラキケン</t>
    </rPh>
    <rPh sb="3" eb="5">
      <t>セイブ</t>
    </rPh>
    <rPh sb="5" eb="9">
      <t>イリョウキコウ</t>
    </rPh>
    <phoneticPr fontId="38"/>
  </si>
  <si>
    <t>ちくせい夢開発</t>
    <rPh sb="4" eb="7">
      <t>ユメカイハツ</t>
    </rPh>
    <phoneticPr fontId="38"/>
  </si>
  <si>
    <t>合併振興基金</t>
    <rPh sb="0" eb="6">
      <t>ガッペイシンコウキキン</t>
    </rPh>
    <phoneticPr fontId="5"/>
  </si>
  <si>
    <t>庁舎建設事業基金</t>
    <rPh sb="0" eb="8">
      <t>チョウシャケンセツジギョウキキン</t>
    </rPh>
    <phoneticPr fontId="38"/>
  </si>
  <si>
    <t>団地排水建設事業基金</t>
    <rPh sb="0" eb="4">
      <t>ダンチハイスイ</t>
    </rPh>
    <rPh sb="4" eb="6">
      <t>ケンセツ</t>
    </rPh>
    <rPh sb="6" eb="10">
      <t>ジギョウキキン</t>
    </rPh>
    <phoneticPr fontId="38"/>
  </si>
  <si>
    <t>Ｃｈｉｋｕｓｅｉ－ｍｉｎｅ</t>
    <phoneticPr fontId="2"/>
  </si>
  <si>
    <t>筑西広域市町村圏事務組合施設整備事業基金</t>
    <phoneticPr fontId="38"/>
  </si>
  <si>
    <t>地域づくり振興基金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</si>
</sst>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1">
                  <c:v>62281</c:v>
                </c:pt>
                <c:pt idx="2">
                  <c:v>58940</c:v>
                </c:pt>
                <c:pt idx="3">
                  <c:v>57336</c:v>
                </c:pt>
                <c:pt idx="4">
                  <c:v>69665</c:v>
                </c:pt>
              </c:numCache>
            </c:numRef>
          </c:val>
          <c:smooth val="0"/>
          <c:extLst>
            <c:ext xmlns:c16="http://schemas.microsoft.com/office/drawing/2014/chart" uri="{C3380CC4-5D6E-409C-BE32-E72D297353CC}">
              <c16:uniqueId val="{00000000-609F-4528-9BBA-0E03D175D7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45218</c:v>
                </c:pt>
                <c:pt idx="1">
                  <c:v>59682</c:v>
                </c:pt>
                <c:pt idx="2">
                  <c:v>51037</c:v>
                </c:pt>
                <c:pt idx="3">
                  <c:v>59409</c:v>
                </c:pt>
                <c:pt idx="4">
                  <c:v>52953</c:v>
                </c:pt>
              </c:numCache>
            </c:numRef>
          </c:val>
          <c:smooth val="0"/>
          <c:extLst>
            <c:ext xmlns:c16="http://schemas.microsoft.com/office/drawing/2014/chart" uri="{C3380CC4-5D6E-409C-BE32-E72D297353CC}">
              <c16:uniqueId val="{00000001-609F-4528-9BBA-0E03D175D73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8.27</c:v>
                </c:pt>
                <c:pt idx="1">
                  <c:v>10.08</c:v>
                </c:pt>
                <c:pt idx="2">
                  <c:v>11.53</c:v>
                </c:pt>
                <c:pt idx="3">
                  <c:v>11.14</c:v>
                </c:pt>
                <c:pt idx="4">
                  <c:v>9.19</c:v>
                </c:pt>
              </c:numCache>
            </c:numRef>
          </c:val>
          <c:extLst>
            <c:ext xmlns:c16="http://schemas.microsoft.com/office/drawing/2014/chart" uri="{C3380CC4-5D6E-409C-BE32-E72D297353CC}">
              <c16:uniqueId val="{00000000-7E1A-4A80-ADA4-453BB9D66D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17.399999999999999</c:v>
                </c:pt>
                <c:pt idx="1">
                  <c:v>21.07</c:v>
                </c:pt>
                <c:pt idx="2">
                  <c:v>21.85</c:v>
                </c:pt>
                <c:pt idx="3">
                  <c:v>19.43</c:v>
                </c:pt>
                <c:pt idx="4">
                  <c:v>19.13</c:v>
                </c:pt>
              </c:numCache>
            </c:numRef>
          </c:val>
          <c:extLst>
            <c:ext xmlns:c16="http://schemas.microsoft.com/office/drawing/2014/chart" uri="{C3380CC4-5D6E-409C-BE32-E72D297353CC}">
              <c16:uniqueId val="{00000001-7E1A-4A80-ADA4-453BB9D66D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3.69</c:v>
                </c:pt>
                <c:pt idx="1">
                  <c:v>6.34</c:v>
                </c:pt>
                <c:pt idx="2">
                  <c:v>-0.54</c:v>
                </c:pt>
                <c:pt idx="3">
                  <c:v>-2.13</c:v>
                </c:pt>
                <c:pt idx="4">
                  <c:v>-1.59</c:v>
                </c:pt>
              </c:numCache>
            </c:numRef>
          </c:val>
          <c:smooth val="0"/>
          <c:extLst>
            <c:ext xmlns:c16="http://schemas.microsoft.com/office/drawing/2014/chart" uri="{C3380CC4-5D6E-409C-BE32-E72D297353CC}">
              <c16:uniqueId val="{00000002-7E1A-4A80-ADA4-453BB9D66D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0.37</c:v>
                </c:pt>
                <c:pt idx="2">
                  <c:v>#N/A</c:v>
                </c:pt>
                <c:pt idx="3">
                  <c:v>0.28999999999999998</c:v>
                </c:pt>
                <c:pt idx="4">
                  <c:v>#N/A</c:v>
                </c:pt>
                <c:pt idx="5">
                  <c:v>0</c:v>
                </c:pt>
                <c:pt idx="6">
                  <c:v>#N/A</c:v>
                </c:pt>
                <c:pt idx="7">
                  <c:v>0</c:v>
                </c:pt>
                <c:pt idx="8">
                  <c:v>0</c:v>
                </c:pt>
                <c:pt idx="9">
                  <c:v>0</c:v>
                </c:pt>
              </c:numCache>
            </c:numRef>
          </c:val>
          <c:extLst>
            <c:ext xmlns:c16="http://schemas.microsoft.com/office/drawing/2014/chart" uri="{C3380CC4-5D6E-409C-BE32-E72D297353CC}">
              <c16:uniqueId val="{00000000-FDE4-4F89-AEAF-373C7F4614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E4-4F89-AEAF-373C7F46145B}"/>
            </c:ext>
          </c:extLst>
        </c:ser>
        <c:ser>
          <c:idx val="2"/>
          <c:order val="2"/>
          <c:tx>
            <c:strRef>
              <c:f>データシート!$A$29</c:f>
              <c:strCache>
                <c:ptCount val="1"/>
                <c:pt idx="0">
                  <c:v>筑西市病院事業債管理特別会計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DE4-4F89-AEAF-373C7F46145B}"/>
            </c:ext>
          </c:extLst>
        </c:ser>
        <c:ser>
          <c:idx val="3"/>
          <c:order val="3"/>
          <c:tx>
            <c:strRef>
              <c:f>データシート!$A$30</c:f>
              <c:strCache>
                <c:ptCount val="1"/>
                <c:pt idx="0">
                  <c:v>筑西市国民健康保険特別会計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1.34</c:v>
                </c:pt>
                <c:pt idx="2">
                  <c:v>#N/A</c:v>
                </c:pt>
                <c:pt idx="3">
                  <c:v>2.0499999999999998</c:v>
                </c:pt>
                <c:pt idx="4">
                  <c:v>#N/A</c:v>
                </c:pt>
                <c:pt idx="5">
                  <c:v>2.16</c:v>
                </c:pt>
                <c:pt idx="6">
                  <c:v>#N/A</c:v>
                </c:pt>
                <c:pt idx="7">
                  <c:v>0.66</c:v>
                </c:pt>
                <c:pt idx="8">
                  <c:v>#N/A</c:v>
                </c:pt>
                <c:pt idx="9">
                  <c:v>0.25</c:v>
                </c:pt>
              </c:numCache>
            </c:numRef>
          </c:val>
          <c:extLst>
            <c:ext xmlns:c16="http://schemas.microsoft.com/office/drawing/2014/chart" uri="{C3380CC4-5D6E-409C-BE32-E72D297353CC}">
              <c16:uniqueId val="{00000003-FDE4-4F89-AEAF-373C7F46145B}"/>
            </c:ext>
          </c:extLst>
        </c:ser>
        <c:ser>
          <c:idx val="4"/>
          <c:order val="4"/>
          <c:tx>
            <c:strRef>
              <c:f>データシート!$A$31</c:f>
              <c:strCache>
                <c:ptCount val="1"/>
                <c:pt idx="0">
                  <c:v>筑西市後期高齢者医療特別会計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c:v>
                </c:pt>
                <c:pt idx="2">
                  <c:v>#N/A</c:v>
                </c:pt>
                <c:pt idx="3">
                  <c:v>0.09</c:v>
                </c:pt>
                <c:pt idx="4">
                  <c:v>#N/A</c:v>
                </c:pt>
                <c:pt idx="5">
                  <c:v>0.12</c:v>
                </c:pt>
                <c:pt idx="6">
                  <c:v>#N/A</c:v>
                </c:pt>
                <c:pt idx="7">
                  <c:v>0.31</c:v>
                </c:pt>
                <c:pt idx="8">
                  <c:v>#N/A</c:v>
                </c:pt>
                <c:pt idx="9">
                  <c:v>0.5</c:v>
                </c:pt>
              </c:numCache>
            </c:numRef>
          </c:val>
          <c:extLst>
            <c:ext xmlns:c16="http://schemas.microsoft.com/office/drawing/2014/chart" uri="{C3380CC4-5D6E-409C-BE32-E72D297353CC}">
              <c16:uniqueId val="{00000004-FDE4-4F89-AEAF-373C7F46145B}"/>
            </c:ext>
          </c:extLst>
        </c:ser>
        <c:ser>
          <c:idx val="5"/>
          <c:order val="5"/>
          <c:tx>
            <c:strRef>
              <c:f>データシート!$A$32</c:f>
              <c:strCache>
                <c:ptCount val="1"/>
                <c:pt idx="0">
                  <c:v>筑西市介護保険特別会計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0.93</c:v>
                </c:pt>
                <c:pt idx="2">
                  <c:v>#N/A</c:v>
                </c:pt>
                <c:pt idx="3">
                  <c:v>1.3</c:v>
                </c:pt>
                <c:pt idx="4">
                  <c:v>#N/A</c:v>
                </c:pt>
                <c:pt idx="5">
                  <c:v>2.12</c:v>
                </c:pt>
                <c:pt idx="6">
                  <c:v>#N/A</c:v>
                </c:pt>
                <c:pt idx="7">
                  <c:v>1.44</c:v>
                </c:pt>
                <c:pt idx="8">
                  <c:v>#N/A</c:v>
                </c:pt>
                <c:pt idx="9">
                  <c:v>0.84</c:v>
                </c:pt>
              </c:numCache>
            </c:numRef>
          </c:val>
          <c:extLst>
            <c:ext xmlns:c16="http://schemas.microsoft.com/office/drawing/2014/chart" uri="{C3380CC4-5D6E-409C-BE32-E72D297353CC}">
              <c16:uniqueId val="{00000005-FDE4-4F89-AEAF-373C7F46145B}"/>
            </c:ext>
          </c:extLst>
        </c:ser>
        <c:ser>
          <c:idx val="6"/>
          <c:order val="6"/>
          <c:tx>
            <c:strRef>
              <c:f>データシート!$A$33</c:f>
              <c:strCache>
                <c:ptCount val="1"/>
                <c:pt idx="0">
                  <c:v>筑西市農業集落排水事業会計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1.04</c:v>
                </c:pt>
                <c:pt idx="2">
                  <c:v>#N/A</c:v>
                </c:pt>
                <c:pt idx="3">
                  <c:v>1.1499999999999999</c:v>
                </c:pt>
                <c:pt idx="4">
                  <c:v>#N/A</c:v>
                </c:pt>
                <c:pt idx="5">
                  <c:v>1.43</c:v>
                </c:pt>
                <c:pt idx="6">
                  <c:v>#N/A</c:v>
                </c:pt>
                <c:pt idx="7">
                  <c:v>1.73</c:v>
                </c:pt>
                <c:pt idx="8">
                  <c:v>#N/A</c:v>
                </c:pt>
                <c:pt idx="9">
                  <c:v>1.74</c:v>
                </c:pt>
              </c:numCache>
            </c:numRef>
          </c:val>
          <c:extLst>
            <c:ext xmlns:c16="http://schemas.microsoft.com/office/drawing/2014/chart" uri="{C3380CC4-5D6E-409C-BE32-E72D297353CC}">
              <c16:uniqueId val="{00000006-FDE4-4F89-AEAF-373C7F46145B}"/>
            </c:ext>
          </c:extLst>
        </c:ser>
        <c:ser>
          <c:idx val="7"/>
          <c:order val="7"/>
          <c:tx>
            <c:strRef>
              <c:f>データシート!$A$34</c:f>
              <c:strCache>
                <c:ptCount val="1"/>
                <c:pt idx="0">
                  <c:v>筑西市下水道事業会計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4.2</c:v>
                </c:pt>
                <c:pt idx="2">
                  <c:v>#N/A</c:v>
                </c:pt>
                <c:pt idx="3">
                  <c:v>4.58</c:v>
                </c:pt>
                <c:pt idx="4">
                  <c:v>#N/A</c:v>
                </c:pt>
                <c:pt idx="5">
                  <c:v>5.37</c:v>
                </c:pt>
                <c:pt idx="6">
                  <c:v>#N/A</c:v>
                </c:pt>
                <c:pt idx="7">
                  <c:v>5.96</c:v>
                </c:pt>
                <c:pt idx="8">
                  <c:v>#N/A</c:v>
                </c:pt>
                <c:pt idx="9">
                  <c:v>5.94</c:v>
                </c:pt>
              </c:numCache>
            </c:numRef>
          </c:val>
          <c:extLst>
            <c:ext xmlns:c16="http://schemas.microsoft.com/office/drawing/2014/chart" uri="{C3380CC4-5D6E-409C-BE32-E72D297353CC}">
              <c16:uniqueId val="{00000007-FDE4-4F89-AEAF-373C7F46145B}"/>
            </c:ext>
          </c:extLst>
        </c:ser>
        <c:ser>
          <c:idx val="8"/>
          <c:order val="8"/>
          <c:tx>
            <c:strRef>
              <c:f>データシート!$A$35</c:f>
              <c:strCache>
                <c:ptCount val="1"/>
                <c:pt idx="0">
                  <c:v>筑西市水道事業会計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4.78</c:v>
                </c:pt>
                <c:pt idx="2">
                  <c:v>#N/A</c:v>
                </c:pt>
                <c:pt idx="3">
                  <c:v>5.24</c:v>
                </c:pt>
                <c:pt idx="4">
                  <c:v>#N/A</c:v>
                </c:pt>
                <c:pt idx="5">
                  <c:v>5.72</c:v>
                </c:pt>
                <c:pt idx="6">
                  <c:v>#N/A</c:v>
                </c:pt>
                <c:pt idx="7">
                  <c:v>6.47</c:v>
                </c:pt>
                <c:pt idx="8">
                  <c:v>#N/A</c:v>
                </c:pt>
                <c:pt idx="9">
                  <c:v>7.45</c:v>
                </c:pt>
              </c:numCache>
            </c:numRef>
          </c:val>
          <c:extLst>
            <c:ext xmlns:c16="http://schemas.microsoft.com/office/drawing/2014/chart" uri="{C3380CC4-5D6E-409C-BE32-E72D297353CC}">
              <c16:uniqueId val="{00000008-FDE4-4F89-AEAF-373C7F46145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8.27</c:v>
                </c:pt>
                <c:pt idx="2">
                  <c:v>#N/A</c:v>
                </c:pt>
                <c:pt idx="3">
                  <c:v>10.08</c:v>
                </c:pt>
                <c:pt idx="4">
                  <c:v>#N/A</c:v>
                </c:pt>
                <c:pt idx="5">
                  <c:v>11.52</c:v>
                </c:pt>
                <c:pt idx="6">
                  <c:v>#N/A</c:v>
                </c:pt>
                <c:pt idx="7">
                  <c:v>11.14</c:v>
                </c:pt>
                <c:pt idx="8">
                  <c:v>#N/A</c:v>
                </c:pt>
                <c:pt idx="9">
                  <c:v>9.19</c:v>
                </c:pt>
              </c:numCache>
            </c:numRef>
          </c:val>
          <c:extLst>
            <c:ext xmlns:c16="http://schemas.microsoft.com/office/drawing/2014/chart" uri="{C3380CC4-5D6E-409C-BE32-E72D297353CC}">
              <c16:uniqueId val="{00000009-FDE4-4F89-AEAF-373C7F4614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4550</c:v>
                </c:pt>
                <c:pt idx="5">
                  <c:v>4510</c:v>
                </c:pt>
                <c:pt idx="8">
                  <c:v>4249</c:v>
                </c:pt>
                <c:pt idx="11">
                  <c:v>4201</c:v>
                </c:pt>
                <c:pt idx="14">
                  <c:v>4195</c:v>
                </c:pt>
              </c:numCache>
            </c:numRef>
          </c:val>
          <c:extLst>
            <c:ext xmlns:c16="http://schemas.microsoft.com/office/drawing/2014/chart" uri="{C3380CC4-5D6E-409C-BE32-E72D297353CC}">
              <c16:uniqueId val="{00000000-6A09-4DC2-A7C8-DB65E7ABB96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A09-4DC2-A7C8-DB65E7ABB96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64</c:v>
                </c:pt>
                <c:pt idx="3">
                  <c:v>64</c:v>
                </c:pt>
                <c:pt idx="6">
                  <c:v>64</c:v>
                </c:pt>
                <c:pt idx="9">
                  <c:v>64</c:v>
                </c:pt>
                <c:pt idx="12">
                  <c:v>24</c:v>
                </c:pt>
              </c:numCache>
            </c:numRef>
          </c:val>
          <c:extLst>
            <c:ext xmlns:c16="http://schemas.microsoft.com/office/drawing/2014/chart" uri="{C3380CC4-5D6E-409C-BE32-E72D297353CC}">
              <c16:uniqueId val="{00000002-6A09-4DC2-A7C8-DB65E7ABB96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135</c:v>
                </c:pt>
                <c:pt idx="3">
                  <c:v>133</c:v>
                </c:pt>
                <c:pt idx="6">
                  <c:v>117</c:v>
                </c:pt>
                <c:pt idx="9">
                  <c:v>175</c:v>
                </c:pt>
                <c:pt idx="12">
                  <c:v>117</c:v>
                </c:pt>
              </c:numCache>
            </c:numRef>
          </c:val>
          <c:extLst>
            <c:ext xmlns:c16="http://schemas.microsoft.com/office/drawing/2014/chart" uri="{C3380CC4-5D6E-409C-BE32-E72D297353CC}">
              <c16:uniqueId val="{00000003-6A09-4DC2-A7C8-DB65E7ABB96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1184</c:v>
                </c:pt>
                <c:pt idx="3">
                  <c:v>1151</c:v>
                </c:pt>
                <c:pt idx="6">
                  <c:v>1150</c:v>
                </c:pt>
                <c:pt idx="9">
                  <c:v>1111</c:v>
                </c:pt>
                <c:pt idx="12">
                  <c:v>1053</c:v>
                </c:pt>
              </c:numCache>
            </c:numRef>
          </c:val>
          <c:extLst>
            <c:ext xmlns:c16="http://schemas.microsoft.com/office/drawing/2014/chart" uri="{C3380CC4-5D6E-409C-BE32-E72D297353CC}">
              <c16:uniqueId val="{00000004-6A09-4DC2-A7C8-DB65E7ABB96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09-4DC2-A7C8-DB65E7ABB96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A09-4DC2-A7C8-DB65E7ABB96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4742</c:v>
                </c:pt>
                <c:pt idx="3">
                  <c:v>4692</c:v>
                </c:pt>
                <c:pt idx="6">
                  <c:v>4926</c:v>
                </c:pt>
                <c:pt idx="9">
                  <c:v>4531</c:v>
                </c:pt>
                <c:pt idx="12">
                  <c:v>4427</c:v>
                </c:pt>
              </c:numCache>
            </c:numRef>
          </c:val>
          <c:extLst>
            <c:ext xmlns:c16="http://schemas.microsoft.com/office/drawing/2014/chart" uri="{C3380CC4-5D6E-409C-BE32-E72D297353CC}">
              <c16:uniqueId val="{00000007-6A09-4DC2-A7C8-DB65E7ABB96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1575</c:v>
                </c:pt>
                <c:pt idx="2">
                  <c:v>#N/A</c:v>
                </c:pt>
                <c:pt idx="3">
                  <c:v>#N/A</c:v>
                </c:pt>
                <c:pt idx="4">
                  <c:v>1530</c:v>
                </c:pt>
                <c:pt idx="5">
                  <c:v>#N/A</c:v>
                </c:pt>
                <c:pt idx="6">
                  <c:v>#N/A</c:v>
                </c:pt>
                <c:pt idx="7">
                  <c:v>2008</c:v>
                </c:pt>
                <c:pt idx="8">
                  <c:v>#N/A</c:v>
                </c:pt>
                <c:pt idx="9">
                  <c:v>#N/A</c:v>
                </c:pt>
                <c:pt idx="10">
                  <c:v>1680</c:v>
                </c:pt>
                <c:pt idx="11">
                  <c:v>#N/A</c:v>
                </c:pt>
                <c:pt idx="12">
                  <c:v>#N/A</c:v>
                </c:pt>
                <c:pt idx="13">
                  <c:v>1426</c:v>
                </c:pt>
                <c:pt idx="14">
                  <c:v>#N/A</c:v>
                </c:pt>
              </c:numCache>
            </c:numRef>
          </c:val>
          <c:smooth val="0"/>
          <c:extLst>
            <c:ext xmlns:c16="http://schemas.microsoft.com/office/drawing/2014/chart" uri="{C3380CC4-5D6E-409C-BE32-E72D297353CC}">
              <c16:uniqueId val="{00000008-6A09-4DC2-A7C8-DB65E7ABB96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45870</c:v>
                </c:pt>
                <c:pt idx="5">
                  <c:v>45129</c:v>
                </c:pt>
                <c:pt idx="8">
                  <c:v>44708</c:v>
                </c:pt>
                <c:pt idx="11">
                  <c:v>43752</c:v>
                </c:pt>
                <c:pt idx="14">
                  <c:v>42327</c:v>
                </c:pt>
              </c:numCache>
            </c:numRef>
          </c:val>
          <c:extLst>
            <c:ext xmlns:c16="http://schemas.microsoft.com/office/drawing/2014/chart" uri="{C3380CC4-5D6E-409C-BE32-E72D297353CC}">
              <c16:uniqueId val="{00000000-F3D7-4ADF-98B5-B755DB8028D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3074</c:v>
                </c:pt>
                <c:pt idx="5">
                  <c:v>2995</c:v>
                </c:pt>
                <c:pt idx="8">
                  <c:v>3191</c:v>
                </c:pt>
                <c:pt idx="11">
                  <c:v>2980</c:v>
                </c:pt>
                <c:pt idx="14">
                  <c:v>2855</c:v>
                </c:pt>
              </c:numCache>
            </c:numRef>
          </c:val>
          <c:extLst>
            <c:ext xmlns:c16="http://schemas.microsoft.com/office/drawing/2014/chart" uri="{C3380CC4-5D6E-409C-BE32-E72D297353CC}">
              <c16:uniqueId val="{00000001-F3D7-4ADF-98B5-B755DB8028D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9453</c:v>
                </c:pt>
                <c:pt idx="5">
                  <c:v>11991</c:v>
                </c:pt>
                <c:pt idx="8">
                  <c:v>12693</c:v>
                </c:pt>
                <c:pt idx="11">
                  <c:v>12711</c:v>
                </c:pt>
                <c:pt idx="14">
                  <c:v>13056</c:v>
                </c:pt>
              </c:numCache>
            </c:numRef>
          </c:val>
          <c:extLst>
            <c:ext xmlns:c16="http://schemas.microsoft.com/office/drawing/2014/chart" uri="{C3380CC4-5D6E-409C-BE32-E72D297353CC}">
              <c16:uniqueId val="{00000002-F3D7-4ADF-98B5-B755DB8028D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D7-4ADF-98B5-B755DB8028D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3D7-4ADF-98B5-B755DB8028D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977</c:v>
                </c:pt>
                <c:pt idx="3">
                  <c:v>10</c:v>
                </c:pt>
                <c:pt idx="6">
                  <c:v>0</c:v>
                </c:pt>
                <c:pt idx="9">
                  <c:v>0</c:v>
                </c:pt>
                <c:pt idx="12">
                  <c:v>442</c:v>
                </c:pt>
              </c:numCache>
            </c:numRef>
          </c:val>
          <c:extLst>
            <c:ext xmlns:c16="http://schemas.microsoft.com/office/drawing/2014/chart" uri="{C3380CC4-5D6E-409C-BE32-E72D297353CC}">
              <c16:uniqueId val="{00000005-F3D7-4ADF-98B5-B755DB8028D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7235</c:v>
                </c:pt>
                <c:pt idx="3">
                  <c:v>7178</c:v>
                </c:pt>
                <c:pt idx="6">
                  <c:v>7192</c:v>
                </c:pt>
                <c:pt idx="9">
                  <c:v>7255</c:v>
                </c:pt>
                <c:pt idx="12">
                  <c:v>7164</c:v>
                </c:pt>
              </c:numCache>
            </c:numRef>
          </c:val>
          <c:extLst>
            <c:ext xmlns:c16="http://schemas.microsoft.com/office/drawing/2014/chart" uri="{C3380CC4-5D6E-409C-BE32-E72D297353CC}">
              <c16:uniqueId val="{00000006-F3D7-4ADF-98B5-B755DB8028D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1196</c:v>
                </c:pt>
                <c:pt idx="3">
                  <c:v>1384</c:v>
                </c:pt>
                <c:pt idx="6">
                  <c:v>2308</c:v>
                </c:pt>
                <c:pt idx="9">
                  <c:v>2290</c:v>
                </c:pt>
                <c:pt idx="12">
                  <c:v>3105</c:v>
                </c:pt>
              </c:numCache>
            </c:numRef>
          </c:val>
          <c:extLst>
            <c:ext xmlns:c16="http://schemas.microsoft.com/office/drawing/2014/chart" uri="{C3380CC4-5D6E-409C-BE32-E72D297353CC}">
              <c16:uniqueId val="{00000007-F3D7-4ADF-98B5-B755DB8028D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11846</c:v>
                </c:pt>
                <c:pt idx="3">
                  <c:v>10603</c:v>
                </c:pt>
                <c:pt idx="6">
                  <c:v>9453</c:v>
                </c:pt>
                <c:pt idx="9">
                  <c:v>8879</c:v>
                </c:pt>
                <c:pt idx="12">
                  <c:v>8068</c:v>
                </c:pt>
              </c:numCache>
            </c:numRef>
          </c:val>
          <c:extLst>
            <c:ext xmlns:c16="http://schemas.microsoft.com/office/drawing/2014/chart" uri="{C3380CC4-5D6E-409C-BE32-E72D297353CC}">
              <c16:uniqueId val="{00000008-F3D7-4ADF-98B5-B755DB8028D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823</c:v>
                </c:pt>
                <c:pt idx="3">
                  <c:v>759</c:v>
                </c:pt>
                <c:pt idx="6">
                  <c:v>759</c:v>
                </c:pt>
                <c:pt idx="9">
                  <c:v>631</c:v>
                </c:pt>
                <c:pt idx="12">
                  <c:v>607</c:v>
                </c:pt>
              </c:numCache>
            </c:numRef>
          </c:val>
          <c:extLst>
            <c:ext xmlns:c16="http://schemas.microsoft.com/office/drawing/2014/chart" uri="{C3380CC4-5D6E-409C-BE32-E72D297353CC}">
              <c16:uniqueId val="{00000009-F3D7-4ADF-98B5-B755DB8028D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50173</c:v>
                </c:pt>
                <c:pt idx="3">
                  <c:v>51933</c:v>
                </c:pt>
                <c:pt idx="6">
                  <c:v>52068</c:v>
                </c:pt>
                <c:pt idx="9">
                  <c:v>51851</c:v>
                </c:pt>
                <c:pt idx="12">
                  <c:v>52237</c:v>
                </c:pt>
              </c:numCache>
            </c:numRef>
          </c:val>
          <c:extLst>
            <c:ext xmlns:c16="http://schemas.microsoft.com/office/drawing/2014/chart" uri="{C3380CC4-5D6E-409C-BE32-E72D297353CC}">
              <c16:uniqueId val="{0000000A-F3D7-4ADF-98B5-B755DB8028D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13853</c:v>
                </c:pt>
                <c:pt idx="2">
                  <c:v>#N/A</c:v>
                </c:pt>
                <c:pt idx="3">
                  <c:v>#N/A</c:v>
                </c:pt>
                <c:pt idx="4">
                  <c:v>11752</c:v>
                </c:pt>
                <c:pt idx="5">
                  <c:v>#N/A</c:v>
                </c:pt>
                <c:pt idx="6">
                  <c:v>#N/A</c:v>
                </c:pt>
                <c:pt idx="7">
                  <c:v>11188</c:v>
                </c:pt>
                <c:pt idx="8">
                  <c:v>#N/A</c:v>
                </c:pt>
                <c:pt idx="9">
                  <c:v>#N/A</c:v>
                </c:pt>
                <c:pt idx="10">
                  <c:v>11464</c:v>
                </c:pt>
                <c:pt idx="11">
                  <c:v>#N/A</c:v>
                </c:pt>
                <c:pt idx="12">
                  <c:v>#N/A</c:v>
                </c:pt>
                <c:pt idx="13">
                  <c:v>13385</c:v>
                </c:pt>
                <c:pt idx="14">
                  <c:v>#N/A</c:v>
                </c:pt>
              </c:numCache>
            </c:numRef>
          </c:val>
          <c:smooth val="0"/>
          <c:extLst>
            <c:ext xmlns:c16="http://schemas.microsoft.com/office/drawing/2014/chart" uri="{C3380CC4-5D6E-409C-BE32-E72D297353CC}">
              <c16:uniqueId val="{0000000B-F3D7-4ADF-98B5-B755DB8028D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5577</c:v>
                </c:pt>
                <c:pt idx="1">
                  <c:v>5062</c:v>
                </c:pt>
                <c:pt idx="2">
                  <c:v>5094</c:v>
                </c:pt>
              </c:numCache>
            </c:numRef>
          </c:val>
          <c:extLst>
            <c:ext xmlns:c16="http://schemas.microsoft.com/office/drawing/2014/chart" uri="{C3380CC4-5D6E-409C-BE32-E72D297353CC}">
              <c16:uniqueId val="{00000000-BBE3-454B-AA4C-D511008EFE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3118</c:v>
                </c:pt>
                <c:pt idx="1">
                  <c:v>3151</c:v>
                </c:pt>
                <c:pt idx="2">
                  <c:v>3025</c:v>
                </c:pt>
              </c:numCache>
            </c:numRef>
          </c:val>
          <c:extLst>
            <c:ext xmlns:c16="http://schemas.microsoft.com/office/drawing/2014/chart" uri="{C3380CC4-5D6E-409C-BE32-E72D297353CC}">
              <c16:uniqueId val="{00000001-BBE3-454B-AA4C-D511008EFE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4337</c:v>
                </c:pt>
                <c:pt idx="1">
                  <c:v>5025</c:v>
                </c:pt>
                <c:pt idx="2">
                  <c:v>5889</c:v>
                </c:pt>
              </c:numCache>
            </c:numRef>
          </c:val>
          <c:extLst>
            <c:ext xmlns:c16="http://schemas.microsoft.com/office/drawing/2014/chart" uri="{C3380CC4-5D6E-409C-BE32-E72D297353CC}">
              <c16:uniqueId val="{00000002-BBE3-454B-AA4C-D511008EFE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茨城県筑西市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a:t>
          </a:r>
          <a:r>
            <a:rPr kumimoji="1" lang="en-US" altLang="ja-JP" sz="1400">
              <a:latin typeface="ＭＳ ゴシック" pitchFamily="49" charset="-128"/>
              <a:ea typeface="ＭＳ ゴシック" pitchFamily="49" charset="-128"/>
            </a:rPr>
            <a:t>H24</a:t>
          </a:r>
          <a:r>
            <a:rPr kumimoji="1" lang="ja-JP" altLang="en-US" sz="1400">
              <a:latin typeface="ＭＳ ゴシック" pitchFamily="49" charset="-128"/>
              <a:ea typeface="ＭＳ ゴシック" pitchFamily="49" charset="-128"/>
            </a:rPr>
            <a:t>年度旧緊急防災・減災事業債の償還終了等により、前年度比較して</a:t>
          </a:r>
          <a:r>
            <a:rPr kumimoji="1" lang="en-US" altLang="ja-JP" sz="1400">
              <a:latin typeface="ＭＳ ゴシック" pitchFamily="49" charset="-128"/>
              <a:ea typeface="ＭＳ ゴシック" pitchFamily="49" charset="-128"/>
            </a:rPr>
            <a:t>104</a:t>
          </a:r>
          <a:r>
            <a:rPr kumimoji="1" lang="ja-JP" altLang="en-US" sz="1400">
              <a:latin typeface="ＭＳ ゴシック" pitchFamily="49" charset="-128"/>
              <a:ea typeface="ＭＳ ゴシック" pitchFamily="49" charset="-128"/>
            </a:rPr>
            <a:t>百万円減少した。公営企業債の元利償還金に対する繰入金は公共下水道事業会計繰入金等の減により、前年度から</a:t>
          </a:r>
          <a:r>
            <a:rPr kumimoji="1" lang="en-US" altLang="ja-JP" sz="1400">
              <a:latin typeface="ＭＳ ゴシック" pitchFamily="49" charset="-128"/>
              <a:ea typeface="ＭＳ ゴシック" pitchFamily="49" charset="-128"/>
            </a:rPr>
            <a:t>58</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元利償還金や公営企業債の元利償還金に対する繰入金の減額により実質公債費比率の分子は減少したが、引き続き、優先される建設事業の選定を行い、一層の起債抑制に努める。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満期一括償還地方債の借入は行っていない。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茨城県筑西市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令和６年度の将来負担比率は</a:t>
          </a:r>
          <a:r>
            <a:rPr kumimoji="1" lang="en-US" altLang="ja-JP" sz="1400">
              <a:latin typeface="ＭＳ ゴシック" pitchFamily="49" charset="-128"/>
              <a:ea typeface="ＭＳ ゴシック" pitchFamily="49" charset="-128"/>
            </a:rPr>
            <a:t>58.5%</a:t>
          </a:r>
          <a:r>
            <a:rPr kumimoji="1" lang="ja-JP" altLang="en-US" sz="1400">
              <a:latin typeface="ＭＳ ゴシック" pitchFamily="49" charset="-128"/>
              <a:ea typeface="ＭＳ ゴシック" pitchFamily="49" charset="-128"/>
            </a:rPr>
            <a:t>となっており、昨年度の</a:t>
          </a:r>
          <a:r>
            <a:rPr kumimoji="1" lang="en-US" altLang="ja-JP" sz="1400">
              <a:latin typeface="ＭＳ ゴシック" pitchFamily="49" charset="-128"/>
              <a:ea typeface="ＭＳ ゴシック" pitchFamily="49" charset="-128"/>
            </a:rPr>
            <a:t>51.5%</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ポイント増加した。</a:t>
          </a:r>
        </a:p>
        <a:p>
          <a:r>
            <a:rPr kumimoji="1" lang="ja-JP" altLang="en-US" sz="1400">
              <a:latin typeface="ＭＳ ゴシック" pitchFamily="49" charset="-128"/>
              <a:ea typeface="ＭＳ ゴシック" pitchFamily="49" charset="-128"/>
            </a:rPr>
            <a:t>　将来負担額のうち、組合負担等見込額について、筑西広域市町村圏事務組合地方債現在高の増に伴い前年度から</a:t>
          </a:r>
          <a:r>
            <a:rPr kumimoji="1" lang="en-US" altLang="ja-JP" sz="1400">
              <a:latin typeface="ＭＳ ゴシック" pitchFamily="49" charset="-128"/>
              <a:ea typeface="ＭＳ ゴシック" pitchFamily="49" charset="-128"/>
            </a:rPr>
            <a:t>815</a:t>
          </a:r>
          <a:r>
            <a:rPr kumimoji="1" lang="ja-JP" altLang="en-US" sz="1400">
              <a:latin typeface="ＭＳ ゴシック" pitchFamily="49" charset="-128"/>
              <a:ea typeface="ＭＳ ゴシック" pitchFamily="49" charset="-128"/>
            </a:rPr>
            <a:t>百万円の増加した。</a:t>
          </a:r>
        </a:p>
        <a:p>
          <a:r>
            <a:rPr kumimoji="1" lang="ja-JP" altLang="en-US" sz="1400">
              <a:latin typeface="ＭＳ ゴシック" pitchFamily="49" charset="-128"/>
              <a:ea typeface="ＭＳ ゴシック" pitchFamily="49" charset="-128"/>
            </a:rPr>
            <a:t>　充当可能財源等のうち、基準財政需要額算入見込額については、公債費の参入見込額の減等に伴い前年度と比較して</a:t>
          </a:r>
          <a:r>
            <a:rPr kumimoji="1" lang="en-US" altLang="ja-JP" sz="1400">
              <a:latin typeface="ＭＳ ゴシック" pitchFamily="49" charset="-128"/>
              <a:ea typeface="ＭＳ ゴシック" pitchFamily="49" charset="-128"/>
            </a:rPr>
            <a:t>1,425</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今後も合併特例債を発行期限まで有効活用することで起債の抑制に努め、公営企業会計等の健全化を図り、負担比率の引き下げに努める。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茨城県筑西市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地方債の償還額の増加等による一般財源不足に対応するための取崩し等により減債基金が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百万円減少した一方で、地域の振興及び一体感を醸成するための事業の財源として積み立てる「合併振興基金」を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百万円積み立てたこと、将来的な一部事務組合施設の整備を見据え「広域市町村圏事務組合施設整備基金」に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財政状況を加味しながら、長期的な視点を持った積立・繰入を行う。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市税を中心とした歳入の大幅な増が見込めない一方、社会保障費の増大、公共施設の老朽化対策、社会インフラの長寿命化等の多額の財政需要に対応するため、財政調整基金については、今後も一定額を確保するよう努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・合併振興基金　　　　：地域の振興及び一体感の醸成を図るため、市民団体等が主体となって新市の一体感の醸成及び旧市町単位の</a:t>
          </a:r>
          <a:endParaRPr lang="ja-JP" altLang="ja-JP" sz="1400">
            <a:effectLst/>
          </a:endParaRPr>
        </a:p>
        <a:p>
          <a:r>
            <a:rPr kumimoji="1" lang="ja-JP" altLang="ja-JP" sz="1100">
              <a:solidFill>
                <a:schemeClr val="dk1"/>
              </a:solidFill>
              <a:effectLst/>
              <a:latin typeface="+mn-lt"/>
              <a:ea typeface="+mn-ea"/>
              <a:cs typeface="+mn-cs"/>
            </a:rPr>
            <a:t>　　　　　　　　　　　　地域振興を推進する事業の財源とする。</a:t>
          </a:r>
          <a:endParaRPr lang="ja-JP" altLang="ja-JP" sz="1400">
            <a:effectLst/>
          </a:endParaRPr>
        </a:p>
        <a:p>
          <a:r>
            <a:rPr kumimoji="1" lang="ja-JP" altLang="ja-JP" sz="1100">
              <a:solidFill>
                <a:schemeClr val="dk1"/>
              </a:solidFill>
              <a:effectLst/>
              <a:latin typeface="+mn-lt"/>
              <a:ea typeface="+mn-ea"/>
              <a:cs typeface="+mn-cs"/>
            </a:rPr>
            <a:t>・団地排水建設事業基金：本市の団地排水建設事業の資金とする。</a:t>
          </a:r>
          <a:endParaRPr lang="ja-JP" altLang="ja-JP" sz="1400">
            <a:effectLst/>
          </a:endParaRPr>
        </a:p>
        <a:p>
          <a:r>
            <a:rPr kumimoji="1" lang="ja-JP" altLang="ja-JP" sz="1100">
              <a:solidFill>
                <a:schemeClr val="dk1"/>
              </a:solidFill>
              <a:effectLst/>
              <a:latin typeface="+mn-lt"/>
              <a:ea typeface="+mn-ea"/>
              <a:cs typeface="+mn-cs"/>
            </a:rPr>
            <a:t>・庁舎建設事業基金　　：本市の庁舎建設事業の資金とする。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筑西広域市町村圏事務組合施設整備事業基金</a:t>
          </a:r>
          <a:r>
            <a:rPr kumimoji="1" lang="ja-JP" altLang="ja-JP" sz="1100">
              <a:solidFill>
                <a:schemeClr val="dk1"/>
              </a:solidFill>
              <a:effectLst/>
              <a:latin typeface="+mn-lt"/>
              <a:ea typeface="+mn-ea"/>
              <a:cs typeface="+mn-cs"/>
            </a:rPr>
            <a:t>：</a:t>
          </a:r>
          <a:r>
            <a:rPr lang="ja-JP" altLang="en-US" sz="1100" b="0" i="0">
              <a:solidFill>
                <a:schemeClr val="dk1"/>
              </a:solidFill>
              <a:effectLst/>
              <a:latin typeface="+mn-lt"/>
              <a:ea typeface="+mn-ea"/>
              <a:cs typeface="+mn-cs"/>
            </a:rPr>
            <a:t>筑西広域市町村圏事務組合が実施する施設整備事業の資金とする。</a:t>
          </a:r>
          <a:endParaRPr lang="en-US" altLang="ja-JP" sz="1100" b="0" i="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・地域づくり振興基金　：ふるさと納税寄附金等を積立て、魅力的で個性豊かな「筑西」づくりを推進する事業へ充当する。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・合併振興基金　　　　：合併振興基金活用計画（Ｈ</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年度）に基づき、Ｈ</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年度から令和６年度までの７年間で合併特例債を発行し、</a:t>
          </a:r>
          <a:endParaRPr lang="ja-JP" altLang="ja-JP" sz="1400">
            <a:effectLst/>
          </a:endParaRPr>
        </a:p>
        <a:p>
          <a:r>
            <a:rPr kumimoji="1" lang="ja-JP" altLang="ja-JP" sz="1100">
              <a:solidFill>
                <a:schemeClr val="dk1"/>
              </a:solidFill>
              <a:effectLst/>
              <a:latin typeface="+mn-lt"/>
              <a:ea typeface="+mn-ea"/>
              <a:cs typeface="+mn-cs"/>
            </a:rPr>
            <a:t>　　　　　　　　　　　　地域振興に資する事業の財源とするため、</a:t>
          </a:r>
          <a:r>
            <a:rPr kumimoji="1" lang="en-US" altLang="ja-JP" sz="1100">
              <a:solidFill>
                <a:schemeClr val="dk1"/>
              </a:solidFill>
              <a:effectLst/>
              <a:latin typeface="+mn-lt"/>
              <a:ea typeface="+mn-ea"/>
              <a:cs typeface="+mn-cs"/>
            </a:rPr>
            <a:t>495</a:t>
          </a:r>
          <a:r>
            <a:rPr kumimoji="1" lang="ja-JP" altLang="ja-JP" sz="1100">
              <a:solidFill>
                <a:schemeClr val="dk1"/>
              </a:solidFill>
              <a:effectLst/>
              <a:latin typeface="+mn-lt"/>
              <a:ea typeface="+mn-ea"/>
              <a:cs typeface="+mn-cs"/>
            </a:rPr>
            <a:t>百万円を積み立てたことにより増加</a:t>
          </a:r>
          <a:endParaRPr lang="ja-JP" altLang="ja-JP" sz="1400">
            <a:effectLst/>
          </a:endParaRPr>
        </a:p>
        <a:p>
          <a:r>
            <a:rPr kumimoji="1" lang="ja-JP" altLang="ja-JP" sz="1100">
              <a:solidFill>
                <a:schemeClr val="dk1"/>
              </a:solidFill>
              <a:effectLst/>
              <a:latin typeface="+mn-lt"/>
              <a:ea typeface="+mn-ea"/>
              <a:cs typeface="+mn-cs"/>
            </a:rPr>
            <a:t>・地域づくり振興基金　：ふるさと納税使途指定寄附金に積立て、次年度に各事業に充当するという基金運用を行っており、</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年度は積立額が取崩し額を上回ったため、</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百万円の増額となった。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・筑西広域市町村圏事務組合施設整備事業基金：</a:t>
          </a:r>
          <a:r>
            <a:rPr lang="ja-JP" altLang="ja-JP" sz="1100" b="0" i="0">
              <a:solidFill>
                <a:schemeClr val="dk1"/>
              </a:solidFill>
              <a:effectLst/>
              <a:latin typeface="+mn-lt"/>
              <a:ea typeface="+mn-ea"/>
              <a:cs typeface="+mn-cs"/>
            </a:rPr>
            <a:t>筑西広域市町村圏事務組合が実施する施設整備事業の資金とする</a:t>
          </a:r>
          <a:r>
            <a:rPr lang="ja-JP" altLang="en-US" sz="1100" b="0" i="0">
              <a:solidFill>
                <a:schemeClr val="dk1"/>
              </a:solidFill>
              <a:effectLst/>
              <a:latin typeface="+mn-lt"/>
              <a:ea typeface="+mn-ea"/>
              <a:cs typeface="+mn-cs"/>
            </a:rPr>
            <a:t>ため、令和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年度に基金を新設し</a:t>
          </a:r>
          <a:r>
            <a:rPr lang="en-US" altLang="ja-JP" sz="1100" b="0" i="0">
              <a:solidFill>
                <a:schemeClr val="dk1"/>
              </a:solidFill>
              <a:effectLst/>
              <a:latin typeface="+mn-lt"/>
              <a:ea typeface="+mn-ea"/>
              <a:cs typeface="+mn-cs"/>
            </a:rPr>
            <a:t>300</a:t>
          </a:r>
          <a:r>
            <a:rPr lang="ja-JP" altLang="en-US" sz="1100" b="0" i="0">
              <a:solidFill>
                <a:schemeClr val="dk1"/>
              </a:solidFill>
              <a:effectLst/>
              <a:latin typeface="+mn-lt"/>
              <a:ea typeface="+mn-ea"/>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・合併振興基金　　　　：合併特例債の発行期限</a:t>
          </a:r>
          <a:r>
            <a:rPr kumimoji="1" lang="ja-JP" altLang="en-US" sz="1100">
              <a:solidFill>
                <a:schemeClr val="dk1"/>
              </a:solidFill>
              <a:effectLst/>
              <a:latin typeface="+mn-lt"/>
              <a:ea typeface="+mn-ea"/>
              <a:cs typeface="+mn-cs"/>
            </a:rPr>
            <a:t>終了（</a:t>
          </a:r>
          <a:r>
            <a:rPr kumimoji="1" lang="ja-JP" altLang="ja-JP" sz="1100">
              <a:solidFill>
                <a:schemeClr val="dk1"/>
              </a:solidFill>
              <a:effectLst/>
              <a:latin typeface="+mn-lt"/>
              <a:ea typeface="+mn-ea"/>
              <a:cs typeface="+mn-cs"/>
            </a:rPr>
            <a:t>令和６年度まで</a:t>
          </a:r>
          <a:r>
            <a:rPr kumimoji="1" lang="ja-JP" altLang="en-US" sz="1100">
              <a:solidFill>
                <a:schemeClr val="dk1"/>
              </a:solidFill>
              <a:effectLst/>
              <a:latin typeface="+mn-lt"/>
              <a:ea typeface="+mn-ea"/>
              <a:cs typeface="+mn-cs"/>
            </a:rPr>
            <a:t>）のため今後の</a:t>
          </a:r>
          <a:r>
            <a:rPr kumimoji="1" lang="ja-JP" altLang="ja-JP" sz="1100">
              <a:solidFill>
                <a:schemeClr val="dk1"/>
              </a:solidFill>
              <a:effectLst/>
              <a:latin typeface="+mn-lt"/>
              <a:ea typeface="+mn-ea"/>
              <a:cs typeface="+mn-cs"/>
            </a:rPr>
            <a:t>積立予定</a:t>
          </a:r>
          <a:r>
            <a:rPr kumimoji="1" lang="ja-JP" altLang="en-US" sz="1100">
              <a:solidFill>
                <a:schemeClr val="dk1"/>
              </a:solidFill>
              <a:effectLst/>
              <a:latin typeface="+mn-lt"/>
              <a:ea typeface="+mn-ea"/>
              <a:cs typeface="+mn-cs"/>
            </a:rPr>
            <a:t>はない。計画的に基金運用を行う。</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・庁舎建設事業基金　　：将来の庁舎建設に係る資金とするため、執行状況等を加味しながら計画的に積立を行う。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令和６年度は取崩しを行わず、不動産売払収入や土地の売買代金の積立を行ったことにより残高が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財政調整基金の残高は、災害への備え等のため、一般会計当初予算の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程度となるよう努めることとしている。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普通交付税の再算定に伴い新設された臨時財政対策債償還基金費の積み立てを行った一方で、地方債の償還額の増加等による一般財源の不足に対応するために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百万円を取崩したことにより、積立額が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百万円減額した。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市債の償還及び適正管理のため、財政状況を加味しながら適宜、積立・繰入を行う。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茨城県筑西市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99,804
95,401
205.30
50,481,865
47,863,753
2,448,048
26,624,777
47,086,767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決算ベースの数値は定額減税の影響により個人住民税が減額となったが、地方特例交付金の増に伴い基準財政収入額は微増であった。一方で基準財政需要額も増となったことから財政力指数は前年度比較で</a:t>
          </a:r>
          <a:r>
            <a:rPr kumimoji="1" lang="en-US" altLang="ja-JP" sz="1300">
              <a:latin typeface="ＭＳ Ｐゴシック" panose="020B0600070205080204" pitchFamily="50" charset="-128"/>
              <a:ea typeface="ＭＳ Ｐゴシック" panose="020B0600070205080204" pitchFamily="50" charset="-128"/>
            </a:rPr>
            <a:t>0.018</a:t>
          </a:r>
          <a:r>
            <a:rPr kumimoji="1" lang="ja-JP" altLang="en-US" sz="1300">
              <a:latin typeface="ＭＳ Ｐゴシック" panose="020B0600070205080204" pitchFamily="50" charset="-128"/>
              <a:ea typeface="ＭＳ Ｐゴシック" panose="020B0600070205080204" pitchFamily="50" charset="-128"/>
            </a:rPr>
            <a:t>ポイント減少したが、３年平均では令和５年度から横ばいの</a:t>
          </a:r>
          <a:r>
            <a:rPr kumimoji="1" lang="en-US" altLang="ja-JP" sz="1300">
              <a:latin typeface="ＭＳ Ｐゴシック" panose="020B0600070205080204" pitchFamily="50" charset="-128"/>
              <a:ea typeface="ＭＳ Ｐゴシック" panose="020B0600070205080204" pitchFamily="50" charset="-128"/>
            </a:rPr>
            <a:t>0.65</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類似団体との比較では</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ポイント上回っているが、茨城県平均との差は</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ポイント下回っており、自主財源の確保、財政運営の効率化が継続的な課題となっている。市税の徴収強化に加え、公共施設の統廃合など行政の効率化及び歳出の見直しを実施し、財政基盤の強化を目指す。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125185</xdr:rowOff>
    </xdr:from>
    <xdr:to>
      <xdr:col>23</xdr:col>
      <xdr:colOff>133350</xdr:colOff>
      <xdr:row>38</xdr:row>
      <xdr:rowOff>125185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6402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151692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56243</xdr:rowOff>
    </xdr:from>
    <xdr:to>
      <xdr:col>19</xdr:col>
      <xdr:colOff>133350</xdr:colOff>
      <xdr:row>38</xdr:row>
      <xdr:rowOff>125185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5713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56243</xdr:rowOff>
    </xdr:from>
    <xdr:to>
      <xdr:col>15</xdr:col>
      <xdr:colOff>82550</xdr:colOff>
      <xdr:row>38</xdr:row>
      <xdr:rowOff>56243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571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158750</xdr:rowOff>
    </xdr:from>
    <xdr:to>
      <xdr:col>11</xdr:col>
      <xdr:colOff>31750</xdr:colOff>
      <xdr:row>38</xdr:row>
      <xdr:rowOff>56243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5024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145143</xdr:rowOff>
    </xdr:from>
    <xdr:to>
      <xdr:col>11</xdr:col>
      <xdr:colOff>82550</xdr:colOff>
      <xdr:row>41</xdr:row>
      <xdr:rowOff>75293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60070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74385</xdr:rowOff>
    </xdr:from>
    <xdr:to>
      <xdr:col>23</xdr:col>
      <xdr:colOff>184150</xdr:colOff>
      <xdr:row>39</xdr:row>
      <xdr:rowOff>4535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90913</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74385</xdr:rowOff>
    </xdr:from>
    <xdr:to>
      <xdr:col>19</xdr:col>
      <xdr:colOff>184150</xdr:colOff>
      <xdr:row>39</xdr:row>
      <xdr:rowOff>4535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14713</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5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5443</xdr:rowOff>
    </xdr:from>
    <xdr:to>
      <xdr:col>15</xdr:col>
      <xdr:colOff>133350</xdr:colOff>
      <xdr:row>38</xdr:row>
      <xdr:rowOff>107043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117220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5443</xdr:rowOff>
    </xdr:from>
    <xdr:to>
      <xdr:col>11</xdr:col>
      <xdr:colOff>82550</xdr:colOff>
      <xdr:row>38</xdr:row>
      <xdr:rowOff>107043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117220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経常収支比率は分母である地方消費税交付金、地方交付税が増に伴い</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ポイント減となっている。一方で、光熱水費や物価高騰の影響伴う物件費や人件費の増に伴い分子である経常経費充当一般財源についても増となっている。</a:t>
          </a:r>
        </a:p>
        <a:p>
          <a:r>
            <a:rPr kumimoji="1" lang="ja-JP" altLang="en-US" sz="1300">
              <a:latin typeface="ＭＳ Ｐゴシック" panose="020B0600070205080204" pitchFamily="50" charset="-128"/>
              <a:ea typeface="ＭＳ Ｐゴシック" panose="020B0600070205080204" pitchFamily="50" charset="-128"/>
            </a:rPr>
            <a:t>　茨城県平均、類似団体平均を下回っているが、全国平均を上回っている。今後の市税の徴収強化、公共施設マネジメントにおける維持管理経費の削減等に努め、財政構造の弾力化を図る。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62</xdr:row>
      <xdr:rowOff>140970</xdr:rowOff>
    </xdr:from>
    <xdr:to>
      <xdr:col>23</xdr:col>
      <xdr:colOff>133350</xdr:colOff>
      <xdr:row>67</xdr:row>
      <xdr:rowOff>15663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770870"/>
          <a:ext cx="0" cy="7319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55897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51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62</xdr:row>
      <xdr:rowOff>140970</xdr:rowOff>
    </xdr:from>
    <xdr:to>
      <xdr:col>24</xdr:col>
      <xdr:colOff>12700</xdr:colOff>
      <xdr:row>62</xdr:row>
      <xdr:rowOff>140970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77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151977</xdr:rowOff>
    </xdr:from>
    <xdr:to>
      <xdr:col>23</xdr:col>
      <xdr:colOff>133350</xdr:colOff>
      <xdr:row>64</xdr:row>
      <xdr:rowOff>160020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12477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97383</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070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119804</xdr:rowOff>
    </xdr:from>
    <xdr:to>
      <xdr:col>19</xdr:col>
      <xdr:colOff>133350</xdr:colOff>
      <xdr:row>64</xdr:row>
      <xdr:rowOff>160020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09260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85090</xdr:rowOff>
    </xdr:from>
    <xdr:to>
      <xdr:col>19</xdr:col>
      <xdr:colOff>184150</xdr:colOff>
      <xdr:row>65</xdr:row>
      <xdr:rowOff>15240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25417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2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148590</xdr:rowOff>
    </xdr:from>
    <xdr:to>
      <xdr:col>15</xdr:col>
      <xdr:colOff>82550</xdr:colOff>
      <xdr:row>64</xdr:row>
      <xdr:rowOff>119804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64140"/>
          <a:ext cx="889000" cy="82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148590</xdr:rowOff>
    </xdr:from>
    <xdr:to>
      <xdr:col>11</xdr:col>
      <xdr:colOff>31750</xdr:colOff>
      <xdr:row>63</xdr:row>
      <xdr:rowOff>138430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64140"/>
          <a:ext cx="889000" cy="67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25823</xdr:rowOff>
    </xdr:from>
    <xdr:to>
      <xdr:col>11</xdr:col>
      <xdr:colOff>82550</xdr:colOff>
      <xdr:row>62</xdr:row>
      <xdr:rowOff>127423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112200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101177</xdr:rowOff>
    </xdr:from>
    <xdr:to>
      <xdr:col>23</xdr:col>
      <xdr:colOff>184150</xdr:colOff>
      <xdr:row>65</xdr:row>
      <xdr:rowOff>31327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117704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109220</xdr:rowOff>
    </xdr:from>
    <xdr:to>
      <xdr:col>19</xdr:col>
      <xdr:colOff>184150</xdr:colOff>
      <xdr:row>65</xdr:row>
      <xdr:rowOff>39370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69004</xdr:rowOff>
    </xdr:from>
    <xdr:to>
      <xdr:col>15</xdr:col>
      <xdr:colOff>133350</xdr:colOff>
      <xdr:row>64</xdr:row>
      <xdr:rowOff>170604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155381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97790</xdr:rowOff>
    </xdr:from>
    <xdr:to>
      <xdr:col>11</xdr:col>
      <xdr:colOff>82550</xdr:colOff>
      <xdr:row>60</xdr:row>
      <xdr:rowOff>27940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38117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27957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物価高騰対応重点支援地方創生事業の増、光熱水費や物価高騰の影響に伴う物件費や人件費の増に伴い昨年度から</a:t>
          </a:r>
          <a:r>
            <a:rPr kumimoji="1" lang="en-US" altLang="ja-JP" sz="1300">
              <a:latin typeface="ＭＳ Ｐゴシック" panose="020B0600070205080204" pitchFamily="50" charset="-128"/>
              <a:ea typeface="ＭＳ Ｐゴシック" panose="020B0600070205080204" pitchFamily="50" charset="-128"/>
            </a:rPr>
            <a:t>6,902</a:t>
          </a:r>
          <a:r>
            <a:rPr kumimoji="1" lang="ja-JP" altLang="en-US" sz="1300">
              <a:latin typeface="ＭＳ Ｐゴシック" panose="020B0600070205080204" pitchFamily="50" charset="-128"/>
              <a:ea typeface="ＭＳ Ｐゴシック" panose="020B0600070205080204" pitchFamily="50" charset="-128"/>
            </a:rPr>
            <a:t>円の増となっている。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他団体との比較としては、全国平均、茨城県平均、類似団体平均を下回る状況となっている。今後も行政改革大綱に基づく行政改革アクションプラン及び公共施設適正配置によりコストの低減を図っていく。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82629</xdr:rowOff>
    </xdr:from>
    <xdr:to>
      <xdr:col>23</xdr:col>
      <xdr:colOff>133350</xdr:colOff>
      <xdr:row>88</xdr:row>
      <xdr:rowOff>87579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98629"/>
          <a:ext cx="0" cy="13765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59656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47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87579</xdr:rowOff>
    </xdr:from>
    <xdr:to>
      <xdr:col>24</xdr:col>
      <xdr:colOff>12700</xdr:colOff>
      <xdr:row>88</xdr:row>
      <xdr:rowOff>87579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7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169006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4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82629</xdr:rowOff>
    </xdr:from>
    <xdr:to>
      <xdr:col>24</xdr:col>
      <xdr:colOff>12700</xdr:colOff>
      <xdr:row>80</xdr:row>
      <xdr:rowOff>82629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9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79</xdr:row>
      <xdr:rowOff>161554</xdr:rowOff>
    </xdr:from>
    <xdr:to>
      <xdr:col>23</xdr:col>
      <xdr:colOff>133350</xdr:colOff>
      <xdr:row>80</xdr:row>
      <xdr:rowOff>82629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06104"/>
          <a:ext cx="838200" cy="9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33038</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3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60961</xdr:rowOff>
    </xdr:from>
    <xdr:to>
      <xdr:col>23</xdr:col>
      <xdr:colOff>184150</xdr:colOff>
      <xdr:row>84</xdr:row>
      <xdr:rowOff>162561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161554</xdr:rowOff>
    </xdr:from>
    <xdr:to>
      <xdr:col>19</xdr:col>
      <xdr:colOff>133350</xdr:colOff>
      <xdr:row>80</xdr:row>
      <xdr:rowOff>84010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706104"/>
          <a:ext cx="889000" cy="9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122365</xdr:rowOff>
    </xdr:from>
    <xdr:to>
      <xdr:col>19</xdr:col>
      <xdr:colOff>184150</xdr:colOff>
      <xdr:row>84</xdr:row>
      <xdr:rowOff>52515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5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37292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3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140976</xdr:rowOff>
    </xdr:from>
    <xdr:to>
      <xdr:col>15</xdr:col>
      <xdr:colOff>82550</xdr:colOff>
      <xdr:row>80</xdr:row>
      <xdr:rowOff>84010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685526"/>
          <a:ext cx="889000" cy="11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100392</xdr:rowOff>
    </xdr:from>
    <xdr:to>
      <xdr:col>15</xdr:col>
      <xdr:colOff>133350</xdr:colOff>
      <xdr:row>84</xdr:row>
      <xdr:rowOff>30542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3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15319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1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140976</xdr:rowOff>
    </xdr:from>
    <xdr:to>
      <xdr:col>11</xdr:col>
      <xdr:colOff>31750</xdr:colOff>
      <xdr:row>79</xdr:row>
      <xdr:rowOff>144235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685526"/>
          <a:ext cx="889000" cy="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28392</xdr:rowOff>
    </xdr:from>
    <xdr:to>
      <xdr:col>11</xdr:col>
      <xdr:colOff>82550</xdr:colOff>
      <xdr:row>83</xdr:row>
      <xdr:rowOff>129992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114769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4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31829</xdr:rowOff>
    </xdr:from>
    <xdr:to>
      <xdr:col>23</xdr:col>
      <xdr:colOff>184150</xdr:colOff>
      <xdr:row>80</xdr:row>
      <xdr:rowOff>133429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74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124556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66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110754</xdr:rowOff>
    </xdr:from>
    <xdr:to>
      <xdr:col>19</xdr:col>
      <xdr:colOff>184150</xdr:colOff>
      <xdr:row>80</xdr:row>
      <xdr:rowOff>40904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65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51081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424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33210</xdr:rowOff>
    </xdr:from>
    <xdr:to>
      <xdr:col>15</xdr:col>
      <xdr:colOff>133350</xdr:colOff>
      <xdr:row>80</xdr:row>
      <xdr:rowOff>134810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74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144987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51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90176</xdr:rowOff>
    </xdr:from>
    <xdr:to>
      <xdr:col>11</xdr:col>
      <xdr:colOff>82550</xdr:colOff>
      <xdr:row>80</xdr:row>
      <xdr:rowOff>20326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63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30503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403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93435</xdr:rowOff>
    </xdr:from>
    <xdr:to>
      <xdr:col>7</xdr:col>
      <xdr:colOff>31750</xdr:colOff>
      <xdr:row>80</xdr:row>
      <xdr:rowOff>23585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63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33762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4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ラスパイレス指数は、各年度ともほぼ同程度の値で推移しており、他団体との比較では全国市平均を若干下回っており、全国町村平均、類似団体平均を上回っている。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引き続き、人事院勧告を踏まえた給与制度の見直しを図り、給与水準の適正化に努める。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65314</xdr:rowOff>
    </xdr:from>
    <xdr:to>
      <xdr:col>81</xdr:col>
      <xdr:colOff>44450</xdr:colOff>
      <xdr:row>84</xdr:row>
      <xdr:rowOff>134257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46711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64606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1235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84</xdr:row>
      <xdr:rowOff>168729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169636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57052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169636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0500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158041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38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169834</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57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32856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定員適正化計画に基づき、計画的な職員の採用及び組織体制の見直し等を実施し、各年度ともほぼ同程度の値で推移している。他団体との比較では全国平均、茨城県平均、類似団体平均を下回っている。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今後も、複雑化・多様化する住民ニーズに対応するため、職員数を現状維持としている。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104352</xdr:rowOff>
    </xdr:from>
    <xdr:to>
      <xdr:col>81</xdr:col>
      <xdr:colOff>44450</xdr:colOff>
      <xdr:row>67</xdr:row>
      <xdr:rowOff>128270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19902"/>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19279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6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104352</xdr:rowOff>
    </xdr:from>
    <xdr:to>
      <xdr:col>81</xdr:col>
      <xdr:colOff>133350</xdr:colOff>
      <xdr:row>59</xdr:row>
      <xdr:rowOff>104352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1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140546</xdr:rowOff>
    </xdr:from>
    <xdr:to>
      <xdr:col>81</xdr:col>
      <xdr:colOff>44450</xdr:colOff>
      <xdr:row>60</xdr:row>
      <xdr:rowOff>21379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256096"/>
          <a:ext cx="838200" cy="5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122572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752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150495</xdr:rowOff>
    </xdr:from>
    <xdr:to>
      <xdr:col>81</xdr:col>
      <xdr:colOff>95250</xdr:colOff>
      <xdr:row>63</xdr:row>
      <xdr:rowOff>80645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108373</xdr:rowOff>
    </xdr:from>
    <xdr:to>
      <xdr:col>77</xdr:col>
      <xdr:colOff>44450</xdr:colOff>
      <xdr:row>60</xdr:row>
      <xdr:rowOff>21379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23923"/>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110279</xdr:rowOff>
    </xdr:from>
    <xdr:to>
      <xdr:col>77</xdr:col>
      <xdr:colOff>95250</xdr:colOff>
      <xdr:row>63</xdr:row>
      <xdr:rowOff>40429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25206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826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108373</xdr:rowOff>
    </xdr:from>
    <xdr:to>
      <xdr:col>72</xdr:col>
      <xdr:colOff>203200</xdr:colOff>
      <xdr:row>59</xdr:row>
      <xdr:rowOff>156633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2239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82127</xdr:rowOff>
    </xdr:from>
    <xdr:to>
      <xdr:col>73</xdr:col>
      <xdr:colOff>44450</xdr:colOff>
      <xdr:row>63</xdr:row>
      <xdr:rowOff>12277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168504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128481</xdr:rowOff>
    </xdr:from>
    <xdr:to>
      <xdr:col>68</xdr:col>
      <xdr:colOff>152400</xdr:colOff>
      <xdr:row>59</xdr:row>
      <xdr:rowOff>156633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44031"/>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41910</xdr:rowOff>
    </xdr:from>
    <xdr:to>
      <xdr:col>68</xdr:col>
      <xdr:colOff>203200</xdr:colOff>
      <xdr:row>62</xdr:row>
      <xdr:rowOff>143510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128287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89746</xdr:rowOff>
    </xdr:from>
    <xdr:to>
      <xdr:col>81</xdr:col>
      <xdr:colOff>95250</xdr:colOff>
      <xdr:row>60</xdr:row>
      <xdr:rowOff>19896</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11023</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12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142029</xdr:rowOff>
    </xdr:from>
    <xdr:to>
      <xdr:col>77</xdr:col>
      <xdr:colOff>95250</xdr:colOff>
      <xdr:row>60</xdr:row>
      <xdr:rowOff>72179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25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82356</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026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57573</xdr:rowOff>
    </xdr:from>
    <xdr:to>
      <xdr:col>73</xdr:col>
      <xdr:colOff>44450</xdr:colOff>
      <xdr:row>59</xdr:row>
      <xdr:rowOff>159173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169350</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105833</xdr:rowOff>
    </xdr:from>
    <xdr:to>
      <xdr:col>68</xdr:col>
      <xdr:colOff>203200</xdr:colOff>
      <xdr:row>60</xdr:row>
      <xdr:rowOff>35983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46160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77681</xdr:rowOff>
    </xdr:from>
    <xdr:to>
      <xdr:col>64</xdr:col>
      <xdr:colOff>152400</xdr:colOff>
      <xdr:row>60</xdr:row>
      <xdr:rowOff>7831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1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18008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96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決算ベースの数値は、主に既発債の償還終了による元利償還金の減、普通交付税の増による標準財政規模の増等により前年度から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ポイント減少した。</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か年平均値は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ポイント減であり、実質公債費比率は近年減少傾向にある。</a:t>
          </a:r>
        </a:p>
        <a:p>
          <a:r>
            <a:rPr kumimoji="1" lang="ja-JP" altLang="en-US" sz="1300">
              <a:latin typeface="ＭＳ Ｐゴシック" panose="020B0600070205080204" pitchFamily="50" charset="-128"/>
              <a:ea typeface="ＭＳ Ｐゴシック" panose="020B0600070205080204" pitchFamily="50" charset="-128"/>
            </a:rPr>
            <a:t>　全国平均、茨城県平均を上回っているが、借入利率の上昇が見込まれる状況下で今後も玉戸一本松線整備事業や道の駅拡張整備事業等に係る地方債の発行を予定しており、緊急性及び住民ニーズを的確に把握した事業の選択により、起債に大きく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12954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116320"/>
          <a:ext cx="0" cy="1611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136652</xdr:rowOff>
    </xdr:from>
    <xdr:to>
      <xdr:col>81</xdr:col>
      <xdr:colOff>44450</xdr:colOff>
      <xdr:row>40</xdr:row>
      <xdr:rowOff>155956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99465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144797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155956</xdr:rowOff>
    </xdr:from>
    <xdr:to>
      <xdr:col>77</xdr:col>
      <xdr:colOff>44450</xdr:colOff>
      <xdr:row>40</xdr:row>
      <xdr:rowOff>155956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0139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163068</xdr:rowOff>
    </xdr:from>
    <xdr:to>
      <xdr:col>77</xdr:col>
      <xdr:colOff>95250</xdr:colOff>
      <xdr:row>41</xdr:row>
      <xdr:rowOff>93218</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0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77995</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0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146304</xdr:rowOff>
    </xdr:from>
    <xdr:to>
      <xdr:col>72</xdr:col>
      <xdr:colOff>203200</xdr:colOff>
      <xdr:row>40</xdr:row>
      <xdr:rowOff>155956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0043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58691</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146304</xdr:rowOff>
    </xdr:from>
    <xdr:to>
      <xdr:col>68</xdr:col>
      <xdr:colOff>152400</xdr:colOff>
      <xdr:row>41</xdr:row>
      <xdr:rowOff>42418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00430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85852</xdr:rowOff>
    </xdr:from>
    <xdr:to>
      <xdr:col>81</xdr:col>
      <xdr:colOff>95250</xdr:colOff>
      <xdr:row>41</xdr:row>
      <xdr:rowOff>16002</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9672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102379</xdr:rowOff>
    </xdr:from>
    <xdr:ext cx="762000" cy="259045"/>
    <xdr:sp macro="" textlink="">
      <xdr:nvSpPr>
        <xdr:cNvPr id="392" name="公債費負担の状況該当値テキスト">
          <a:extLst>
            <a:ext uri="{FF2B5EF4-FFF2-40B4-BE49-F238E27FC236}">
              <a16:creationId xmlns:a16="http://schemas.microsoft.com/office/drawing/2014/main" id="{00000000-0008-0000-0300-000088010000}"/>
            </a:ext>
          </a:extLst>
        </xdr:cNvPr>
        <xdr:cNvSpPr txBox="1"/>
      </xdr:nvSpPr>
      <xdr:spPr>
        <a:xfrm>
          <a:off x="17106900" y="678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105156</xdr:rowOff>
    </xdr:from>
    <xdr:to>
      <xdr:col>77</xdr:col>
      <xdr:colOff>95250</xdr:colOff>
      <xdr:row>41</xdr:row>
      <xdr:rowOff>35306</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129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45483</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32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105156</xdr:rowOff>
    </xdr:from>
    <xdr:to>
      <xdr:col>73</xdr:col>
      <xdr:colOff>44450</xdr:colOff>
      <xdr:row>41</xdr:row>
      <xdr:rowOff>35306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5240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45483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95504</xdr:rowOff>
    </xdr:from>
    <xdr:to>
      <xdr:col>68</xdr:col>
      <xdr:colOff>203200</xdr:colOff>
      <xdr:row>41</xdr:row>
      <xdr:rowOff>25654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4351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163068</xdr:rowOff>
    </xdr:from>
    <xdr:to>
      <xdr:col>64</xdr:col>
      <xdr:colOff>152400</xdr:colOff>
      <xdr:row>41</xdr:row>
      <xdr:rowOff>93218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3462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103395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主に基準財政需要額に算入された公債費の減や組合や設立法人の負担等見込額の増により、前年度から＋</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全国平均、茨城県平均を大きく上回る状況となっており、今後も、老朽化した施設の更新及び学校を含む公共施設の統廃合等の多額の投資的経費が必要になることが予想されるが、地方債の借入については償還金の財政措置がある合併特例債等を優先し、財政措置のない起債の借入を抑制することで、将来負担率の減少に努める。財政健全化により一層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160782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451100"/>
          <a:ext cx="0" cy="1481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132859</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9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160782</xdr:rowOff>
    </xdr:from>
    <xdr:to>
      <xdr:col>81</xdr:col>
      <xdr:colOff>133350</xdr:colOff>
      <xdr:row>22</xdr:row>
      <xdr:rowOff>160782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93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33528</xdr:rowOff>
    </xdr:from>
    <xdr:to>
      <xdr:col>81</xdr:col>
      <xdr:colOff>44450</xdr:colOff>
      <xdr:row>17</xdr:row>
      <xdr:rowOff>101092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179800" y="2948178"/>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30751</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60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14224</xdr:rowOff>
    </xdr:from>
    <xdr:to>
      <xdr:col>81</xdr:col>
      <xdr:colOff>95250</xdr:colOff>
      <xdr:row>16</xdr:row>
      <xdr:rowOff>115824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33528</xdr:rowOff>
    </xdr:from>
    <xdr:to>
      <xdr:col>77</xdr:col>
      <xdr:colOff>44450</xdr:colOff>
      <xdr:row>17</xdr:row>
      <xdr:rowOff>34493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5290800" y="2948178"/>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159614</xdr:rowOff>
    </xdr:from>
    <xdr:to>
      <xdr:col>77</xdr:col>
      <xdr:colOff>95250</xdr:colOff>
      <xdr:row>16</xdr:row>
      <xdr:rowOff>89764</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7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99941</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500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34493</xdr:rowOff>
    </xdr:from>
    <xdr:to>
      <xdr:col>72</xdr:col>
      <xdr:colOff>203200</xdr:colOff>
      <xdr:row>17</xdr:row>
      <xdr:rowOff>43180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401800" y="2949143"/>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32563</xdr:rowOff>
    </xdr:from>
    <xdr:to>
      <xdr:col>73</xdr:col>
      <xdr:colOff>44450</xdr:colOff>
      <xdr:row>16</xdr:row>
      <xdr:rowOff>134163</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2775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144340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254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43180</xdr:rowOff>
    </xdr:from>
    <xdr:to>
      <xdr:col>68</xdr:col>
      <xdr:colOff>152400</xdr:colOff>
      <xdr:row>17</xdr:row>
      <xdr:rowOff>159004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295783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94336</xdr:rowOff>
    </xdr:from>
    <xdr:to>
      <xdr:col>68</xdr:col>
      <xdr:colOff>203200</xdr:colOff>
      <xdr:row>17</xdr:row>
      <xdr:rowOff>24486</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8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34663</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60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50292</xdr:rowOff>
    </xdr:from>
    <xdr:to>
      <xdr:col>81</xdr:col>
      <xdr:colOff>95250</xdr:colOff>
      <xdr:row>17</xdr:row>
      <xdr:rowOff>151892</xdr:rowOff>
    </xdr:to>
    <xdr:sp macro="" textlink="">
      <xdr:nvSpPr>
        <xdr:cNvPr id="449" name="楕円 448">
          <a:extLst>
            <a:ext uri="{FF2B5EF4-FFF2-40B4-BE49-F238E27FC236}">
              <a16:creationId xmlns:a16="http://schemas.microsoft.com/office/drawing/2014/main" id="{00000000-0008-0000-0300-0000C1010000}"/>
            </a:ext>
          </a:extLst>
        </xdr:cNvPr>
        <xdr:cNvSpPr/>
      </xdr:nvSpPr>
      <xdr:spPr>
        <a:xfrm>
          <a:off x="16967200" y="296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22369</xdr:rowOff>
    </xdr:from>
    <xdr:ext cx="762000" cy="259045"/>
    <xdr:sp macro="" textlink="">
      <xdr:nvSpPr>
        <xdr:cNvPr id="450" name="将来負担の状況該当値テキスト">
          <a:extLst>
            <a:ext uri="{FF2B5EF4-FFF2-40B4-BE49-F238E27FC236}">
              <a16:creationId xmlns:a16="http://schemas.microsoft.com/office/drawing/2014/main" id="{00000000-0008-0000-0300-0000C2010000}"/>
            </a:ext>
          </a:extLst>
        </xdr:cNvPr>
        <xdr:cNvSpPr txBox="1"/>
      </xdr:nvSpPr>
      <xdr:spPr>
        <a:xfrm>
          <a:off x="17106900" y="293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154178</xdr:rowOff>
    </xdr:from>
    <xdr:to>
      <xdr:col>77</xdr:col>
      <xdr:colOff>95250</xdr:colOff>
      <xdr:row>17</xdr:row>
      <xdr:rowOff>84328</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129000" y="289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69105</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983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155143</xdr:rowOff>
    </xdr:from>
    <xdr:to>
      <xdr:col>73</xdr:col>
      <xdr:colOff>44450</xdr:colOff>
      <xdr:row>17</xdr:row>
      <xdr:rowOff>85293</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5240000" y="28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70070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98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163830</xdr:rowOff>
    </xdr:from>
    <xdr:to>
      <xdr:col>68</xdr:col>
      <xdr:colOff>203200</xdr:colOff>
      <xdr:row>17</xdr:row>
      <xdr:rowOff>93980</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4351000" y="290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78757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99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108204</xdr:rowOff>
    </xdr:from>
    <xdr:to>
      <xdr:col>64</xdr:col>
      <xdr:colOff>152400</xdr:colOff>
      <xdr:row>18</xdr:row>
      <xdr:rowOff>38354</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3462000" y="302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48531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79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茨城県筑西市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99,804
95,401
205.30
50,481,865
47,863,753
2,448,048
26,624,777
47,086,767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給与改定に伴い職員給与費の増となり、前年度より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ポイント増加となった。</a:t>
          </a:r>
        </a:p>
        <a:p>
          <a:r>
            <a:rPr kumimoji="1" lang="ja-JP" altLang="en-US" sz="1300">
              <a:latin typeface="ＭＳ Ｐゴシック" panose="020B0600070205080204" pitchFamily="50" charset="-128"/>
              <a:ea typeface="ＭＳ Ｐゴシック" panose="020B0600070205080204" pitchFamily="50" charset="-128"/>
            </a:rPr>
            <a:t>　全国平均、茨城県平均を下回っているものの、今後も行政改革大綱に基づく行政改革アクションプラン及び定員適正化計画等の推進により、一層の職員定数・給与の適正化に努める。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956300"/>
          <a:ext cx="0" cy="1045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37193</xdr:rowOff>
    </xdr:from>
    <xdr:to>
      <xdr:col>24</xdr:col>
      <xdr:colOff>25400</xdr:colOff>
      <xdr:row>35</xdr:row>
      <xdr:rowOff>69850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379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105427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61686</xdr:rowOff>
    </xdr:from>
    <xdr:to>
      <xdr:col>19</xdr:col>
      <xdr:colOff>187325</xdr:colOff>
      <xdr:row>35</xdr:row>
      <xdr:rowOff>37193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890986"/>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37193</xdr:rowOff>
    </xdr:from>
    <xdr:to>
      <xdr:col>15</xdr:col>
      <xdr:colOff>98425</xdr:colOff>
      <xdr:row>34</xdr:row>
      <xdr:rowOff>61686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69504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2722</xdr:rowOff>
    </xdr:from>
    <xdr:to>
      <xdr:col>15</xdr:col>
      <xdr:colOff>149225</xdr:colOff>
      <xdr:row>37</xdr:row>
      <xdr:rowOff>104322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4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89099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3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37193</xdr:rowOff>
    </xdr:from>
    <xdr:to>
      <xdr:col>11</xdr:col>
      <xdr:colOff>9525</xdr:colOff>
      <xdr:row>35</xdr:row>
      <xdr:rowOff>53522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695043"/>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43543</xdr:rowOff>
    </xdr:from>
    <xdr:to>
      <xdr:col>11</xdr:col>
      <xdr:colOff>60325</xdr:colOff>
      <xdr:row>36</xdr:row>
      <xdr:rowOff>145143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129920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0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99077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157843</xdr:rowOff>
    </xdr:from>
    <xdr:to>
      <xdr:col>20</xdr:col>
      <xdr:colOff>38100</xdr:colOff>
      <xdr:row>35</xdr:row>
      <xdr:rowOff>87993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8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98170</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5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10886</xdr:rowOff>
    </xdr:from>
    <xdr:to>
      <xdr:col>15</xdr:col>
      <xdr:colOff>149225</xdr:colOff>
      <xdr:row>34</xdr:row>
      <xdr:rowOff>112486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122663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157843</xdr:rowOff>
    </xdr:from>
    <xdr:to>
      <xdr:col>11</xdr:col>
      <xdr:colOff>60325</xdr:colOff>
      <xdr:row>33</xdr:row>
      <xdr:rowOff>87993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98170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1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2722</xdr:rowOff>
    </xdr:from>
    <xdr:to>
      <xdr:col>6</xdr:col>
      <xdr:colOff>171450</xdr:colOff>
      <xdr:row>35</xdr:row>
      <xdr:rowOff>104322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108149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8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光熱水費、賄材料費の高騰や委託料の増により、前年度より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ポイント増加となった。</a:t>
          </a:r>
        </a:p>
        <a:p>
          <a:r>
            <a:rPr kumimoji="1" lang="ja-JP" altLang="en-US" sz="1300">
              <a:latin typeface="ＭＳ Ｐゴシック" panose="020B0600070205080204" pitchFamily="50" charset="-128"/>
              <a:ea typeface="ＭＳ Ｐゴシック" panose="020B0600070205080204" pitchFamily="50" charset="-128"/>
            </a:rPr>
            <a:t>　全国平均、茨城県平均、類似団体平均を下回っており、引き続き、事務事業の整理、合理化等を進め経費の抑制に努める。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22</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46300"/>
          <a:ext cx="0" cy="169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1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69850</xdr:rowOff>
    </xdr:from>
    <xdr:to>
      <xdr:col>82</xdr:col>
      <xdr:colOff>196850</xdr:colOff>
      <xdr:row>22</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69850</xdr:rowOff>
    </xdr:from>
    <xdr:to>
      <xdr:col>82</xdr:col>
      <xdr:colOff>107950</xdr:colOff>
      <xdr:row>16</xdr:row>
      <xdr:rowOff>31750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298700"/>
          <a:ext cx="8382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72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57150</xdr:rowOff>
    </xdr:from>
    <xdr:to>
      <xdr:col>82</xdr:col>
      <xdr:colOff>158750</xdr:colOff>
      <xdr:row>16</xdr:row>
      <xdr:rowOff>158750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69850</xdr:rowOff>
    </xdr:from>
    <xdr:to>
      <xdr:col>78</xdr:col>
      <xdr:colOff>69850</xdr:colOff>
      <xdr:row>14</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298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50800</xdr:rowOff>
    </xdr:from>
    <xdr:to>
      <xdr:col>73</xdr:col>
      <xdr:colOff>180975</xdr:colOff>
      <xdr:row>14</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1082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50800</xdr:rowOff>
    </xdr:from>
    <xdr:to>
      <xdr:col>69</xdr:col>
      <xdr:colOff>92075</xdr:colOff>
      <xdr:row>13</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1082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57150</xdr:rowOff>
    </xdr:from>
    <xdr:to>
      <xdr:col>69</xdr:col>
      <xdr:colOff>142875</xdr:colOff>
      <xdr:row>14</xdr:row>
      <xdr:rowOff>158750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45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143527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152400</xdr:rowOff>
    </xdr:from>
    <xdr:to>
      <xdr:col>82</xdr:col>
      <xdr:colOff>158750</xdr:colOff>
      <xdr:row>16</xdr:row>
      <xdr:rowOff>82550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168927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19050</xdr:rowOff>
    </xdr:from>
    <xdr:to>
      <xdr:col>78</xdr:col>
      <xdr:colOff>120650</xdr:colOff>
      <xdr:row>13</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130827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01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38100</xdr:rowOff>
    </xdr:from>
    <xdr:to>
      <xdr:col>74</xdr:col>
      <xdr:colOff>31750</xdr:colOff>
      <xdr:row>14</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149877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0</xdr:rowOff>
    </xdr:from>
    <xdr:to>
      <xdr:col>69</xdr:col>
      <xdr:colOff>142875</xdr:colOff>
      <xdr:row>12</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0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10</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133350</xdr:rowOff>
    </xdr:from>
    <xdr:to>
      <xdr:col>65</xdr:col>
      <xdr:colOff>53975</xdr:colOff>
      <xdr:row>13</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19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6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サービス利用者数の増等の要因により障害福祉サービス費給付事業費が増となったが、経常一般財源等も同程度の伸び率だっため、前年度増減なしとなった。</a:t>
          </a:r>
        </a:p>
        <a:p>
          <a:r>
            <a:rPr kumimoji="1" lang="ja-JP" altLang="en-US" sz="1300">
              <a:latin typeface="ＭＳ Ｐゴシック" panose="020B0600070205080204" pitchFamily="50" charset="-128"/>
              <a:ea typeface="ＭＳ Ｐゴシック" panose="020B0600070205080204" pitchFamily="50" charset="-128"/>
            </a:rPr>
            <a:t>　全国平均、類似団体平均を下回っているが、障害福祉サービス費給付事業費をはじめ扶助費は年々増加傾向にあるため今後も資格等審査の適正化、特に生活保護については、就労促進支援事業の充実等により、歳出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56</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28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56</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99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56</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424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国民健康保険特別会計への繰出金の増により前年度より増額となったが、経常一般財源等も増額であったため、</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今後も事業計画等の抜本的な見直しにより、一層の抑制に努める。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61685</xdr:rowOff>
    </xdr:from>
    <xdr:to>
      <xdr:col>82</xdr:col>
      <xdr:colOff>107950</xdr:colOff>
      <xdr:row>61</xdr:row>
      <xdr:rowOff>151493</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77085"/>
          <a:ext cx="0" cy="163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123570</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151493</xdr:rowOff>
    </xdr:from>
    <xdr:to>
      <xdr:col>82</xdr:col>
      <xdr:colOff>196850</xdr:colOff>
      <xdr:row>61</xdr:row>
      <xdr:rowOff>151493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148062</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61685</xdr:rowOff>
    </xdr:from>
    <xdr:to>
      <xdr:col>82</xdr:col>
      <xdr:colOff>196850</xdr:colOff>
      <xdr:row>52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45357</xdr:rowOff>
    </xdr:from>
    <xdr:to>
      <xdr:col>82</xdr:col>
      <xdr:colOff>107950</xdr:colOff>
      <xdr:row>58</xdr:row>
      <xdr:rowOff>94343</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9894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48277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167822</xdr:rowOff>
    </xdr:from>
    <xdr:to>
      <xdr:col>78</xdr:col>
      <xdr:colOff>69850</xdr:colOff>
      <xdr:row>58</xdr:row>
      <xdr:rowOff>94343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9404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59872</xdr:rowOff>
    </xdr:from>
    <xdr:to>
      <xdr:col>78</xdr:col>
      <xdr:colOff>120650</xdr:colOff>
      <xdr:row>58</xdr:row>
      <xdr:rowOff>161472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146249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9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20865</xdr:rowOff>
    </xdr:from>
    <xdr:to>
      <xdr:col>73</xdr:col>
      <xdr:colOff>180975</xdr:colOff>
      <xdr:row>57</xdr:row>
      <xdr:rowOff>167822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793515"/>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20865</xdr:rowOff>
    </xdr:from>
    <xdr:to>
      <xdr:col>69</xdr:col>
      <xdr:colOff>92075</xdr:colOff>
      <xdr:row>58</xdr:row>
      <xdr:rowOff>29028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793515"/>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166007</xdr:rowOff>
    </xdr:from>
    <xdr:to>
      <xdr:col>82</xdr:col>
      <xdr:colOff>158750</xdr:colOff>
      <xdr:row>58</xdr:row>
      <xdr:rowOff>96157</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11084</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78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43543</xdr:rowOff>
    </xdr:from>
    <xdr:to>
      <xdr:col>78</xdr:col>
      <xdr:colOff>120650</xdr:colOff>
      <xdr:row>58</xdr:row>
      <xdr:rowOff>145143</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155320</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75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117022</xdr:rowOff>
    </xdr:from>
    <xdr:to>
      <xdr:col>74</xdr:col>
      <xdr:colOff>31750</xdr:colOff>
      <xdr:row>58</xdr:row>
      <xdr:rowOff>47172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57349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141515</xdr:rowOff>
    </xdr:from>
    <xdr:to>
      <xdr:col>69</xdr:col>
      <xdr:colOff>142875</xdr:colOff>
      <xdr:row>57</xdr:row>
      <xdr:rowOff>71665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81842</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83655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19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筑西広域市町村圏事務組合への負担金（消防）の増があったが、下水道事業会計への補助金の減等に伴い前年度から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ポイント減少となった。</a:t>
          </a:r>
        </a:p>
        <a:p>
          <a:r>
            <a:rPr kumimoji="1" lang="ja-JP" altLang="en-US" sz="1300">
              <a:latin typeface="ＭＳ Ｐゴシック" panose="020B0600070205080204" pitchFamily="50" charset="-128"/>
              <a:ea typeface="ＭＳ Ｐゴシック" panose="020B0600070205080204" pitchFamily="50" charset="-128"/>
            </a:rPr>
            <a:t>　全国平均、茨城県平均を上回っている状況のため、大きな割合を占める公営企業会計への補助金について今後も行政改革アクションプラン等に基づき、健全化に努める。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40</xdr:row>
      <xdr:rowOff>58420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1914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25763</xdr:rowOff>
    </xdr:from>
    <xdr:to>
      <xdr:col>82</xdr:col>
      <xdr:colOff>107950</xdr:colOff>
      <xdr:row>40</xdr:row>
      <xdr:rowOff>169454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883763"/>
          <a:ext cx="8382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61703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33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45176</xdr:rowOff>
    </xdr:from>
    <xdr:to>
      <xdr:col>82</xdr:col>
      <xdr:colOff>158750</xdr:colOff>
      <xdr:row>37</xdr:row>
      <xdr:rowOff>146776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169454</xdr:rowOff>
    </xdr:from>
    <xdr:to>
      <xdr:col>78</xdr:col>
      <xdr:colOff>69850</xdr:colOff>
      <xdr:row>41</xdr:row>
      <xdr:rowOff>17599</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70274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58239</xdr:rowOff>
    </xdr:from>
    <xdr:to>
      <xdr:col>78</xdr:col>
      <xdr:colOff>120650</xdr:colOff>
      <xdr:row>37</xdr:row>
      <xdr:rowOff>159838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4018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170016</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70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86178</xdr:rowOff>
    </xdr:from>
    <xdr:to>
      <xdr:col>73</xdr:col>
      <xdr:colOff>180975</xdr:colOff>
      <xdr:row>41</xdr:row>
      <xdr:rowOff>17599</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772728"/>
          <a:ext cx="889000" cy="27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64770</xdr:rowOff>
    </xdr:from>
    <xdr:to>
      <xdr:col>74</xdr:col>
      <xdr:colOff>31750</xdr:colOff>
      <xdr:row>37</xdr:row>
      <xdr:rowOff>166370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5097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86178</xdr:rowOff>
    </xdr:from>
    <xdr:to>
      <xdr:col>69</xdr:col>
      <xdr:colOff>92075</xdr:colOff>
      <xdr:row>40</xdr:row>
      <xdr:rowOff>32294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772728"/>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51707</xdr:rowOff>
    </xdr:from>
    <xdr:to>
      <xdr:col>69</xdr:col>
      <xdr:colOff>142875</xdr:colOff>
      <xdr:row>37</xdr:row>
      <xdr:rowOff>153307</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163484</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16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146413</xdr:rowOff>
    </xdr:from>
    <xdr:to>
      <xdr:col>82</xdr:col>
      <xdr:colOff>158750</xdr:colOff>
      <xdr:row>40</xdr:row>
      <xdr:rowOff>76563</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83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54990</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74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118654</xdr:rowOff>
    </xdr:from>
    <xdr:to>
      <xdr:col>78</xdr:col>
      <xdr:colOff>120650</xdr:colOff>
      <xdr:row>41</xdr:row>
      <xdr:rowOff>48804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97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33581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706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138249</xdr:rowOff>
    </xdr:from>
    <xdr:to>
      <xdr:col>74</xdr:col>
      <xdr:colOff>31750</xdr:colOff>
      <xdr:row>41</xdr:row>
      <xdr:rowOff>68399</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99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53176</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708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35378</xdr:rowOff>
    </xdr:from>
    <xdr:to>
      <xdr:col>69</xdr:col>
      <xdr:colOff>142875</xdr:colOff>
      <xdr:row>39</xdr:row>
      <xdr:rowOff>136978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121755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80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152944</xdr:rowOff>
    </xdr:from>
    <xdr:to>
      <xdr:col>65</xdr:col>
      <xdr:colOff>53975</xdr:colOff>
      <xdr:row>40</xdr:row>
      <xdr:rowOff>83094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83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86921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7116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公債費については、借入利率の上昇等により微増となったが、経常一般財源等の増分と比較して微小だったため、前年度比較</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ポイントと減となった。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令和元年度から比率は下がりつつあるが、引き続き、優先する建設事業の選定を行い、地方債借入の抑制に努める。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80735</xdr:rowOff>
    </xdr:from>
    <xdr:to>
      <xdr:col>24</xdr:col>
      <xdr:colOff>25400</xdr:colOff>
      <xdr:row>82</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965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66420</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12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94343</xdr:rowOff>
    </xdr:from>
    <xdr:to>
      <xdr:col>24</xdr:col>
      <xdr:colOff>114300</xdr:colOff>
      <xdr:row>82</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5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167112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34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80735</xdr:rowOff>
    </xdr:from>
    <xdr:to>
      <xdr:col>24</xdr:col>
      <xdr:colOff>114300</xdr:colOff>
      <xdr:row>73</xdr:row>
      <xdr:rowOff>80735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9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110671</xdr:rowOff>
    </xdr:from>
    <xdr:to>
      <xdr:col>24</xdr:col>
      <xdr:colOff>25400</xdr:colOff>
      <xdr:row>76</xdr:row>
      <xdr:rowOff>143329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408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15620</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388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43543</xdr:rowOff>
    </xdr:from>
    <xdr:to>
      <xdr:col>24</xdr:col>
      <xdr:colOff>76200</xdr:colOff>
      <xdr:row>78</xdr:row>
      <xdr:rowOff>145143</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143329</xdr:rowOff>
    </xdr:from>
    <xdr:to>
      <xdr:col>19</xdr:col>
      <xdr:colOff>187325</xdr:colOff>
      <xdr:row>77</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1735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119743</xdr:rowOff>
    </xdr:from>
    <xdr:to>
      <xdr:col>20</xdr:col>
      <xdr:colOff>38100</xdr:colOff>
      <xdr:row>79</xdr:row>
      <xdr:rowOff>49893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4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34670</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57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56243</xdr:rowOff>
    </xdr:from>
    <xdr:to>
      <xdr:col>15</xdr:col>
      <xdr:colOff>98425</xdr:colOff>
      <xdr:row>77</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0864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13607</xdr:rowOff>
    </xdr:from>
    <xdr:to>
      <xdr:col>15</xdr:col>
      <xdr:colOff>149225</xdr:colOff>
      <xdr:row>79</xdr:row>
      <xdr:rowOff>115207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55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99984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64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56243</xdr:rowOff>
    </xdr:from>
    <xdr:to>
      <xdr:col>11</xdr:col>
      <xdr:colOff>9525</xdr:colOff>
      <xdr:row>77</xdr:row>
      <xdr:rowOff>69850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0864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75491</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76399</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92529</xdr:rowOff>
    </xdr:from>
    <xdr:to>
      <xdr:col>20</xdr:col>
      <xdr:colOff>38100</xdr:colOff>
      <xdr:row>77</xdr:row>
      <xdr:rowOff>22679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32855</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9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5443</xdr:rowOff>
    </xdr:from>
    <xdr:to>
      <xdr:col>11</xdr:col>
      <xdr:colOff>60325</xdr:colOff>
      <xdr:row>76</xdr:row>
      <xdr:rowOff>107043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117220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昨年度の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78.8%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となり、全国平均、茨城県平均を上回る状況となった。光熱水費、賄材料費の高騰や委託料の増による物件費の増が要因となっている。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今後も地方税の徴収強化に加え、公営企業等の経営改革による補助金の抑制、事務事業のスクラップ・アンド・ビルドなど、行財政改革の取組により一層の改善に努める。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138430</xdr:rowOff>
    </xdr:from>
    <xdr:to>
      <xdr:col>82</xdr:col>
      <xdr:colOff>107950</xdr:colOff>
      <xdr:row>81</xdr:row>
      <xdr:rowOff>100330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542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53357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138430</xdr:rowOff>
    </xdr:from>
    <xdr:to>
      <xdr:col>82</xdr:col>
      <xdr:colOff>196850</xdr:colOff>
      <xdr:row>73</xdr:row>
      <xdr:rowOff>138430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1270</xdr:rowOff>
    </xdr:from>
    <xdr:to>
      <xdr:col>82</xdr:col>
      <xdr:colOff>107950</xdr:colOff>
      <xdr:row>79</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5458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119397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102870</xdr:rowOff>
    </xdr:from>
    <xdr:to>
      <xdr:col>82</xdr:col>
      <xdr:colOff>158750</xdr:colOff>
      <xdr:row>78</xdr:row>
      <xdr:rowOff>33020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66039</xdr:rowOff>
    </xdr:from>
    <xdr:to>
      <xdr:col>78</xdr:col>
      <xdr:colOff>69850</xdr:colOff>
      <xdr:row>79</xdr:row>
      <xdr:rowOff>1270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4391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xdr:rowOff>
    </xdr:from>
    <xdr:to>
      <xdr:col>78</xdr:col>
      <xdr:colOff>120650</xdr:colOff>
      <xdr:row>77</xdr:row>
      <xdr:rowOff>113030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123207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96520</xdr:rowOff>
    </xdr:from>
    <xdr:to>
      <xdr:col>73</xdr:col>
      <xdr:colOff>180975</xdr:colOff>
      <xdr:row>78</xdr:row>
      <xdr:rowOff>66039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783820"/>
          <a:ext cx="889000" cy="65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96520</xdr:rowOff>
    </xdr:from>
    <xdr:to>
      <xdr:col>69</xdr:col>
      <xdr:colOff>92075</xdr:colOff>
      <xdr:row>77</xdr:row>
      <xdr:rowOff>92711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783820"/>
          <a:ext cx="889000" cy="5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137161</xdr:rowOff>
    </xdr:from>
    <xdr:to>
      <xdr:col>82</xdr:col>
      <xdr:colOff>158750</xdr:colOff>
      <xdr:row>79</xdr:row>
      <xdr:rowOff>67311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109238</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121920</xdr:rowOff>
    </xdr:from>
    <xdr:to>
      <xdr:col>78</xdr:col>
      <xdr:colOff>120650</xdr:colOff>
      <xdr:row>79</xdr:row>
      <xdr:rowOff>52070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15239</xdr:rowOff>
    </xdr:from>
    <xdr:to>
      <xdr:col>74</xdr:col>
      <xdr:colOff>31750</xdr:colOff>
      <xdr:row>78</xdr:row>
      <xdr:rowOff>116839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101616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45720</xdr:rowOff>
    </xdr:from>
    <xdr:to>
      <xdr:col>69</xdr:col>
      <xdr:colOff>142875</xdr:colOff>
      <xdr:row>74</xdr:row>
      <xdr:rowOff>147320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157497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147338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茨城県筑西市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157056</xdr:rowOff>
    </xdr:from>
    <xdr:to>
      <xdr:col>29</xdr:col>
      <xdr:colOff>127000</xdr:colOff>
      <xdr:row>19</xdr:row>
      <xdr:rowOff>59868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0631"/>
          <a:ext cx="0" cy="12744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31945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3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59868</xdr:rowOff>
    </xdr:from>
    <xdr:to>
      <xdr:col>30</xdr:col>
      <xdr:colOff>25400</xdr:colOff>
      <xdr:row>19</xdr:row>
      <xdr:rowOff>59868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650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71983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3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157056</xdr:rowOff>
    </xdr:from>
    <xdr:to>
      <xdr:col>30</xdr:col>
      <xdr:colOff>25400</xdr:colOff>
      <xdr:row>11</xdr:row>
      <xdr:rowOff>157056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06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132595</xdr:rowOff>
    </xdr:from>
    <xdr:to>
      <xdr:col>29</xdr:col>
      <xdr:colOff>127000</xdr:colOff>
      <xdr:row>18</xdr:row>
      <xdr:rowOff>157709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266320"/>
          <a:ext cx="647700" cy="25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127355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403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110828</xdr:rowOff>
    </xdr:from>
    <xdr:to>
      <xdr:col>29</xdr:col>
      <xdr:colOff>177800</xdr:colOff>
      <xdr:row>15</xdr:row>
      <xdr:rowOff>40978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587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132595</xdr:rowOff>
    </xdr:from>
    <xdr:to>
      <xdr:col>26</xdr:col>
      <xdr:colOff>50800</xdr:colOff>
      <xdr:row>19</xdr:row>
      <xdr:rowOff>166853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66320"/>
          <a:ext cx="698500" cy="205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111644</xdr:rowOff>
    </xdr:from>
    <xdr:to>
      <xdr:col>26</xdr:col>
      <xdr:colOff>101600</xdr:colOff>
      <xdr:row>16</xdr:row>
      <xdr:rowOff>41794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310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51971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499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106371</xdr:rowOff>
    </xdr:from>
    <xdr:to>
      <xdr:col>22</xdr:col>
      <xdr:colOff>114300</xdr:colOff>
      <xdr:row>19</xdr:row>
      <xdr:rowOff>166853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411546"/>
          <a:ext cx="698500" cy="60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27944</xdr:rowOff>
    </xdr:from>
    <xdr:to>
      <xdr:col>22</xdr:col>
      <xdr:colOff>165100</xdr:colOff>
      <xdr:row>16</xdr:row>
      <xdr:rowOff>129544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18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139721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8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106371</xdr:rowOff>
    </xdr:from>
    <xdr:to>
      <xdr:col>18</xdr:col>
      <xdr:colOff>177800</xdr:colOff>
      <xdr:row>19</xdr:row>
      <xdr:rowOff>151014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411546"/>
          <a:ext cx="698500" cy="44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62985</xdr:rowOff>
    </xdr:from>
    <xdr:to>
      <xdr:col>19</xdr:col>
      <xdr:colOff>38100</xdr:colOff>
      <xdr:row>16</xdr:row>
      <xdr:rowOff>164585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538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3312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2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106909</xdr:rowOff>
    </xdr:from>
    <xdr:to>
      <xdr:col>29</xdr:col>
      <xdr:colOff>177800</xdr:colOff>
      <xdr:row>19</xdr:row>
      <xdr:rowOff>37059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40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15486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4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81795</xdr:rowOff>
    </xdr:from>
    <xdr:to>
      <xdr:col>26</xdr:col>
      <xdr:colOff>101600</xdr:colOff>
      <xdr:row>19</xdr:row>
      <xdr:rowOff>11945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15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168172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0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116053</xdr:rowOff>
    </xdr:from>
    <xdr:to>
      <xdr:col>22</xdr:col>
      <xdr:colOff>165100</xdr:colOff>
      <xdr:row>20</xdr:row>
      <xdr:rowOff>46203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21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30980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55571</xdr:rowOff>
    </xdr:from>
    <xdr:to>
      <xdr:col>19</xdr:col>
      <xdr:colOff>38100</xdr:colOff>
      <xdr:row>19</xdr:row>
      <xdr:rowOff>157171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60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141948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47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100214</xdr:rowOff>
    </xdr:from>
    <xdr:to>
      <xdr:col>15</xdr:col>
      <xdr:colOff>101600</xdr:colOff>
      <xdr:row>20</xdr:row>
      <xdr:rowOff>30364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05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40541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7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144831</xdr:rowOff>
    </xdr:from>
    <xdr:to>
      <xdr:col>29</xdr:col>
      <xdr:colOff>127000</xdr:colOff>
      <xdr:row>37</xdr:row>
      <xdr:rowOff>242182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69381"/>
          <a:ext cx="0" cy="12975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38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242182</xdr:rowOff>
    </xdr:from>
    <xdr:to>
      <xdr:col>30</xdr:col>
      <xdr:colOff>25400</xdr:colOff>
      <xdr:row>37</xdr:row>
      <xdr:rowOff>242182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66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59758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1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144831</xdr:rowOff>
    </xdr:from>
    <xdr:to>
      <xdr:col>30</xdr:col>
      <xdr:colOff>25400</xdr:colOff>
      <xdr:row>33</xdr:row>
      <xdr:rowOff>144831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693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129188</xdr:rowOff>
    </xdr:from>
    <xdr:to>
      <xdr:col>29</xdr:col>
      <xdr:colOff>127000</xdr:colOff>
      <xdr:row>35</xdr:row>
      <xdr:rowOff>207402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739538"/>
          <a:ext cx="647700" cy="78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145533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12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300457</xdr:rowOff>
    </xdr:from>
    <xdr:to>
      <xdr:col>29</xdr:col>
      <xdr:colOff>177800</xdr:colOff>
      <xdr:row>35</xdr:row>
      <xdr:rowOff>59157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5679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28212</xdr:rowOff>
    </xdr:from>
    <xdr:to>
      <xdr:col>26</xdr:col>
      <xdr:colOff>50800</xdr:colOff>
      <xdr:row>35</xdr:row>
      <xdr:rowOff>129188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38562"/>
          <a:ext cx="698500" cy="100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302971</xdr:rowOff>
    </xdr:from>
    <xdr:to>
      <xdr:col>26</xdr:col>
      <xdr:colOff>101600</xdr:colOff>
      <xdr:row>35</xdr:row>
      <xdr:rowOff>61671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570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71848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339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28212</xdr:rowOff>
    </xdr:from>
    <xdr:to>
      <xdr:col>22</xdr:col>
      <xdr:colOff>114300</xdr:colOff>
      <xdr:row>35</xdr:row>
      <xdr:rowOff>185685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38562"/>
          <a:ext cx="698500" cy="157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243111</xdr:rowOff>
    </xdr:from>
    <xdr:to>
      <xdr:col>22</xdr:col>
      <xdr:colOff>165100</xdr:colOff>
      <xdr:row>35</xdr:row>
      <xdr:rowOff>1811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510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11988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27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175659</xdr:rowOff>
    </xdr:from>
    <xdr:to>
      <xdr:col>18</xdr:col>
      <xdr:colOff>177800</xdr:colOff>
      <xdr:row>35</xdr:row>
      <xdr:rowOff>185685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786009"/>
          <a:ext cx="698500" cy="10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21172</xdr:rowOff>
    </xdr:from>
    <xdr:to>
      <xdr:col>19</xdr:col>
      <xdr:colOff>38100</xdr:colOff>
      <xdr:row>35</xdr:row>
      <xdr:rowOff>122772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31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132950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0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156602</xdr:rowOff>
    </xdr:from>
    <xdr:to>
      <xdr:col>29</xdr:col>
      <xdr:colOff>177800</xdr:colOff>
      <xdr:row>35</xdr:row>
      <xdr:rowOff>258202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66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128679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3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78388</xdr:rowOff>
    </xdr:from>
    <xdr:to>
      <xdr:col>26</xdr:col>
      <xdr:colOff>101600</xdr:colOff>
      <xdr:row>35</xdr:row>
      <xdr:rowOff>179988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88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164765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775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320312</xdr:rowOff>
    </xdr:from>
    <xdr:to>
      <xdr:col>22</xdr:col>
      <xdr:colOff>165100</xdr:colOff>
      <xdr:row>35</xdr:row>
      <xdr:rowOff>79012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87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63789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7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134885</xdr:rowOff>
    </xdr:from>
    <xdr:to>
      <xdr:col>19</xdr:col>
      <xdr:colOff>38100</xdr:colOff>
      <xdr:row>35</xdr:row>
      <xdr:rowOff>236485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45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221262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3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124859</xdr:rowOff>
    </xdr:from>
    <xdr:to>
      <xdr:col>15</xdr:col>
      <xdr:colOff>101600</xdr:colOff>
      <xdr:row>35</xdr:row>
      <xdr:rowOff>226459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35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236636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0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茨城県筑西市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99,804
95,401
205.30
50,481,865
47,863,753
2,448,048
26,624,777
47,086,767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90757</xdr:rowOff>
    </xdr:from>
    <xdr:to>
      <xdr:col>24</xdr:col>
      <xdr:colOff>62865</xdr:colOff>
      <xdr:row>38</xdr:row>
      <xdr:rowOff>124064</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157"/>
          <a:ext cx="1270" cy="1062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127891</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124064</xdr:rowOff>
    </xdr:from>
    <xdr:to>
      <xdr:col>24</xdr:col>
      <xdr:colOff>152400</xdr:colOff>
      <xdr:row>38</xdr:row>
      <xdr:rowOff>124064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3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37434</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90757</xdr:rowOff>
    </xdr:from>
    <xdr:to>
      <xdr:col>24</xdr:col>
      <xdr:colOff>152400</xdr:colOff>
      <xdr:row>32</xdr:row>
      <xdr:rowOff>90757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124064</xdr:rowOff>
    </xdr:from>
    <xdr:to>
      <xdr:col>24</xdr:col>
      <xdr:colOff>63500</xdr:colOff>
      <xdr:row>39</xdr:row>
      <xdr:rowOff>17125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639164"/>
          <a:ext cx="838200" cy="6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134820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64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111943</xdr:rowOff>
    </xdr:from>
    <xdr:to>
      <xdr:col>24</xdr:col>
      <xdr:colOff>114300</xdr:colOff>
      <xdr:row>36</xdr:row>
      <xdr:rowOff>42093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11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17125</xdr:rowOff>
    </xdr:from>
    <xdr:to>
      <xdr:col>19</xdr:col>
      <xdr:colOff>177800</xdr:colOff>
      <xdr:row>39</xdr:row>
      <xdr:rowOff>80698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703675"/>
          <a:ext cx="889000" cy="6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73584</xdr:rowOff>
    </xdr:from>
    <xdr:to>
      <xdr:col>20</xdr:col>
      <xdr:colOff>38100</xdr:colOff>
      <xdr:row>37</xdr:row>
      <xdr:rowOff>3734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4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20261</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02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74023</xdr:rowOff>
    </xdr:from>
    <xdr:to>
      <xdr:col>15</xdr:col>
      <xdr:colOff>50800</xdr:colOff>
      <xdr:row>39</xdr:row>
      <xdr:rowOff>80698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760573"/>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99301</xdr:rowOff>
    </xdr:from>
    <xdr:to>
      <xdr:col>15</xdr:col>
      <xdr:colOff>101600</xdr:colOff>
      <xdr:row>37</xdr:row>
      <xdr:rowOff>29451</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45978</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04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71646</xdr:rowOff>
    </xdr:from>
    <xdr:to>
      <xdr:col>10</xdr:col>
      <xdr:colOff>114300</xdr:colOff>
      <xdr:row>39</xdr:row>
      <xdr:rowOff>74023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758196"/>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132700</xdr:rowOff>
    </xdr:from>
    <xdr:to>
      <xdr:col>10</xdr:col>
      <xdr:colOff>165100</xdr:colOff>
      <xdr:row>37</xdr:row>
      <xdr:rowOff>62850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0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79377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0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73264</xdr:rowOff>
    </xdr:from>
    <xdr:to>
      <xdr:col>24</xdr:col>
      <xdr:colOff>114300</xdr:colOff>
      <xdr:row>39</xdr:row>
      <xdr:rowOff>3414</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58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159641</xdr:rowOff>
    </xdr:from>
    <xdr:ext cx="534377"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50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137775</xdr:rowOff>
    </xdr:from>
    <xdr:to>
      <xdr:col>20</xdr:col>
      <xdr:colOff>38100</xdr:colOff>
      <xdr:row>39</xdr:row>
      <xdr:rowOff>67925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6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59052</xdr:rowOff>
    </xdr:from>
    <xdr:ext cx="534377"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530111" y="674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29898</xdr:rowOff>
    </xdr:from>
    <xdr:to>
      <xdr:col>15</xdr:col>
      <xdr:colOff>101600</xdr:colOff>
      <xdr:row>39</xdr:row>
      <xdr:rowOff>131498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71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122625</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41111" y="680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23223</xdr:rowOff>
    </xdr:from>
    <xdr:to>
      <xdr:col>10</xdr:col>
      <xdr:colOff>165100</xdr:colOff>
      <xdr:row>39</xdr:row>
      <xdr:rowOff>124823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70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115950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52111" y="680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20846</xdr:rowOff>
    </xdr:from>
    <xdr:to>
      <xdr:col>6</xdr:col>
      <xdr:colOff>38100</xdr:colOff>
      <xdr:row>39</xdr:row>
      <xdr:rowOff>122446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70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138973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63111" y="648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51019</xdr:rowOff>
    </xdr:from>
    <xdr:to>
      <xdr:col>24</xdr:col>
      <xdr:colOff>62865</xdr:colOff>
      <xdr:row>57</xdr:row>
      <xdr:rowOff>115779</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94969"/>
          <a:ext cx="1270" cy="1093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119606</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89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115779</xdr:rowOff>
    </xdr:from>
    <xdr:to>
      <xdr:col>24</xdr:col>
      <xdr:colOff>152400</xdr:colOff>
      <xdr:row>57</xdr:row>
      <xdr:rowOff>115779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888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169146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7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51019</xdr:rowOff>
    </xdr:from>
    <xdr:to>
      <xdr:col>24</xdr:col>
      <xdr:colOff>152400</xdr:colOff>
      <xdr:row>51</xdr:row>
      <xdr:rowOff>51019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9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115779</xdr:rowOff>
    </xdr:from>
    <xdr:to>
      <xdr:col>24</xdr:col>
      <xdr:colOff>63500</xdr:colOff>
      <xdr:row>58</xdr:row>
      <xdr:rowOff>35932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88429"/>
          <a:ext cx="838200" cy="9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9250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157823</xdr:rowOff>
    </xdr:from>
    <xdr:to>
      <xdr:col>24</xdr:col>
      <xdr:colOff>114300</xdr:colOff>
      <xdr:row>55</xdr:row>
      <xdr:rowOff>87973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18754</xdr:rowOff>
    </xdr:from>
    <xdr:to>
      <xdr:col>19</xdr:col>
      <xdr:colOff>177800</xdr:colOff>
      <xdr:row>58</xdr:row>
      <xdr:rowOff>35932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791404"/>
          <a:ext cx="889000" cy="18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32076</xdr:rowOff>
    </xdr:from>
    <xdr:to>
      <xdr:col>20</xdr:col>
      <xdr:colOff>38100</xdr:colOff>
      <xdr:row>55</xdr:row>
      <xdr:rowOff>133676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6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150203</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23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18754</xdr:rowOff>
    </xdr:from>
    <xdr:to>
      <xdr:col>15</xdr:col>
      <xdr:colOff>50800</xdr:colOff>
      <xdr:row>58</xdr:row>
      <xdr:rowOff>1250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91404"/>
          <a:ext cx="889000" cy="15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26215</xdr:rowOff>
    </xdr:from>
    <xdr:to>
      <xdr:col>15</xdr:col>
      <xdr:colOff>101600</xdr:colOff>
      <xdr:row>55</xdr:row>
      <xdr:rowOff>127815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45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144342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23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1250</xdr:rowOff>
    </xdr:from>
    <xdr:to>
      <xdr:col>10</xdr:col>
      <xdr:colOff>114300</xdr:colOff>
      <xdr:row>58</xdr:row>
      <xdr:rowOff>4156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45350"/>
          <a:ext cx="889000" cy="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108820</xdr:rowOff>
    </xdr:from>
    <xdr:to>
      <xdr:col>10</xdr:col>
      <xdr:colOff>165100</xdr:colOff>
      <xdr:row>56</xdr:row>
      <xdr:rowOff>38970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5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55497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31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64979</xdr:rowOff>
    </xdr:from>
    <xdr:to>
      <xdr:col>24</xdr:col>
      <xdr:colOff>114300</xdr:colOff>
      <xdr:row>57</xdr:row>
      <xdr:rowOff>166579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3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151356</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5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156582</xdr:rowOff>
    </xdr:from>
    <xdr:to>
      <xdr:col>20</xdr:col>
      <xdr:colOff>38100</xdr:colOff>
      <xdr:row>58</xdr:row>
      <xdr:rowOff>86732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77859</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1002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139404</xdr:rowOff>
    </xdr:from>
    <xdr:to>
      <xdr:col>15</xdr:col>
      <xdr:colOff>101600</xdr:colOff>
      <xdr:row>57</xdr:row>
      <xdr:rowOff>69554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4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60681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3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121900</xdr:rowOff>
    </xdr:from>
    <xdr:to>
      <xdr:col>10</xdr:col>
      <xdr:colOff>165100</xdr:colOff>
      <xdr:row>58</xdr:row>
      <xdr:rowOff>52050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9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43177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98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124806</xdr:rowOff>
    </xdr:from>
    <xdr:to>
      <xdr:col>6</xdr:col>
      <xdr:colOff>38100</xdr:colOff>
      <xdr:row>58</xdr:row>
      <xdr:rowOff>54956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9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71483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67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118440</xdr:rowOff>
    </xdr:from>
    <xdr:to>
      <xdr:col>24</xdr:col>
      <xdr:colOff>62865</xdr:colOff>
      <xdr:row>78</xdr:row>
      <xdr:rowOff>99467</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91390"/>
          <a:ext cx="1270" cy="1181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103294</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476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99467</xdr:rowOff>
    </xdr:from>
    <xdr:to>
      <xdr:col>24</xdr:col>
      <xdr:colOff>152400</xdr:colOff>
      <xdr:row>78</xdr:row>
      <xdr:rowOff>99467</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472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65117</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6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118440</xdr:rowOff>
    </xdr:from>
    <xdr:to>
      <xdr:col>24</xdr:col>
      <xdr:colOff>152400</xdr:colOff>
      <xdr:row>71</xdr:row>
      <xdr:rowOff>118440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9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161782</xdr:rowOff>
    </xdr:from>
    <xdr:to>
      <xdr:col>24</xdr:col>
      <xdr:colOff>63500</xdr:colOff>
      <xdr:row>78</xdr:row>
      <xdr:rowOff>40396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363432"/>
          <a:ext cx="838200" cy="5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72412</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2931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49535</xdr:rowOff>
    </xdr:from>
    <xdr:to>
      <xdr:col>24</xdr:col>
      <xdr:colOff>114300</xdr:colOff>
      <xdr:row>76</xdr:row>
      <xdr:rowOff>151135</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07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161782</xdr:rowOff>
    </xdr:from>
    <xdr:to>
      <xdr:col>19</xdr:col>
      <xdr:colOff>177800</xdr:colOff>
      <xdr:row>78</xdr:row>
      <xdr:rowOff>85613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63432"/>
          <a:ext cx="889000" cy="9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50495</xdr:rowOff>
    </xdr:from>
    <xdr:to>
      <xdr:col>20</xdr:col>
      <xdr:colOff>38100</xdr:colOff>
      <xdr:row>76</xdr:row>
      <xdr:rowOff>152095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168622</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285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53975</xdr:rowOff>
    </xdr:from>
    <xdr:to>
      <xdr:col>15</xdr:col>
      <xdr:colOff>50800</xdr:colOff>
      <xdr:row>78</xdr:row>
      <xdr:rowOff>85613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27075"/>
          <a:ext cx="889000" cy="3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57034</xdr:rowOff>
    </xdr:from>
    <xdr:to>
      <xdr:col>15</xdr:col>
      <xdr:colOff>101600</xdr:colOff>
      <xdr:row>76</xdr:row>
      <xdr:rowOff>158634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08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3710</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286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25355</xdr:rowOff>
    </xdr:from>
    <xdr:to>
      <xdr:col>10</xdr:col>
      <xdr:colOff>114300</xdr:colOff>
      <xdr:row>78</xdr:row>
      <xdr:rowOff>53975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398455"/>
          <a:ext cx="889000" cy="2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17211</xdr:rowOff>
    </xdr:from>
    <xdr:to>
      <xdr:col>10</xdr:col>
      <xdr:colOff>165100</xdr:colOff>
      <xdr:row>76</xdr:row>
      <xdr:rowOff>118811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04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135338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28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161046</xdr:rowOff>
    </xdr:from>
    <xdr:to>
      <xdr:col>24</xdr:col>
      <xdr:colOff>114300</xdr:colOff>
      <xdr:row>78</xdr:row>
      <xdr:rowOff>91196</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36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75973</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7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110982</xdr:rowOff>
    </xdr:from>
    <xdr:to>
      <xdr:col>20</xdr:col>
      <xdr:colOff>38100</xdr:colOff>
      <xdr:row>78</xdr:row>
      <xdr:rowOff>41132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31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32259</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40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34813</xdr:rowOff>
    </xdr:from>
    <xdr:to>
      <xdr:col>15</xdr:col>
      <xdr:colOff>101600</xdr:colOff>
      <xdr:row>78</xdr:row>
      <xdr:rowOff>136413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40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127540</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50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3175</xdr:rowOff>
    </xdr:from>
    <xdr:to>
      <xdr:col>10</xdr:col>
      <xdr:colOff>165100</xdr:colOff>
      <xdr:row>78</xdr:row>
      <xdr:rowOff>104775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95902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146005</xdr:rowOff>
    </xdr:from>
    <xdr:to>
      <xdr:col>6</xdr:col>
      <xdr:colOff>38100</xdr:colOff>
      <xdr:row>78</xdr:row>
      <xdr:rowOff>76155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92682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12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a:extLst>
            <a:ext uri="{FF2B5EF4-FFF2-40B4-BE49-F238E27FC236}">
              <a16:creationId xmlns:a16="http://schemas.microsoft.com/office/drawing/2014/main" id="{00000000-0008-0000-0600-0000D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77812</xdr:rowOff>
    </xdr:from>
    <xdr:to>
      <xdr:col>24</xdr:col>
      <xdr:colOff>62865</xdr:colOff>
      <xdr:row>97</xdr:row>
      <xdr:rowOff>76645</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flipV="1">
          <a:off x="4633595" y="15679762"/>
          <a:ext cx="1270" cy="102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80472</xdr:rowOff>
    </xdr:from>
    <xdr:ext cx="599010" cy="259045"/>
    <xdr:sp macro="" textlink="">
      <xdr:nvSpPr>
        <xdr:cNvPr id="222" name="扶助費最小値テキスト">
          <a:extLst>
            <a:ext uri="{FF2B5EF4-FFF2-40B4-BE49-F238E27FC236}">
              <a16:creationId xmlns:a16="http://schemas.microsoft.com/office/drawing/2014/main" id="{00000000-0008-0000-0600-0000DE000000}"/>
            </a:ext>
          </a:extLst>
        </xdr:cNvPr>
        <xdr:cNvSpPr txBox="1"/>
      </xdr:nvSpPr>
      <xdr:spPr>
        <a:xfrm>
          <a:off x="4686300" y="1671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76645</xdr:rowOff>
    </xdr:from>
    <xdr:to>
      <xdr:col>24</xdr:col>
      <xdr:colOff>152400</xdr:colOff>
      <xdr:row>97</xdr:row>
      <xdr:rowOff>76645</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67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24489</xdr:rowOff>
    </xdr:from>
    <xdr:ext cx="599010" cy="259045"/>
    <xdr:sp macro="" textlink="">
      <xdr:nvSpPr>
        <xdr:cNvPr id="224" name="扶助費最大値テキスト">
          <a:extLst>
            <a:ext uri="{FF2B5EF4-FFF2-40B4-BE49-F238E27FC236}">
              <a16:creationId xmlns:a16="http://schemas.microsoft.com/office/drawing/2014/main" id="{00000000-0008-0000-0600-0000E0000000}"/>
            </a:ext>
          </a:extLst>
        </xdr:cNvPr>
        <xdr:cNvSpPr txBox="1"/>
      </xdr:nvSpPr>
      <xdr:spPr>
        <a:xfrm>
          <a:off x="4686300" y="1545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77812</xdr:rowOff>
    </xdr:from>
    <xdr:to>
      <xdr:col>24</xdr:col>
      <xdr:colOff>152400</xdr:colOff>
      <xdr:row>91</xdr:row>
      <xdr:rowOff>77812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5679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76645</xdr:rowOff>
    </xdr:from>
    <xdr:to>
      <xdr:col>24</xdr:col>
      <xdr:colOff>63500</xdr:colOff>
      <xdr:row>97</xdr:row>
      <xdr:rowOff>138392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3797300" y="16707295"/>
          <a:ext cx="838200" cy="6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90491</xdr:rowOff>
    </xdr:from>
    <xdr:ext cx="599010" cy="259045"/>
    <xdr:sp macro="" textlink="">
      <xdr:nvSpPr>
        <xdr:cNvPr id="227" name="扶助費平均値テキスト">
          <a:extLst>
            <a:ext uri="{FF2B5EF4-FFF2-40B4-BE49-F238E27FC236}">
              <a16:creationId xmlns:a16="http://schemas.microsoft.com/office/drawing/2014/main" id="{00000000-0008-0000-0600-0000E3000000}"/>
            </a:ext>
          </a:extLst>
        </xdr:cNvPr>
        <xdr:cNvSpPr txBox="1"/>
      </xdr:nvSpPr>
      <xdr:spPr>
        <a:xfrm>
          <a:off x="4686300" y="16206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67614</xdr:rowOff>
    </xdr:from>
    <xdr:to>
      <xdr:col>24</xdr:col>
      <xdr:colOff>114300</xdr:colOff>
      <xdr:row>95</xdr:row>
      <xdr:rowOff>169214</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4584700" y="1635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138392</xdr:rowOff>
    </xdr:from>
    <xdr:to>
      <xdr:col>19</xdr:col>
      <xdr:colOff>177800</xdr:colOff>
      <xdr:row>98</xdr:row>
      <xdr:rowOff>108992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2908300" y="16769042"/>
          <a:ext cx="889000" cy="14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166142</xdr:rowOff>
    </xdr:from>
    <xdr:to>
      <xdr:col>20</xdr:col>
      <xdr:colOff>38100</xdr:colOff>
      <xdr:row>96</xdr:row>
      <xdr:rowOff>96292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3746500" y="1645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112819</xdr:rowOff>
    </xdr:from>
    <xdr:ext cx="599010"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3497795" y="162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76200</xdr:rowOff>
    </xdr:from>
    <xdr:to>
      <xdr:col>15</xdr:col>
      <xdr:colOff>50800</xdr:colOff>
      <xdr:row>98</xdr:row>
      <xdr:rowOff>108992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019300" y="16706850"/>
          <a:ext cx="889000" cy="2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117120</xdr:rowOff>
    </xdr:from>
    <xdr:to>
      <xdr:col>15</xdr:col>
      <xdr:colOff>101600</xdr:colOff>
      <xdr:row>97</xdr:row>
      <xdr:rowOff>47270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2857500" y="1657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63797</xdr:rowOff>
    </xdr:from>
    <xdr:ext cx="599010"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2608795" y="1635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76200</xdr:rowOff>
    </xdr:from>
    <xdr:to>
      <xdr:col>10</xdr:col>
      <xdr:colOff>114300</xdr:colOff>
      <xdr:row>99</xdr:row>
      <xdr:rowOff>3251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1130300" y="16706850"/>
          <a:ext cx="889000" cy="2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116396</xdr:rowOff>
    </xdr:from>
    <xdr:to>
      <xdr:col>10</xdr:col>
      <xdr:colOff>165100</xdr:colOff>
      <xdr:row>96</xdr:row>
      <xdr:rowOff>46546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968500" y="164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63073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1719795" y="1617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25845</xdr:rowOff>
    </xdr:from>
    <xdr:to>
      <xdr:col>24</xdr:col>
      <xdr:colOff>114300</xdr:colOff>
      <xdr:row>97</xdr:row>
      <xdr:rowOff>127445</xdr:rowOff>
    </xdr:to>
    <xdr:sp macro="" textlink="">
      <xdr:nvSpPr>
        <xdr:cNvPr id="243" name="楕円 242">
          <a:extLst>
            <a:ext uri="{FF2B5EF4-FFF2-40B4-BE49-F238E27FC236}">
              <a16:creationId xmlns:a16="http://schemas.microsoft.com/office/drawing/2014/main" id="{00000000-0008-0000-0600-0000F3000000}"/>
            </a:ext>
          </a:extLst>
        </xdr:cNvPr>
        <xdr:cNvSpPr/>
      </xdr:nvSpPr>
      <xdr:spPr>
        <a:xfrm>
          <a:off x="4584700" y="166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112222</xdr:rowOff>
    </xdr:from>
    <xdr:ext cx="599010" cy="259045"/>
    <xdr:sp macro="" textlink="">
      <xdr:nvSpPr>
        <xdr:cNvPr id="244" name="扶助費該当値テキスト">
          <a:extLst>
            <a:ext uri="{FF2B5EF4-FFF2-40B4-BE49-F238E27FC236}">
              <a16:creationId xmlns:a16="http://schemas.microsoft.com/office/drawing/2014/main" id="{00000000-0008-0000-0600-0000F4000000}"/>
            </a:ext>
          </a:extLst>
        </xdr:cNvPr>
        <xdr:cNvSpPr txBox="1"/>
      </xdr:nvSpPr>
      <xdr:spPr>
        <a:xfrm>
          <a:off x="4686300" y="16571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87592</xdr:rowOff>
    </xdr:from>
    <xdr:to>
      <xdr:col>20</xdr:col>
      <xdr:colOff>38100</xdr:colOff>
      <xdr:row>98</xdr:row>
      <xdr:rowOff>17742</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3746500" y="1671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8869</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810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58192</xdr:rowOff>
    </xdr:from>
    <xdr:to>
      <xdr:col>15</xdr:col>
      <xdr:colOff>101600</xdr:colOff>
      <xdr:row>98</xdr:row>
      <xdr:rowOff>159792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2857500" y="1686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150919</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9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25400</xdr:rowOff>
    </xdr:from>
    <xdr:to>
      <xdr:col>10</xdr:col>
      <xdr:colOff>165100</xdr:colOff>
      <xdr:row>97</xdr:row>
      <xdr:rowOff>127000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1968500" y="166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118127</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4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123901</xdr:rowOff>
    </xdr:from>
    <xdr:to>
      <xdr:col>6</xdr:col>
      <xdr:colOff>38100</xdr:colOff>
      <xdr:row>99</xdr:row>
      <xdr:rowOff>54051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079500" y="1692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70578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70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6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3" name="直線コネクタ 262">
          <a:extLst>
            <a:ext uri="{FF2B5EF4-FFF2-40B4-BE49-F238E27FC236}">
              <a16:creationId xmlns:a16="http://schemas.microsoft.com/office/drawing/2014/main" id="{00000000-0008-0000-0600-00000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5" name="補助費等グラフ枠">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155466</xdr:rowOff>
    </xdr:from>
    <xdr:to>
      <xdr:col>54</xdr:col>
      <xdr:colOff>189865</xdr:colOff>
      <xdr:row>38</xdr:row>
      <xdr:rowOff>6449</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flipV="1">
          <a:off x="10475595" y="5813316"/>
          <a:ext cx="1270" cy="708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10276</xdr:rowOff>
    </xdr:from>
    <xdr:ext cx="534377" cy="259045"/>
    <xdr:sp macro="" textlink="">
      <xdr:nvSpPr>
        <xdr:cNvPr id="277" name="補助費等最小値テキスト">
          <a:extLst>
            <a:ext uri="{FF2B5EF4-FFF2-40B4-BE49-F238E27FC236}">
              <a16:creationId xmlns:a16="http://schemas.microsoft.com/office/drawing/2014/main" id="{00000000-0008-0000-0600-000015010000}"/>
            </a:ext>
          </a:extLst>
        </xdr:cNvPr>
        <xdr:cNvSpPr txBox="1"/>
      </xdr:nvSpPr>
      <xdr:spPr>
        <a:xfrm>
          <a:off x="10528300" y="652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6449</xdr:rowOff>
    </xdr:from>
    <xdr:to>
      <xdr:col>55</xdr:col>
      <xdr:colOff>88900</xdr:colOff>
      <xdr:row>38</xdr:row>
      <xdr:rowOff>6449</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10388600" y="6521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102143</xdr:rowOff>
    </xdr:from>
    <xdr:ext cx="599010" cy="259045"/>
    <xdr:sp macro="" textlink="">
      <xdr:nvSpPr>
        <xdr:cNvPr id="279" name="補助費等最大値テキスト">
          <a:extLst>
            <a:ext uri="{FF2B5EF4-FFF2-40B4-BE49-F238E27FC236}">
              <a16:creationId xmlns:a16="http://schemas.microsoft.com/office/drawing/2014/main" id="{00000000-0008-0000-0600-000017010000}"/>
            </a:ext>
          </a:extLst>
        </xdr:cNvPr>
        <xdr:cNvSpPr txBox="1"/>
      </xdr:nvSpPr>
      <xdr:spPr>
        <a:xfrm>
          <a:off x="10528300" y="5588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155466</xdr:rowOff>
    </xdr:from>
    <xdr:to>
      <xdr:col>55</xdr:col>
      <xdr:colOff>88900</xdr:colOff>
      <xdr:row>33</xdr:row>
      <xdr:rowOff>155466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5813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61123</xdr:rowOff>
    </xdr:from>
    <xdr:to>
      <xdr:col>55</xdr:col>
      <xdr:colOff>0</xdr:colOff>
      <xdr:row>35</xdr:row>
      <xdr:rowOff>91488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9639300" y="6061873"/>
          <a:ext cx="838200" cy="3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65742</xdr:rowOff>
    </xdr:from>
    <xdr:ext cx="534377" cy="259045"/>
    <xdr:sp macro="" textlink="">
      <xdr:nvSpPr>
        <xdr:cNvPr id="282" name="補助費等平均値テキスト">
          <a:extLst>
            <a:ext uri="{FF2B5EF4-FFF2-40B4-BE49-F238E27FC236}">
              <a16:creationId xmlns:a16="http://schemas.microsoft.com/office/drawing/2014/main" id="{00000000-0008-0000-0600-00001A010000}"/>
            </a:ext>
          </a:extLst>
        </xdr:cNvPr>
        <xdr:cNvSpPr txBox="1"/>
      </xdr:nvSpPr>
      <xdr:spPr>
        <a:xfrm>
          <a:off x="10528300" y="6066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87315</xdr:rowOff>
    </xdr:from>
    <xdr:to>
      <xdr:col>55</xdr:col>
      <xdr:colOff>50800</xdr:colOff>
      <xdr:row>36</xdr:row>
      <xdr:rowOff>17465</xdr:rowOff>
    </xdr:to>
    <xdr:sp macro="" textlink="">
      <xdr:nvSpPr>
        <xdr:cNvPr id="283" name="フローチャート: 判断 282">
          <a:extLst>
            <a:ext uri="{FF2B5EF4-FFF2-40B4-BE49-F238E27FC236}">
              <a16:creationId xmlns:a16="http://schemas.microsoft.com/office/drawing/2014/main" id="{00000000-0008-0000-0600-00001B010000}"/>
            </a:ext>
          </a:extLst>
        </xdr:cNvPr>
        <xdr:cNvSpPr/>
      </xdr:nvSpPr>
      <xdr:spPr>
        <a:xfrm>
          <a:off x="10426700" y="608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10472</xdr:rowOff>
    </xdr:from>
    <xdr:to>
      <xdr:col>50</xdr:col>
      <xdr:colOff>114300</xdr:colOff>
      <xdr:row>35</xdr:row>
      <xdr:rowOff>91488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8750300" y="6011222"/>
          <a:ext cx="889000" cy="8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71382</xdr:rowOff>
    </xdr:from>
    <xdr:to>
      <xdr:col>50</xdr:col>
      <xdr:colOff>165100</xdr:colOff>
      <xdr:row>36</xdr:row>
      <xdr:rowOff>1532</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9588500" y="60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164109</xdr:rowOff>
    </xdr:from>
    <xdr:ext cx="534377"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9372111" y="616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10472</xdr:rowOff>
    </xdr:from>
    <xdr:to>
      <xdr:col>45</xdr:col>
      <xdr:colOff>177800</xdr:colOff>
      <xdr:row>36</xdr:row>
      <xdr:rowOff>25964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7861300" y="6011222"/>
          <a:ext cx="889000" cy="18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59815</xdr:rowOff>
    </xdr:from>
    <xdr:to>
      <xdr:col>46</xdr:col>
      <xdr:colOff>38100</xdr:colOff>
      <xdr:row>35</xdr:row>
      <xdr:rowOff>161415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8699500" y="6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152542</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8483111" y="615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47079</xdr:rowOff>
    </xdr:from>
    <xdr:to>
      <xdr:col>41</xdr:col>
      <xdr:colOff>50800</xdr:colOff>
      <xdr:row>36</xdr:row>
      <xdr:rowOff>25964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972300" y="5362029"/>
          <a:ext cx="889000" cy="83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126154</xdr:rowOff>
    </xdr:from>
    <xdr:to>
      <xdr:col>41</xdr:col>
      <xdr:colOff>101600</xdr:colOff>
      <xdr:row>36</xdr:row>
      <xdr:rowOff>56304</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7810500" y="61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72831</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7594111" y="590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10323</xdr:rowOff>
    </xdr:from>
    <xdr:to>
      <xdr:col>55</xdr:col>
      <xdr:colOff>50800</xdr:colOff>
      <xdr:row>35</xdr:row>
      <xdr:rowOff>111923</xdr:rowOff>
    </xdr:to>
    <xdr:sp macro="" textlink="">
      <xdr:nvSpPr>
        <xdr:cNvPr id="298" name="楕円 297">
          <a:extLst>
            <a:ext uri="{FF2B5EF4-FFF2-40B4-BE49-F238E27FC236}">
              <a16:creationId xmlns:a16="http://schemas.microsoft.com/office/drawing/2014/main" id="{00000000-0008-0000-0600-00002A010000}"/>
            </a:ext>
          </a:extLst>
        </xdr:cNvPr>
        <xdr:cNvSpPr/>
      </xdr:nvSpPr>
      <xdr:spPr>
        <a:xfrm>
          <a:off x="10426700" y="601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33200</xdr:rowOff>
    </xdr:from>
    <xdr:ext cx="534377" cy="259045"/>
    <xdr:sp macro="" textlink="">
      <xdr:nvSpPr>
        <xdr:cNvPr id="299" name="補助費等該当値テキスト">
          <a:extLst>
            <a:ext uri="{FF2B5EF4-FFF2-40B4-BE49-F238E27FC236}">
              <a16:creationId xmlns:a16="http://schemas.microsoft.com/office/drawing/2014/main" id="{00000000-0008-0000-0600-00002B010000}"/>
            </a:ext>
          </a:extLst>
        </xdr:cNvPr>
        <xdr:cNvSpPr txBox="1"/>
      </xdr:nvSpPr>
      <xdr:spPr>
        <a:xfrm>
          <a:off x="10528300" y="586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40688</xdr:rowOff>
    </xdr:from>
    <xdr:to>
      <xdr:col>50</xdr:col>
      <xdr:colOff>165100</xdr:colOff>
      <xdr:row>35</xdr:row>
      <xdr:rowOff>142288</xdr:rowOff>
    </xdr:to>
    <xdr:sp macro="" textlink="">
      <xdr:nvSpPr>
        <xdr:cNvPr id="300" name="楕円 299">
          <a:extLst>
            <a:ext uri="{FF2B5EF4-FFF2-40B4-BE49-F238E27FC236}">
              <a16:creationId xmlns:a16="http://schemas.microsoft.com/office/drawing/2014/main" id="{00000000-0008-0000-0600-00002C010000}"/>
            </a:ext>
          </a:extLst>
        </xdr:cNvPr>
        <xdr:cNvSpPr/>
      </xdr:nvSpPr>
      <xdr:spPr>
        <a:xfrm>
          <a:off x="9588500" y="604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158815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581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131122</xdr:rowOff>
    </xdr:from>
    <xdr:to>
      <xdr:col>46</xdr:col>
      <xdr:colOff>38100</xdr:colOff>
      <xdr:row>35</xdr:row>
      <xdr:rowOff>61272</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8699500" y="596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77799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573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146614</xdr:rowOff>
    </xdr:from>
    <xdr:to>
      <xdr:col>41</xdr:col>
      <xdr:colOff>101600</xdr:colOff>
      <xdr:row>36</xdr:row>
      <xdr:rowOff>76764</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7810500" y="614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67891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167729</xdr:rowOff>
    </xdr:from>
    <xdr:to>
      <xdr:col>36</xdr:col>
      <xdr:colOff>165100</xdr:colOff>
      <xdr:row>31</xdr:row>
      <xdr:rowOff>97879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6921500" y="531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114406</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08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8" name="正方形/長方形 307">
          <a:extLst>
            <a:ext uri="{FF2B5EF4-FFF2-40B4-BE49-F238E27FC236}">
              <a16:creationId xmlns:a16="http://schemas.microsoft.com/office/drawing/2014/main" id="{00000000-0008-0000-0600-00003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09" name="正方形/長方形 308">
          <a:extLst>
            <a:ext uri="{FF2B5EF4-FFF2-40B4-BE49-F238E27FC236}">
              <a16:creationId xmlns:a16="http://schemas.microsoft.com/office/drawing/2014/main" id="{00000000-0008-0000-0600-00003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0" name="正方形/長方形 309">
          <a:extLst>
            <a:ext uri="{FF2B5EF4-FFF2-40B4-BE49-F238E27FC236}">
              <a16:creationId xmlns:a16="http://schemas.microsoft.com/office/drawing/2014/main" id="{00000000-0008-0000-0600-00003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7" name="直線コネクタ 316">
          <a:extLst>
            <a:ext uri="{FF2B5EF4-FFF2-40B4-BE49-F238E27FC236}">
              <a16:creationId xmlns:a16="http://schemas.microsoft.com/office/drawing/2014/main" id="{00000000-0008-0000-0600-00003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73044</xdr:rowOff>
    </xdr:from>
    <xdr:to>
      <xdr:col>54</xdr:col>
      <xdr:colOff>189865</xdr:colOff>
      <xdr:row>58</xdr:row>
      <xdr:rowOff>56661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816994"/>
          <a:ext cx="1270" cy="118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60488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0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56661</xdr:rowOff>
    </xdr:from>
    <xdr:to>
      <xdr:col>55</xdr:col>
      <xdr:colOff>88900</xdr:colOff>
      <xdr:row>58</xdr:row>
      <xdr:rowOff>56661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00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19721</xdr:rowOff>
    </xdr:from>
    <xdr:ext cx="599010"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59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73044</xdr:rowOff>
    </xdr:from>
    <xdr:to>
      <xdr:col>55</xdr:col>
      <xdr:colOff>88900</xdr:colOff>
      <xdr:row>51</xdr:row>
      <xdr:rowOff>73044</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81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17608</xdr:rowOff>
    </xdr:from>
    <xdr:to>
      <xdr:col>55</xdr:col>
      <xdr:colOff>0</xdr:colOff>
      <xdr:row>57</xdr:row>
      <xdr:rowOff>140595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9639300" y="9790258"/>
          <a:ext cx="838200" cy="12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137209</xdr:rowOff>
    </xdr:from>
    <xdr:ext cx="534377"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3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114332</xdr:rowOff>
    </xdr:from>
    <xdr:to>
      <xdr:col>55</xdr:col>
      <xdr:colOff>50800</xdr:colOff>
      <xdr:row>56</xdr:row>
      <xdr:rowOff>44482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5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17608</xdr:rowOff>
    </xdr:from>
    <xdr:to>
      <xdr:col>50</xdr:col>
      <xdr:colOff>114300</xdr:colOff>
      <xdr:row>58</xdr:row>
      <xdr:rowOff>5645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8750300" y="9790258"/>
          <a:ext cx="889000" cy="15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6299</xdr:rowOff>
    </xdr:from>
    <xdr:to>
      <xdr:col>50</xdr:col>
      <xdr:colOff>165100</xdr:colOff>
      <xdr:row>57</xdr:row>
      <xdr:rowOff>107899</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77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99026</xdr:rowOff>
    </xdr:from>
    <xdr:ext cx="534377"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72111" y="987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12408</xdr:rowOff>
    </xdr:from>
    <xdr:to>
      <xdr:col>45</xdr:col>
      <xdr:colOff>177800</xdr:colOff>
      <xdr:row>58</xdr:row>
      <xdr:rowOff>5645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9785058"/>
          <a:ext cx="889000" cy="16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147193</xdr:rowOff>
    </xdr:from>
    <xdr:to>
      <xdr:col>46</xdr:col>
      <xdr:colOff>38100</xdr:colOff>
      <xdr:row>57</xdr:row>
      <xdr:rowOff>77343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7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93870</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83111" y="95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12408</xdr:rowOff>
    </xdr:from>
    <xdr:to>
      <xdr:col>41</xdr:col>
      <xdr:colOff>50800</xdr:colOff>
      <xdr:row>58</xdr:row>
      <xdr:rowOff>116497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9785058"/>
          <a:ext cx="889000" cy="27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83547</xdr:rowOff>
    </xdr:from>
    <xdr:to>
      <xdr:col>41</xdr:col>
      <xdr:colOff>101600</xdr:colOff>
      <xdr:row>57</xdr:row>
      <xdr:rowOff>13697</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68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30224</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94111" y="945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89795</xdr:rowOff>
    </xdr:from>
    <xdr:to>
      <xdr:col>55</xdr:col>
      <xdr:colOff>50800</xdr:colOff>
      <xdr:row>58</xdr:row>
      <xdr:rowOff>19945</xdr:rowOff>
    </xdr:to>
    <xdr:sp macro="" textlink="">
      <xdr:nvSpPr>
        <xdr:cNvPr id="354" name="楕円 353">
          <a:extLst>
            <a:ext uri="{FF2B5EF4-FFF2-40B4-BE49-F238E27FC236}">
              <a16:creationId xmlns:a16="http://schemas.microsoft.com/office/drawing/2014/main" id="{00000000-0008-0000-0600-000062010000}"/>
            </a:ext>
          </a:extLst>
        </xdr:cNvPr>
        <xdr:cNvSpPr/>
      </xdr:nvSpPr>
      <xdr:spPr>
        <a:xfrm>
          <a:off x="10426700" y="98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4722</xdr:rowOff>
    </xdr:from>
    <xdr:ext cx="534377" cy="259045"/>
    <xdr:sp macro="" textlink="">
      <xdr:nvSpPr>
        <xdr:cNvPr id="355" name="普通建設事業費該当値テキスト">
          <a:extLst>
            <a:ext uri="{FF2B5EF4-FFF2-40B4-BE49-F238E27FC236}">
              <a16:creationId xmlns:a16="http://schemas.microsoft.com/office/drawing/2014/main" id="{00000000-0008-0000-0600-000063010000}"/>
            </a:ext>
          </a:extLst>
        </xdr:cNvPr>
        <xdr:cNvSpPr txBox="1"/>
      </xdr:nvSpPr>
      <xdr:spPr>
        <a:xfrm>
          <a:off x="10528300" y="977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138258</xdr:rowOff>
    </xdr:from>
    <xdr:to>
      <xdr:col>50</xdr:col>
      <xdr:colOff>165100</xdr:colOff>
      <xdr:row>57</xdr:row>
      <xdr:rowOff>68408</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9588500" y="973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84935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51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126295</xdr:rowOff>
    </xdr:from>
    <xdr:to>
      <xdr:col>46</xdr:col>
      <xdr:colOff>38100</xdr:colOff>
      <xdr:row>58</xdr:row>
      <xdr:rowOff>56445</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8699500" y="989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47572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99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133058</xdr:rowOff>
    </xdr:from>
    <xdr:to>
      <xdr:col>41</xdr:col>
      <xdr:colOff>101600</xdr:colOff>
      <xdr:row>57</xdr:row>
      <xdr:rowOff>63208</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7810500" y="973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54335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2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65697</xdr:rowOff>
    </xdr:from>
    <xdr:to>
      <xdr:col>36</xdr:col>
      <xdr:colOff>165100</xdr:colOff>
      <xdr:row>58</xdr:row>
      <xdr:rowOff>167297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6921500" y="1000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12374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78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a:extLst>
            <a:ext uri="{FF2B5EF4-FFF2-40B4-BE49-F238E27FC236}">
              <a16:creationId xmlns:a16="http://schemas.microsoft.com/office/drawing/2014/main" id="{00000000-0008-0000-0600-00006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5" name="正方形/長方形 364">
          <a:extLst>
            <a:ext uri="{FF2B5EF4-FFF2-40B4-BE49-F238E27FC236}">
              <a16:creationId xmlns:a16="http://schemas.microsoft.com/office/drawing/2014/main" id="{00000000-0008-0000-0600-00006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3" name="直線コネクタ 372">
          <a:extLst>
            <a:ext uri="{FF2B5EF4-FFF2-40B4-BE49-F238E27FC236}">
              <a16:creationId xmlns:a16="http://schemas.microsoft.com/office/drawing/2014/main" id="{00000000-0008-0000-0600-00007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4" name="普通建設事業費 （ うち新規整備　）グラフ枠">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104724</xdr:rowOff>
    </xdr:from>
    <xdr:to>
      <xdr:col>54</xdr:col>
      <xdr:colOff>189865</xdr:colOff>
      <xdr:row>78</xdr:row>
      <xdr:rowOff>100290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flipV="1">
          <a:off x="10475595" y="12106224"/>
          <a:ext cx="1270" cy="1367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104117</xdr:rowOff>
    </xdr:from>
    <xdr:ext cx="378565" cy="259045"/>
    <xdr:sp macro="" textlink="">
      <xdr:nvSpPr>
        <xdr:cNvPr id="386" name="普通建設事業費 （ うち新規整備　）最小値テキスト">
          <a:extLst>
            <a:ext uri="{FF2B5EF4-FFF2-40B4-BE49-F238E27FC236}">
              <a16:creationId xmlns:a16="http://schemas.microsoft.com/office/drawing/2014/main" id="{00000000-0008-0000-0600-000082010000}"/>
            </a:ext>
          </a:extLst>
        </xdr:cNvPr>
        <xdr:cNvSpPr txBox="1"/>
      </xdr:nvSpPr>
      <xdr:spPr>
        <a:xfrm>
          <a:off x="10528300" y="13477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100290</xdr:rowOff>
    </xdr:from>
    <xdr:to>
      <xdr:col>55</xdr:col>
      <xdr:colOff>88900</xdr:colOff>
      <xdr:row>78</xdr:row>
      <xdr:rowOff>100290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10388600" y="1347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51401</xdr:rowOff>
    </xdr:from>
    <xdr:ext cx="534377" cy="259045"/>
    <xdr:sp macro="" textlink="">
      <xdr:nvSpPr>
        <xdr:cNvPr id="388" name="普通建設事業費 （ うち新規整備　）最大値テキスト">
          <a:extLst>
            <a:ext uri="{FF2B5EF4-FFF2-40B4-BE49-F238E27FC236}">
              <a16:creationId xmlns:a16="http://schemas.microsoft.com/office/drawing/2014/main" id="{00000000-0008-0000-0600-000084010000}"/>
            </a:ext>
          </a:extLst>
        </xdr:cNvPr>
        <xdr:cNvSpPr txBox="1"/>
      </xdr:nvSpPr>
      <xdr:spPr>
        <a:xfrm>
          <a:off x="10528300" y="1188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104724</xdr:rowOff>
    </xdr:from>
    <xdr:to>
      <xdr:col>55</xdr:col>
      <xdr:colOff>88900</xdr:colOff>
      <xdr:row>70</xdr:row>
      <xdr:rowOff>104724</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210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41356</xdr:rowOff>
    </xdr:from>
    <xdr:to>
      <xdr:col>55</xdr:col>
      <xdr:colOff>0</xdr:colOff>
      <xdr:row>72</xdr:row>
      <xdr:rowOff>143906</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9639300" y="12385756"/>
          <a:ext cx="838200" cy="10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84198</xdr:rowOff>
    </xdr:from>
    <xdr:ext cx="534377" cy="259045"/>
    <xdr:sp macro="" textlink="">
      <xdr:nvSpPr>
        <xdr:cNvPr id="391" name="普通建設事業費 （ うち新規整備　）平均値テキスト">
          <a:extLst>
            <a:ext uri="{FF2B5EF4-FFF2-40B4-BE49-F238E27FC236}">
              <a16:creationId xmlns:a16="http://schemas.microsoft.com/office/drawing/2014/main" id="{00000000-0008-0000-0600-000087010000}"/>
            </a:ext>
          </a:extLst>
        </xdr:cNvPr>
        <xdr:cNvSpPr txBox="1"/>
      </xdr:nvSpPr>
      <xdr:spPr>
        <a:xfrm>
          <a:off x="10528300" y="12942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105771</xdr:rowOff>
    </xdr:from>
    <xdr:to>
      <xdr:col>55</xdr:col>
      <xdr:colOff>50800</xdr:colOff>
      <xdr:row>76</xdr:row>
      <xdr:rowOff>35920</xdr:rowOff>
    </xdr:to>
    <xdr:sp macro="" textlink="">
      <xdr:nvSpPr>
        <xdr:cNvPr id="392" name="フローチャート: 判断 391">
          <a:extLst>
            <a:ext uri="{FF2B5EF4-FFF2-40B4-BE49-F238E27FC236}">
              <a16:creationId xmlns:a16="http://schemas.microsoft.com/office/drawing/2014/main" id="{00000000-0008-0000-0600-000088010000}"/>
            </a:ext>
          </a:extLst>
        </xdr:cNvPr>
        <xdr:cNvSpPr/>
      </xdr:nvSpPr>
      <xdr:spPr>
        <a:xfrm>
          <a:off x="10426700" y="129645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41356</xdr:rowOff>
    </xdr:from>
    <xdr:to>
      <xdr:col>50</xdr:col>
      <xdr:colOff>114300</xdr:colOff>
      <xdr:row>75</xdr:row>
      <xdr:rowOff>83465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8750300" y="12385756"/>
          <a:ext cx="889000" cy="55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78659</xdr:rowOff>
    </xdr:from>
    <xdr:to>
      <xdr:col>50</xdr:col>
      <xdr:colOff>165100</xdr:colOff>
      <xdr:row>76</xdr:row>
      <xdr:rowOff>8809</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9588500" y="1293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171386</xdr:rowOff>
    </xdr:from>
    <xdr:ext cx="534377"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9372111" y="1303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134808</xdr:rowOff>
    </xdr:from>
    <xdr:to>
      <xdr:col>45</xdr:col>
      <xdr:colOff>177800</xdr:colOff>
      <xdr:row>75</xdr:row>
      <xdr:rowOff>83465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7861300" y="12822108"/>
          <a:ext cx="889000" cy="1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143124</xdr:rowOff>
    </xdr:from>
    <xdr:to>
      <xdr:col>46</xdr:col>
      <xdr:colOff>38100</xdr:colOff>
      <xdr:row>75</xdr:row>
      <xdr:rowOff>73274</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8699500" y="1283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89801</xdr:rowOff>
    </xdr:from>
    <xdr:ext cx="534377"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8483111" y="126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134808</xdr:rowOff>
    </xdr:from>
    <xdr:to>
      <xdr:col>41</xdr:col>
      <xdr:colOff>50800</xdr:colOff>
      <xdr:row>76</xdr:row>
      <xdr:rowOff>96357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6972300" y="12822108"/>
          <a:ext cx="889000" cy="30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20594</xdr:rowOff>
    </xdr:from>
    <xdr:to>
      <xdr:col>41</xdr:col>
      <xdr:colOff>101600</xdr:colOff>
      <xdr:row>75</xdr:row>
      <xdr:rowOff>122194</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7810500" y="1287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113321</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7594111" y="1297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93106</xdr:rowOff>
    </xdr:from>
    <xdr:to>
      <xdr:col>55</xdr:col>
      <xdr:colOff>50800</xdr:colOff>
      <xdr:row>73</xdr:row>
      <xdr:rowOff>23256</xdr:rowOff>
    </xdr:to>
    <xdr:sp macro="" textlink="">
      <xdr:nvSpPr>
        <xdr:cNvPr id="407" name="楕円 406">
          <a:extLst>
            <a:ext uri="{FF2B5EF4-FFF2-40B4-BE49-F238E27FC236}">
              <a16:creationId xmlns:a16="http://schemas.microsoft.com/office/drawing/2014/main" id="{00000000-0008-0000-0600-000097010000}"/>
            </a:ext>
          </a:extLst>
        </xdr:cNvPr>
        <xdr:cNvSpPr/>
      </xdr:nvSpPr>
      <xdr:spPr>
        <a:xfrm>
          <a:off x="10426700" y="1243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115983</xdr:rowOff>
    </xdr:from>
    <xdr:ext cx="534377" cy="259045"/>
    <xdr:sp macro="" textlink="">
      <xdr:nvSpPr>
        <xdr:cNvPr id="408" name="普通建設事業費 （ うち新規整備　）該当値テキスト">
          <a:extLst>
            <a:ext uri="{FF2B5EF4-FFF2-40B4-BE49-F238E27FC236}">
              <a16:creationId xmlns:a16="http://schemas.microsoft.com/office/drawing/2014/main" id="{00000000-0008-0000-0600-000098010000}"/>
            </a:ext>
          </a:extLst>
        </xdr:cNvPr>
        <xdr:cNvSpPr txBox="1"/>
      </xdr:nvSpPr>
      <xdr:spPr>
        <a:xfrm>
          <a:off x="10528300" y="1228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162006</xdr:rowOff>
    </xdr:from>
    <xdr:to>
      <xdr:col>50</xdr:col>
      <xdr:colOff>165100</xdr:colOff>
      <xdr:row>72</xdr:row>
      <xdr:rowOff>92156</xdr:rowOff>
    </xdr:to>
    <xdr:sp macro="" textlink="">
      <xdr:nvSpPr>
        <xdr:cNvPr id="409" name="楕円 408">
          <a:extLst>
            <a:ext uri="{FF2B5EF4-FFF2-40B4-BE49-F238E27FC236}">
              <a16:creationId xmlns:a16="http://schemas.microsoft.com/office/drawing/2014/main" id="{00000000-0008-0000-0600-000099010000}"/>
            </a:ext>
          </a:extLst>
        </xdr:cNvPr>
        <xdr:cNvSpPr/>
      </xdr:nvSpPr>
      <xdr:spPr>
        <a:xfrm>
          <a:off x="9588500" y="1233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108683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11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32665</xdr:rowOff>
    </xdr:from>
    <xdr:to>
      <xdr:col>46</xdr:col>
      <xdr:colOff>38100</xdr:colOff>
      <xdr:row>75</xdr:row>
      <xdr:rowOff>134265</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8699500" y="1289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125392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29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84008</xdr:rowOff>
    </xdr:from>
    <xdr:to>
      <xdr:col>41</xdr:col>
      <xdr:colOff>101600</xdr:colOff>
      <xdr:row>75</xdr:row>
      <xdr:rowOff>14158</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7810500" y="1277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30685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54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45557</xdr:rowOff>
    </xdr:from>
    <xdr:to>
      <xdr:col>36</xdr:col>
      <xdr:colOff>165100</xdr:colOff>
      <xdr:row>76</xdr:row>
      <xdr:rowOff>147157</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6921500" y="1307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163685</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37428" y="1285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7" name="正方形/長方形 416">
          <a:extLst>
            <a:ext uri="{FF2B5EF4-FFF2-40B4-BE49-F238E27FC236}">
              <a16:creationId xmlns:a16="http://schemas.microsoft.com/office/drawing/2014/main" id="{00000000-0008-0000-0600-0000A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18" name="正方形/長方形 417">
          <a:extLst>
            <a:ext uri="{FF2B5EF4-FFF2-40B4-BE49-F238E27FC236}">
              <a16:creationId xmlns:a16="http://schemas.microsoft.com/office/drawing/2014/main" id="{00000000-0008-0000-0600-0000A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8" name="普通建設事業費 （ うち更新整備　）グラフ枠">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149644</xdr:rowOff>
    </xdr:from>
    <xdr:to>
      <xdr:col>54</xdr:col>
      <xdr:colOff>189865</xdr:colOff>
      <xdr:row>99</xdr:row>
      <xdr:rowOff>35779</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flipV="1">
          <a:off x="10475595" y="15580144"/>
          <a:ext cx="1270" cy="142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39606</xdr:rowOff>
    </xdr:from>
    <xdr:ext cx="534377" cy="259045"/>
    <xdr:sp macro="" textlink="">
      <xdr:nvSpPr>
        <xdr:cNvPr id="440" name="普通建設事業費 （ うち更新整備　）最小値テキスト">
          <a:extLst>
            <a:ext uri="{FF2B5EF4-FFF2-40B4-BE49-F238E27FC236}">
              <a16:creationId xmlns:a16="http://schemas.microsoft.com/office/drawing/2014/main" id="{00000000-0008-0000-0600-0000B8010000}"/>
            </a:ext>
          </a:extLst>
        </xdr:cNvPr>
        <xdr:cNvSpPr txBox="1"/>
      </xdr:nvSpPr>
      <xdr:spPr>
        <a:xfrm>
          <a:off x="10528300" y="1701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35779</xdr:rowOff>
    </xdr:from>
    <xdr:to>
      <xdr:col>55</xdr:col>
      <xdr:colOff>88900</xdr:colOff>
      <xdr:row>99</xdr:row>
      <xdr:rowOff>35779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10388600" y="1700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96321</xdr:rowOff>
    </xdr:from>
    <xdr:ext cx="534377" cy="259045"/>
    <xdr:sp macro="" textlink="">
      <xdr:nvSpPr>
        <xdr:cNvPr id="442" name="普通建設事業費 （ うち更新整備　）最大値テキスト">
          <a:extLst>
            <a:ext uri="{FF2B5EF4-FFF2-40B4-BE49-F238E27FC236}">
              <a16:creationId xmlns:a16="http://schemas.microsoft.com/office/drawing/2014/main" id="{00000000-0008-0000-0600-0000BA010000}"/>
            </a:ext>
          </a:extLst>
        </xdr:cNvPr>
        <xdr:cNvSpPr txBox="1"/>
      </xdr:nvSpPr>
      <xdr:spPr>
        <a:xfrm>
          <a:off x="10528300" y="1535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149644</xdr:rowOff>
    </xdr:from>
    <xdr:to>
      <xdr:col>55</xdr:col>
      <xdr:colOff>88900</xdr:colOff>
      <xdr:row>90</xdr:row>
      <xdr:rowOff>149644</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10388600" y="1558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93294</xdr:rowOff>
    </xdr:from>
    <xdr:to>
      <xdr:col>55</xdr:col>
      <xdr:colOff>0</xdr:colOff>
      <xdr:row>98</xdr:row>
      <xdr:rowOff>54547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9639300" y="16723944"/>
          <a:ext cx="838200" cy="13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78858</xdr:rowOff>
    </xdr:from>
    <xdr:ext cx="534377" cy="259045"/>
    <xdr:sp macro="" textlink="">
      <xdr:nvSpPr>
        <xdr:cNvPr id="445" name="普通建設事業費 （ うち更新整備　）平均値テキスト">
          <a:extLst>
            <a:ext uri="{FF2B5EF4-FFF2-40B4-BE49-F238E27FC236}">
              <a16:creationId xmlns:a16="http://schemas.microsoft.com/office/drawing/2014/main" id="{00000000-0008-0000-0600-0000BD010000}"/>
            </a:ext>
          </a:extLst>
        </xdr:cNvPr>
        <xdr:cNvSpPr txBox="1"/>
      </xdr:nvSpPr>
      <xdr:spPr>
        <a:xfrm>
          <a:off x="10528300" y="16195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55981</xdr:rowOff>
    </xdr:from>
    <xdr:to>
      <xdr:col>55</xdr:col>
      <xdr:colOff>50800</xdr:colOff>
      <xdr:row>95</xdr:row>
      <xdr:rowOff>157581</xdr:rowOff>
    </xdr:to>
    <xdr:sp macro="" textlink="">
      <xdr:nvSpPr>
        <xdr:cNvPr id="446" name="フローチャート: 判断 445">
          <a:extLst>
            <a:ext uri="{FF2B5EF4-FFF2-40B4-BE49-F238E27FC236}">
              <a16:creationId xmlns:a16="http://schemas.microsoft.com/office/drawing/2014/main" id="{00000000-0008-0000-0600-0000BE010000}"/>
            </a:ext>
          </a:extLst>
        </xdr:cNvPr>
        <xdr:cNvSpPr/>
      </xdr:nvSpPr>
      <xdr:spPr>
        <a:xfrm>
          <a:off x="10426700" y="163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7615</xdr:rowOff>
    </xdr:from>
    <xdr:to>
      <xdr:col>50</xdr:col>
      <xdr:colOff>114300</xdr:colOff>
      <xdr:row>97</xdr:row>
      <xdr:rowOff>93294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8750300" y="16638265"/>
          <a:ext cx="889000" cy="8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99484</xdr:rowOff>
    </xdr:from>
    <xdr:to>
      <xdr:col>50</xdr:col>
      <xdr:colOff>165100</xdr:colOff>
      <xdr:row>97</xdr:row>
      <xdr:rowOff>29634</xdr:rowOff>
    </xdr:to>
    <xdr:sp macro="" textlink="">
      <xdr:nvSpPr>
        <xdr:cNvPr id="448" name="フローチャート: 判断 447">
          <a:extLst>
            <a:ext uri="{FF2B5EF4-FFF2-40B4-BE49-F238E27FC236}">
              <a16:creationId xmlns:a16="http://schemas.microsoft.com/office/drawing/2014/main" id="{00000000-0008-0000-0600-0000C0010000}"/>
            </a:ext>
          </a:extLst>
        </xdr:cNvPr>
        <xdr:cNvSpPr/>
      </xdr:nvSpPr>
      <xdr:spPr>
        <a:xfrm>
          <a:off x="9588500" y="1655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46161</xdr:rowOff>
    </xdr:from>
    <xdr:ext cx="534377"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9372111" y="1633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7615</xdr:rowOff>
    </xdr:from>
    <xdr:to>
      <xdr:col>45</xdr:col>
      <xdr:colOff>177800</xdr:colOff>
      <xdr:row>97</xdr:row>
      <xdr:rowOff>74092</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7861300" y="16638265"/>
          <a:ext cx="889000" cy="6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125819</xdr:rowOff>
    </xdr:from>
    <xdr:to>
      <xdr:col>46</xdr:col>
      <xdr:colOff>38100</xdr:colOff>
      <xdr:row>97</xdr:row>
      <xdr:rowOff>55969</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8699500" y="1658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72496</xdr:rowOff>
    </xdr:from>
    <xdr:ext cx="534377"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8483111" y="163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72720</xdr:rowOff>
    </xdr:from>
    <xdr:to>
      <xdr:col>41</xdr:col>
      <xdr:colOff>50800</xdr:colOff>
      <xdr:row>97</xdr:row>
      <xdr:rowOff>74092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972300" y="1670337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7358</xdr:rowOff>
    </xdr:from>
    <xdr:to>
      <xdr:col>41</xdr:col>
      <xdr:colOff>101600</xdr:colOff>
      <xdr:row>96</xdr:row>
      <xdr:rowOff>108958</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7810500" y="1646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125485</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7594111" y="1624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3747</xdr:rowOff>
    </xdr:from>
    <xdr:to>
      <xdr:col>55</xdr:col>
      <xdr:colOff>50800</xdr:colOff>
      <xdr:row>98</xdr:row>
      <xdr:rowOff>105347</xdr:rowOff>
    </xdr:to>
    <xdr:sp macro="" textlink="">
      <xdr:nvSpPr>
        <xdr:cNvPr id="461" name="楕円 460">
          <a:extLst>
            <a:ext uri="{FF2B5EF4-FFF2-40B4-BE49-F238E27FC236}">
              <a16:creationId xmlns:a16="http://schemas.microsoft.com/office/drawing/2014/main" id="{00000000-0008-0000-0600-0000CD010000}"/>
            </a:ext>
          </a:extLst>
        </xdr:cNvPr>
        <xdr:cNvSpPr/>
      </xdr:nvSpPr>
      <xdr:spPr>
        <a:xfrm>
          <a:off x="10426700" y="1680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153624</xdr:rowOff>
    </xdr:from>
    <xdr:ext cx="534377" cy="259045"/>
    <xdr:sp macro="" textlink="">
      <xdr:nvSpPr>
        <xdr:cNvPr id="462" name="普通建設事業費 （ うち更新整備　）該当値テキスト">
          <a:extLst>
            <a:ext uri="{FF2B5EF4-FFF2-40B4-BE49-F238E27FC236}">
              <a16:creationId xmlns:a16="http://schemas.microsoft.com/office/drawing/2014/main" id="{00000000-0008-0000-0600-0000CE010000}"/>
            </a:ext>
          </a:extLst>
        </xdr:cNvPr>
        <xdr:cNvSpPr txBox="1"/>
      </xdr:nvSpPr>
      <xdr:spPr>
        <a:xfrm>
          <a:off x="10528300" y="167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42494</xdr:rowOff>
    </xdr:from>
    <xdr:to>
      <xdr:col>50</xdr:col>
      <xdr:colOff>165100</xdr:colOff>
      <xdr:row>97</xdr:row>
      <xdr:rowOff>144094</xdr:rowOff>
    </xdr:to>
    <xdr:sp macro="" textlink="">
      <xdr:nvSpPr>
        <xdr:cNvPr id="463" name="楕円 462">
          <a:extLst>
            <a:ext uri="{FF2B5EF4-FFF2-40B4-BE49-F238E27FC236}">
              <a16:creationId xmlns:a16="http://schemas.microsoft.com/office/drawing/2014/main" id="{00000000-0008-0000-0600-0000CF010000}"/>
            </a:ext>
          </a:extLst>
        </xdr:cNvPr>
        <xdr:cNvSpPr/>
      </xdr:nvSpPr>
      <xdr:spPr>
        <a:xfrm>
          <a:off x="9588500" y="1667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135221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6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128265</xdr:rowOff>
    </xdr:from>
    <xdr:to>
      <xdr:col>46</xdr:col>
      <xdr:colOff>38100</xdr:colOff>
      <xdr:row>97</xdr:row>
      <xdr:rowOff>58415</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8699500" y="165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49542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6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23292</xdr:rowOff>
    </xdr:from>
    <xdr:to>
      <xdr:col>41</xdr:col>
      <xdr:colOff>101600</xdr:colOff>
      <xdr:row>97</xdr:row>
      <xdr:rowOff>124892</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7810500" y="1665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116019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74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21920</xdr:rowOff>
    </xdr:from>
    <xdr:to>
      <xdr:col>36</xdr:col>
      <xdr:colOff>165100</xdr:colOff>
      <xdr:row>97</xdr:row>
      <xdr:rowOff>123520</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6921500" y="1665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140047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1" name="災害復旧事業費グラフ枠">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93203</xdr:rowOff>
    </xdr:from>
    <xdr:to>
      <xdr:col>85</xdr:col>
      <xdr:colOff>126364</xdr:colOff>
      <xdr:row>38</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flipV="1">
          <a:off x="16317595" y="5408153"/>
          <a:ext cx="1269" cy="124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493" name="災害復旧事業費最小値テキスト">
          <a:extLst>
            <a:ext uri="{FF2B5EF4-FFF2-40B4-BE49-F238E27FC236}">
              <a16:creationId xmlns:a16="http://schemas.microsoft.com/office/drawing/2014/main" id="{00000000-0008-0000-0600-0000ED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39880</xdr:rowOff>
    </xdr:from>
    <xdr:ext cx="534377" cy="259045"/>
    <xdr:sp macro="" textlink="">
      <xdr:nvSpPr>
        <xdr:cNvPr id="495" name="災害復旧事業費最大値テキスト">
          <a:extLst>
            <a:ext uri="{FF2B5EF4-FFF2-40B4-BE49-F238E27FC236}">
              <a16:creationId xmlns:a16="http://schemas.microsoft.com/office/drawing/2014/main" id="{00000000-0008-0000-0600-0000EF010000}"/>
            </a:ext>
          </a:extLst>
        </xdr:cNvPr>
        <xdr:cNvSpPr txBox="1"/>
      </xdr:nvSpPr>
      <xdr:spPr>
        <a:xfrm>
          <a:off x="16370300" y="518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93203</xdr:rowOff>
    </xdr:from>
    <xdr:to>
      <xdr:col>86</xdr:col>
      <xdr:colOff>25400</xdr:colOff>
      <xdr:row>31</xdr:row>
      <xdr:rowOff>93203</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6230600" y="540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266</xdr:rowOff>
    </xdr:from>
    <xdr:ext cx="469744" cy="259045"/>
    <xdr:sp macro="" textlink="">
      <xdr:nvSpPr>
        <xdr:cNvPr id="498" name="災害復旧事業費平均値テキスト">
          <a:extLst>
            <a:ext uri="{FF2B5EF4-FFF2-40B4-BE49-F238E27FC236}">
              <a16:creationId xmlns:a16="http://schemas.microsoft.com/office/drawing/2014/main" id="{00000000-0008-0000-0600-0000F2010000}"/>
            </a:ext>
          </a:extLst>
        </xdr:cNvPr>
        <xdr:cNvSpPr txBox="1"/>
      </xdr:nvSpPr>
      <xdr:spPr>
        <a:xfrm>
          <a:off x="16370300" y="6172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148839</xdr:rowOff>
    </xdr:from>
    <xdr:to>
      <xdr:col>85</xdr:col>
      <xdr:colOff>177800</xdr:colOff>
      <xdr:row>37</xdr:row>
      <xdr:rowOff>78989</xdr:rowOff>
    </xdr:to>
    <xdr:sp macro="" textlink="">
      <xdr:nvSpPr>
        <xdr:cNvPr id="499" name="フローチャート: 判断 498">
          <a:extLst>
            <a:ext uri="{FF2B5EF4-FFF2-40B4-BE49-F238E27FC236}">
              <a16:creationId xmlns:a16="http://schemas.microsoft.com/office/drawing/2014/main" id="{00000000-0008-0000-0600-0000F3010000}"/>
            </a:ext>
          </a:extLst>
        </xdr:cNvPr>
        <xdr:cNvSpPr/>
      </xdr:nvSpPr>
      <xdr:spPr>
        <a:xfrm>
          <a:off x="16268700" y="632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27132</xdr:rowOff>
    </xdr:from>
    <xdr:to>
      <xdr:col>81</xdr:col>
      <xdr:colOff>101600</xdr:colOff>
      <xdr:row>37</xdr:row>
      <xdr:rowOff>128732</xdr:rowOff>
    </xdr:to>
    <xdr:sp macro="" textlink="">
      <xdr:nvSpPr>
        <xdr:cNvPr id="501" name="フローチャート: 判断 500">
          <a:extLst>
            <a:ext uri="{FF2B5EF4-FFF2-40B4-BE49-F238E27FC236}">
              <a16:creationId xmlns:a16="http://schemas.microsoft.com/office/drawing/2014/main" id="{00000000-0008-0000-0600-0000F5010000}"/>
            </a:ext>
          </a:extLst>
        </xdr:cNvPr>
        <xdr:cNvSpPr/>
      </xdr:nvSpPr>
      <xdr:spPr>
        <a:xfrm>
          <a:off x="15430500" y="637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145259</xdr:rowOff>
    </xdr:from>
    <xdr:ext cx="469744"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5246428" y="614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56210</xdr:rowOff>
    </xdr:from>
    <xdr:to>
      <xdr:col>76</xdr:col>
      <xdr:colOff>165100</xdr:colOff>
      <xdr:row>37</xdr:row>
      <xdr:rowOff>157810</xdr:rowOff>
    </xdr:to>
    <xdr:sp macro="" textlink="">
      <xdr:nvSpPr>
        <xdr:cNvPr id="504" name="フローチャート: 判断 503">
          <a:extLst>
            <a:ext uri="{FF2B5EF4-FFF2-40B4-BE49-F238E27FC236}">
              <a16:creationId xmlns:a16="http://schemas.microsoft.com/office/drawing/2014/main" id="{00000000-0008-0000-0600-0000F8010000}"/>
            </a:ext>
          </a:extLst>
        </xdr:cNvPr>
        <xdr:cNvSpPr/>
      </xdr:nvSpPr>
      <xdr:spPr>
        <a:xfrm>
          <a:off x="14541500" y="63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2887</xdr:rowOff>
    </xdr:from>
    <xdr:ext cx="469744"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4357428" y="617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57399</xdr:rowOff>
    </xdr:from>
    <xdr:to>
      <xdr:col>72</xdr:col>
      <xdr:colOff>38100</xdr:colOff>
      <xdr:row>35</xdr:row>
      <xdr:rowOff>158999</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3652500" y="605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4076</xdr:rowOff>
    </xdr:from>
    <xdr:ext cx="534377"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3436111" y="583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4" name="楕円 513">
          <a:extLst>
            <a:ext uri="{FF2B5EF4-FFF2-40B4-BE49-F238E27FC236}">
              <a16:creationId xmlns:a16="http://schemas.microsoft.com/office/drawing/2014/main" id="{00000000-0008-0000-0600-00000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15" name="災害復旧事業費該当値テキスト">
          <a:extLst>
            <a:ext uri="{FF2B5EF4-FFF2-40B4-BE49-F238E27FC236}">
              <a16:creationId xmlns:a16="http://schemas.microsoft.com/office/drawing/2014/main" id="{00000000-0008-0000-0600-00000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16" name="楕円 515">
          <a:extLst>
            <a:ext uri="{FF2B5EF4-FFF2-40B4-BE49-F238E27FC236}">
              <a16:creationId xmlns:a16="http://schemas.microsoft.com/office/drawing/2014/main" id="{00000000-0008-0000-0600-00000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18" name="楕円 517">
          <a:extLst>
            <a:ext uri="{FF2B5EF4-FFF2-40B4-BE49-F238E27FC236}">
              <a16:creationId xmlns:a16="http://schemas.microsoft.com/office/drawing/2014/main" id="{00000000-0008-0000-0600-00000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37</xdr:row>
      <xdr:rowOff>35577</xdr:rowOff>
    </xdr:from>
    <xdr:ext cx="249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8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4" name="正方形/長方形 523">
          <a:extLst>
            <a:ext uri="{FF2B5EF4-FFF2-40B4-BE49-F238E27FC236}">
              <a16:creationId xmlns:a16="http://schemas.microsoft.com/office/drawing/2014/main" id="{00000000-0008-0000-0600-00000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25" name="正方形/長方形 524">
          <a:extLst>
            <a:ext uri="{FF2B5EF4-FFF2-40B4-BE49-F238E27FC236}">
              <a16:creationId xmlns:a16="http://schemas.microsoft.com/office/drawing/2014/main" id="{00000000-0008-0000-0600-00000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38" name="失業対策事業費グラフ枠">
          <a:extLst>
            <a:ext uri="{FF2B5EF4-FFF2-40B4-BE49-F238E27FC236}">
              <a16:creationId xmlns:a16="http://schemas.microsoft.com/office/drawing/2014/main" id="{00000000-0008-0000-0600-00001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0" name="失業対策事業費最小値テキスト">
          <a:extLst>
            <a:ext uri="{FF2B5EF4-FFF2-40B4-BE49-F238E27FC236}">
              <a16:creationId xmlns:a16="http://schemas.microsoft.com/office/drawing/2014/main" id="{00000000-0008-0000-0600-00001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2" name="失業対策事業費最大値テキスト">
          <a:extLst>
            <a:ext uri="{FF2B5EF4-FFF2-40B4-BE49-F238E27FC236}">
              <a16:creationId xmlns:a16="http://schemas.microsoft.com/office/drawing/2014/main" id="{00000000-0008-0000-0600-00001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5" name="失業対策事業費平均値テキスト">
          <a:extLst>
            <a:ext uri="{FF2B5EF4-FFF2-40B4-BE49-F238E27FC236}">
              <a16:creationId xmlns:a16="http://schemas.microsoft.com/office/drawing/2014/main" id="{00000000-0008-0000-0600-00002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6" name="フローチャート: 判断 545">
          <a:extLst>
            <a:ext uri="{FF2B5EF4-FFF2-40B4-BE49-F238E27FC236}">
              <a16:creationId xmlns:a16="http://schemas.microsoft.com/office/drawing/2014/main" id="{00000000-0008-0000-0600-00002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48" name="フローチャート: 判断 547">
          <a:extLst>
            <a:ext uri="{FF2B5EF4-FFF2-40B4-BE49-F238E27FC236}">
              <a16:creationId xmlns:a16="http://schemas.microsoft.com/office/drawing/2014/main" id="{00000000-0008-0000-0600-00002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1" name="フローチャート: 判断 550">
          <a:extLst>
            <a:ext uri="{FF2B5EF4-FFF2-40B4-BE49-F238E27FC236}">
              <a16:creationId xmlns:a16="http://schemas.microsoft.com/office/drawing/2014/main" id="{00000000-0008-0000-0600-00002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楕円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2" name="失業対策事業費該当値テキスト">
          <a:extLst>
            <a:ext uri="{FF2B5EF4-FFF2-40B4-BE49-F238E27FC236}">
              <a16:creationId xmlns:a16="http://schemas.microsoft.com/office/drawing/2014/main" id="{00000000-0008-0000-0600-00003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3" name="楕円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5" name="楕円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1" name="正方形/長方形 570">
          <a:extLst>
            <a:ext uri="{FF2B5EF4-FFF2-40B4-BE49-F238E27FC236}">
              <a16:creationId xmlns:a16="http://schemas.microsoft.com/office/drawing/2014/main" id="{00000000-0008-0000-0600-00003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2" name="正方形/長方形 571">
          <a:extLst>
            <a:ext uri="{FF2B5EF4-FFF2-40B4-BE49-F238E27FC236}">
              <a16:creationId xmlns:a16="http://schemas.microsoft.com/office/drawing/2014/main" id="{00000000-0008-0000-0600-00003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73" name="正方形/長方形 572">
          <a:extLst>
            <a:ext uri="{FF2B5EF4-FFF2-40B4-BE49-F238E27FC236}">
              <a16:creationId xmlns:a16="http://schemas.microsoft.com/office/drawing/2014/main" id="{00000000-0008-0000-0600-00003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74" name="正方形/長方形 573">
          <a:extLst>
            <a:ext uri="{FF2B5EF4-FFF2-40B4-BE49-F238E27FC236}">
              <a16:creationId xmlns:a16="http://schemas.microsoft.com/office/drawing/2014/main" id="{00000000-0008-0000-0600-00003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77" name="正方形/長方形 576">
          <a:extLst>
            <a:ext uri="{FF2B5EF4-FFF2-40B4-BE49-F238E27FC236}">
              <a16:creationId xmlns:a16="http://schemas.microsoft.com/office/drawing/2014/main" id="{00000000-0008-0000-0600-00004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4" name="公債費グラフ枠">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66396</xdr:rowOff>
    </xdr:from>
    <xdr:to>
      <xdr:col>85</xdr:col>
      <xdr:colOff>126364</xdr:colOff>
      <xdr:row>78</xdr:row>
      <xdr:rowOff>124974</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flipV="1">
          <a:off x="16317595" y="12239346"/>
          <a:ext cx="1269" cy="125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128801</xdr:rowOff>
    </xdr:from>
    <xdr:ext cx="534377" cy="259045"/>
    <xdr:sp macro="" textlink="">
      <xdr:nvSpPr>
        <xdr:cNvPr id="596" name="公債費最小値テキスト">
          <a:extLst>
            <a:ext uri="{FF2B5EF4-FFF2-40B4-BE49-F238E27FC236}">
              <a16:creationId xmlns:a16="http://schemas.microsoft.com/office/drawing/2014/main" id="{00000000-0008-0000-0600-000054020000}"/>
            </a:ext>
          </a:extLst>
        </xdr:cNvPr>
        <xdr:cNvSpPr txBox="1"/>
      </xdr:nvSpPr>
      <xdr:spPr>
        <a:xfrm>
          <a:off x="16370300" y="1350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124974</xdr:rowOff>
    </xdr:from>
    <xdr:to>
      <xdr:col>86</xdr:col>
      <xdr:colOff>25400</xdr:colOff>
      <xdr:row>78</xdr:row>
      <xdr:rowOff>124974</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6230600" y="13498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13073</xdr:rowOff>
    </xdr:from>
    <xdr:ext cx="534377" cy="259045"/>
    <xdr:sp macro="" textlink="">
      <xdr:nvSpPr>
        <xdr:cNvPr id="598" name="公債費最大値テキスト">
          <a:extLst>
            <a:ext uri="{FF2B5EF4-FFF2-40B4-BE49-F238E27FC236}">
              <a16:creationId xmlns:a16="http://schemas.microsoft.com/office/drawing/2014/main" id="{00000000-0008-0000-0600-000056020000}"/>
            </a:ext>
          </a:extLst>
        </xdr:cNvPr>
        <xdr:cNvSpPr txBox="1"/>
      </xdr:nvSpPr>
      <xdr:spPr>
        <a:xfrm>
          <a:off x="16370300" y="1201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66396</xdr:rowOff>
    </xdr:from>
    <xdr:to>
      <xdr:col>86</xdr:col>
      <xdr:colOff>25400</xdr:colOff>
      <xdr:row>71</xdr:row>
      <xdr:rowOff>66396</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6230600" y="1223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138615</xdr:rowOff>
    </xdr:from>
    <xdr:to>
      <xdr:col>85</xdr:col>
      <xdr:colOff>127000</xdr:colOff>
      <xdr:row>76</xdr:row>
      <xdr:rowOff>150121</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flipV="1">
          <a:off x="15481300" y="13168815"/>
          <a:ext cx="8382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143286</xdr:rowOff>
    </xdr:from>
    <xdr:ext cx="534377" cy="259045"/>
    <xdr:sp macro="" textlink="">
      <xdr:nvSpPr>
        <xdr:cNvPr id="601" name="公債費平均値テキスト">
          <a:extLst>
            <a:ext uri="{FF2B5EF4-FFF2-40B4-BE49-F238E27FC236}">
              <a16:creationId xmlns:a16="http://schemas.microsoft.com/office/drawing/2014/main" id="{00000000-0008-0000-0600-000059020000}"/>
            </a:ext>
          </a:extLst>
        </xdr:cNvPr>
        <xdr:cNvSpPr txBox="1"/>
      </xdr:nvSpPr>
      <xdr:spPr>
        <a:xfrm>
          <a:off x="16370300" y="12659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120409</xdr:rowOff>
    </xdr:from>
    <xdr:to>
      <xdr:col>85</xdr:col>
      <xdr:colOff>177800</xdr:colOff>
      <xdr:row>75</xdr:row>
      <xdr:rowOff>50559</xdr:rowOff>
    </xdr:to>
    <xdr:sp macro="" textlink="">
      <xdr:nvSpPr>
        <xdr:cNvPr id="602" name="フローチャート: 判断 601">
          <a:extLst>
            <a:ext uri="{FF2B5EF4-FFF2-40B4-BE49-F238E27FC236}">
              <a16:creationId xmlns:a16="http://schemas.microsoft.com/office/drawing/2014/main" id="{00000000-0008-0000-0600-00005A020000}"/>
            </a:ext>
          </a:extLst>
        </xdr:cNvPr>
        <xdr:cNvSpPr/>
      </xdr:nvSpPr>
      <xdr:spPr>
        <a:xfrm>
          <a:off x="16268700" y="1280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117393</xdr:rowOff>
    </xdr:from>
    <xdr:to>
      <xdr:col>81</xdr:col>
      <xdr:colOff>50800</xdr:colOff>
      <xdr:row>76</xdr:row>
      <xdr:rowOff>150121</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4592300" y="13147593"/>
          <a:ext cx="889000" cy="3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113132</xdr:rowOff>
    </xdr:from>
    <xdr:to>
      <xdr:col>81</xdr:col>
      <xdr:colOff>101600</xdr:colOff>
      <xdr:row>75</xdr:row>
      <xdr:rowOff>43282</xdr:rowOff>
    </xdr:to>
    <xdr:sp macro="" textlink="">
      <xdr:nvSpPr>
        <xdr:cNvPr id="604" name="フローチャート: 判断 603">
          <a:extLst>
            <a:ext uri="{FF2B5EF4-FFF2-40B4-BE49-F238E27FC236}">
              <a16:creationId xmlns:a16="http://schemas.microsoft.com/office/drawing/2014/main" id="{00000000-0008-0000-0600-00005C020000}"/>
            </a:ext>
          </a:extLst>
        </xdr:cNvPr>
        <xdr:cNvSpPr/>
      </xdr:nvSpPr>
      <xdr:spPr>
        <a:xfrm>
          <a:off x="15430500" y="1280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59809</xdr:rowOff>
    </xdr:from>
    <xdr:ext cx="534377"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5214111" y="1257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117393</xdr:rowOff>
    </xdr:from>
    <xdr:to>
      <xdr:col>76</xdr:col>
      <xdr:colOff>114300</xdr:colOff>
      <xdr:row>76</xdr:row>
      <xdr:rowOff>148006</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flipV="1">
          <a:off x="13703300" y="13147593"/>
          <a:ext cx="889000" cy="3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98920</xdr:rowOff>
    </xdr:from>
    <xdr:to>
      <xdr:col>76</xdr:col>
      <xdr:colOff>165100</xdr:colOff>
      <xdr:row>75</xdr:row>
      <xdr:rowOff>29070</xdr:rowOff>
    </xdr:to>
    <xdr:sp macro="" textlink="">
      <xdr:nvSpPr>
        <xdr:cNvPr id="607" name="フローチャート: 判断 606">
          <a:extLst>
            <a:ext uri="{FF2B5EF4-FFF2-40B4-BE49-F238E27FC236}">
              <a16:creationId xmlns:a16="http://schemas.microsoft.com/office/drawing/2014/main" id="{00000000-0008-0000-0600-00005F020000}"/>
            </a:ext>
          </a:extLst>
        </xdr:cNvPr>
        <xdr:cNvSpPr/>
      </xdr:nvSpPr>
      <xdr:spPr>
        <a:xfrm>
          <a:off x="14541500" y="127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45597</xdr:rowOff>
    </xdr:from>
    <xdr:ext cx="534377"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4325111" y="1256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143320</xdr:rowOff>
    </xdr:from>
    <xdr:to>
      <xdr:col>71</xdr:col>
      <xdr:colOff>177800</xdr:colOff>
      <xdr:row>76</xdr:row>
      <xdr:rowOff>148006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814300" y="13173520"/>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11271</xdr:rowOff>
    </xdr:from>
    <xdr:to>
      <xdr:col>72</xdr:col>
      <xdr:colOff>38100</xdr:colOff>
      <xdr:row>75</xdr:row>
      <xdr:rowOff>112871</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3652500" y="1287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129398</xdr:rowOff>
    </xdr:from>
    <xdr:ext cx="534377"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3436111" y="1264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87815</xdr:rowOff>
    </xdr:from>
    <xdr:to>
      <xdr:col>85</xdr:col>
      <xdr:colOff>177800</xdr:colOff>
      <xdr:row>77</xdr:row>
      <xdr:rowOff>17965</xdr:rowOff>
    </xdr:to>
    <xdr:sp macro="" textlink="">
      <xdr:nvSpPr>
        <xdr:cNvPr id="617" name="楕円 616">
          <a:extLst>
            <a:ext uri="{FF2B5EF4-FFF2-40B4-BE49-F238E27FC236}">
              <a16:creationId xmlns:a16="http://schemas.microsoft.com/office/drawing/2014/main" id="{00000000-0008-0000-0600-000069020000}"/>
            </a:ext>
          </a:extLst>
        </xdr:cNvPr>
        <xdr:cNvSpPr/>
      </xdr:nvSpPr>
      <xdr:spPr>
        <a:xfrm>
          <a:off x="16268700" y="1311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66242</xdr:rowOff>
    </xdr:from>
    <xdr:ext cx="534377" cy="259045"/>
    <xdr:sp macro="" textlink="">
      <xdr:nvSpPr>
        <xdr:cNvPr id="618" name="公債費該当値テキスト">
          <a:extLst>
            <a:ext uri="{FF2B5EF4-FFF2-40B4-BE49-F238E27FC236}">
              <a16:creationId xmlns:a16="http://schemas.microsoft.com/office/drawing/2014/main" id="{00000000-0008-0000-0600-00006A020000}"/>
            </a:ext>
          </a:extLst>
        </xdr:cNvPr>
        <xdr:cNvSpPr txBox="1"/>
      </xdr:nvSpPr>
      <xdr:spPr>
        <a:xfrm>
          <a:off x="16370300" y="1309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99321</xdr:rowOff>
    </xdr:from>
    <xdr:to>
      <xdr:col>81</xdr:col>
      <xdr:colOff>101600</xdr:colOff>
      <xdr:row>77</xdr:row>
      <xdr:rowOff>29471</xdr:rowOff>
    </xdr:to>
    <xdr:sp macro="" textlink="">
      <xdr:nvSpPr>
        <xdr:cNvPr id="619" name="楕円 618">
          <a:extLst>
            <a:ext uri="{FF2B5EF4-FFF2-40B4-BE49-F238E27FC236}">
              <a16:creationId xmlns:a16="http://schemas.microsoft.com/office/drawing/2014/main" id="{00000000-0008-0000-0600-00006B020000}"/>
            </a:ext>
          </a:extLst>
        </xdr:cNvPr>
        <xdr:cNvSpPr/>
      </xdr:nvSpPr>
      <xdr:spPr>
        <a:xfrm>
          <a:off x="15430500" y="1312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20598</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322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66593</xdr:rowOff>
    </xdr:from>
    <xdr:to>
      <xdr:col>76</xdr:col>
      <xdr:colOff>165100</xdr:colOff>
      <xdr:row>76</xdr:row>
      <xdr:rowOff>168193</xdr:rowOff>
    </xdr:to>
    <xdr:sp macro="" textlink="">
      <xdr:nvSpPr>
        <xdr:cNvPr id="621" name="楕円 620">
          <a:extLst>
            <a:ext uri="{FF2B5EF4-FFF2-40B4-BE49-F238E27FC236}">
              <a16:creationId xmlns:a16="http://schemas.microsoft.com/office/drawing/2014/main" id="{00000000-0008-0000-0600-00006D020000}"/>
            </a:ext>
          </a:extLst>
        </xdr:cNvPr>
        <xdr:cNvSpPr/>
      </xdr:nvSpPr>
      <xdr:spPr>
        <a:xfrm>
          <a:off x="14541500" y="1309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159320</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31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97206</xdr:rowOff>
    </xdr:from>
    <xdr:to>
      <xdr:col>72</xdr:col>
      <xdr:colOff>38100</xdr:colOff>
      <xdr:row>77</xdr:row>
      <xdr:rowOff>27356</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3652500" y="1312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18483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22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92520</xdr:rowOff>
    </xdr:from>
    <xdr:to>
      <xdr:col>67</xdr:col>
      <xdr:colOff>101600</xdr:colOff>
      <xdr:row>77</xdr:row>
      <xdr:rowOff>22670</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2763500" y="131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39196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89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27" name="正方形/長方形 626">
          <a:extLst>
            <a:ext uri="{FF2B5EF4-FFF2-40B4-BE49-F238E27FC236}">
              <a16:creationId xmlns:a16="http://schemas.microsoft.com/office/drawing/2014/main" id="{00000000-0008-0000-0600-00007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28" name="正方形/長方形 627">
          <a:extLst>
            <a:ext uri="{FF2B5EF4-FFF2-40B4-BE49-F238E27FC236}">
              <a16:creationId xmlns:a16="http://schemas.microsoft.com/office/drawing/2014/main" id="{00000000-0008-0000-0600-00007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29" name="正方形/長方形 628">
          <a:extLst>
            <a:ext uri="{FF2B5EF4-FFF2-40B4-BE49-F238E27FC236}">
              <a16:creationId xmlns:a16="http://schemas.microsoft.com/office/drawing/2014/main" id="{00000000-0008-0000-0600-00007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0" name="正方形/長方形 629">
          <a:extLst>
            <a:ext uri="{FF2B5EF4-FFF2-40B4-BE49-F238E27FC236}">
              <a16:creationId xmlns:a16="http://schemas.microsoft.com/office/drawing/2014/main" id="{00000000-0008-0000-0600-00007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47" name="積立金グラフ枠">
          <a:extLst>
            <a:ext uri="{FF2B5EF4-FFF2-40B4-BE49-F238E27FC236}">
              <a16:creationId xmlns:a16="http://schemas.microsoft.com/office/drawing/2014/main" id="{00000000-0008-0000-0600-00008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37745</xdr:rowOff>
    </xdr:from>
    <xdr:to>
      <xdr:col>85</xdr:col>
      <xdr:colOff>126364</xdr:colOff>
      <xdr:row>98</xdr:row>
      <xdr:rowOff>93134</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6317595" y="15468245"/>
          <a:ext cx="1269" cy="1426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96961</xdr:rowOff>
    </xdr:from>
    <xdr:ext cx="469744" cy="259045"/>
    <xdr:sp macro="" textlink="">
      <xdr:nvSpPr>
        <xdr:cNvPr id="649" name="積立金最小値テキスト">
          <a:extLst>
            <a:ext uri="{FF2B5EF4-FFF2-40B4-BE49-F238E27FC236}">
              <a16:creationId xmlns:a16="http://schemas.microsoft.com/office/drawing/2014/main" id="{00000000-0008-0000-0600-000089020000}"/>
            </a:ext>
          </a:extLst>
        </xdr:cNvPr>
        <xdr:cNvSpPr txBox="1"/>
      </xdr:nvSpPr>
      <xdr:spPr>
        <a:xfrm>
          <a:off x="16370300" y="1689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93134</xdr:rowOff>
    </xdr:from>
    <xdr:to>
      <xdr:col>86</xdr:col>
      <xdr:colOff>25400</xdr:colOff>
      <xdr:row>98</xdr:row>
      <xdr:rowOff>93134</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6230600" y="16895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155872</xdr:rowOff>
    </xdr:from>
    <xdr:ext cx="534377" cy="259045"/>
    <xdr:sp macro="" textlink="">
      <xdr:nvSpPr>
        <xdr:cNvPr id="651" name="積立金最大値テキスト">
          <a:extLst>
            <a:ext uri="{FF2B5EF4-FFF2-40B4-BE49-F238E27FC236}">
              <a16:creationId xmlns:a16="http://schemas.microsoft.com/office/drawing/2014/main" id="{00000000-0008-0000-0600-00008B020000}"/>
            </a:ext>
          </a:extLst>
        </xdr:cNvPr>
        <xdr:cNvSpPr txBox="1"/>
      </xdr:nvSpPr>
      <xdr:spPr>
        <a:xfrm>
          <a:off x="16370300" y="1524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37745</xdr:rowOff>
    </xdr:from>
    <xdr:to>
      <xdr:col>86</xdr:col>
      <xdr:colOff>25400</xdr:colOff>
      <xdr:row>90</xdr:row>
      <xdr:rowOff>37745</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6230600" y="1546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116018</xdr:rowOff>
    </xdr:from>
    <xdr:to>
      <xdr:col>85</xdr:col>
      <xdr:colOff>127000</xdr:colOff>
      <xdr:row>97</xdr:row>
      <xdr:rowOff>45723</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flipV="1">
          <a:off x="15481300" y="16575218"/>
          <a:ext cx="838200" cy="10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144970</xdr:rowOff>
    </xdr:from>
    <xdr:ext cx="534377" cy="259045"/>
    <xdr:sp macro="" textlink="">
      <xdr:nvSpPr>
        <xdr:cNvPr id="654" name="積立金平均値テキスト">
          <a:extLst>
            <a:ext uri="{FF2B5EF4-FFF2-40B4-BE49-F238E27FC236}">
              <a16:creationId xmlns:a16="http://schemas.microsoft.com/office/drawing/2014/main" id="{00000000-0008-0000-0600-00008E020000}"/>
            </a:ext>
          </a:extLst>
        </xdr:cNvPr>
        <xdr:cNvSpPr txBox="1"/>
      </xdr:nvSpPr>
      <xdr:spPr>
        <a:xfrm>
          <a:off x="16370300" y="16089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122093</xdr:rowOff>
    </xdr:from>
    <xdr:to>
      <xdr:col>85</xdr:col>
      <xdr:colOff>177800</xdr:colOff>
      <xdr:row>95</xdr:row>
      <xdr:rowOff>52243</xdr:rowOff>
    </xdr:to>
    <xdr:sp macro="" textlink="">
      <xdr:nvSpPr>
        <xdr:cNvPr id="655" name="フローチャート: 判断 654">
          <a:extLst>
            <a:ext uri="{FF2B5EF4-FFF2-40B4-BE49-F238E27FC236}">
              <a16:creationId xmlns:a16="http://schemas.microsoft.com/office/drawing/2014/main" id="{00000000-0008-0000-0600-00008F020000}"/>
            </a:ext>
          </a:extLst>
        </xdr:cNvPr>
        <xdr:cNvSpPr/>
      </xdr:nvSpPr>
      <xdr:spPr>
        <a:xfrm>
          <a:off x="16268700" y="1623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45723</xdr:rowOff>
    </xdr:from>
    <xdr:to>
      <xdr:col>81</xdr:col>
      <xdr:colOff>50800</xdr:colOff>
      <xdr:row>97</xdr:row>
      <xdr:rowOff>51620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flipV="1">
          <a:off x="14592300" y="16676373"/>
          <a:ext cx="8890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157046</xdr:rowOff>
    </xdr:from>
    <xdr:to>
      <xdr:col>81</xdr:col>
      <xdr:colOff>101600</xdr:colOff>
      <xdr:row>95</xdr:row>
      <xdr:rowOff>87196</xdr:rowOff>
    </xdr:to>
    <xdr:sp macro="" textlink="">
      <xdr:nvSpPr>
        <xdr:cNvPr id="657" name="フローチャート: 判断 656">
          <a:extLst>
            <a:ext uri="{FF2B5EF4-FFF2-40B4-BE49-F238E27FC236}">
              <a16:creationId xmlns:a16="http://schemas.microsoft.com/office/drawing/2014/main" id="{00000000-0008-0000-0600-000091020000}"/>
            </a:ext>
          </a:extLst>
        </xdr:cNvPr>
        <xdr:cNvSpPr/>
      </xdr:nvSpPr>
      <xdr:spPr>
        <a:xfrm>
          <a:off x="15430500" y="1627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103723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604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169738</xdr:rowOff>
    </xdr:from>
    <xdr:to>
      <xdr:col>76</xdr:col>
      <xdr:colOff>114300</xdr:colOff>
      <xdr:row>97</xdr:row>
      <xdr:rowOff>51620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3703300" y="16286038"/>
          <a:ext cx="889000" cy="39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117932</xdr:rowOff>
    </xdr:from>
    <xdr:to>
      <xdr:col>76</xdr:col>
      <xdr:colOff>165100</xdr:colOff>
      <xdr:row>94</xdr:row>
      <xdr:rowOff>48082</xdr:rowOff>
    </xdr:to>
    <xdr:sp macro="" textlink="">
      <xdr:nvSpPr>
        <xdr:cNvPr id="660" name="フローチャート: 判断 659">
          <a:extLst>
            <a:ext uri="{FF2B5EF4-FFF2-40B4-BE49-F238E27FC236}">
              <a16:creationId xmlns:a16="http://schemas.microsoft.com/office/drawing/2014/main" id="{00000000-0008-0000-0600-000094020000}"/>
            </a:ext>
          </a:extLst>
        </xdr:cNvPr>
        <xdr:cNvSpPr/>
      </xdr:nvSpPr>
      <xdr:spPr>
        <a:xfrm>
          <a:off x="14541500" y="1606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64609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583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169738</xdr:rowOff>
    </xdr:from>
    <xdr:to>
      <xdr:col>71</xdr:col>
      <xdr:colOff>177800</xdr:colOff>
      <xdr:row>97</xdr:row>
      <xdr:rowOff>135860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2814300" y="16286038"/>
          <a:ext cx="889000" cy="48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60553</xdr:rowOff>
    </xdr:from>
    <xdr:to>
      <xdr:col>72</xdr:col>
      <xdr:colOff>38100</xdr:colOff>
      <xdr:row>94</xdr:row>
      <xdr:rowOff>162153</xdr:rowOff>
    </xdr:to>
    <xdr:sp macro="" textlink="">
      <xdr:nvSpPr>
        <xdr:cNvPr id="663" name="フローチャート: 判断 662">
          <a:extLst>
            <a:ext uri="{FF2B5EF4-FFF2-40B4-BE49-F238E27FC236}">
              <a16:creationId xmlns:a16="http://schemas.microsoft.com/office/drawing/2014/main" id="{00000000-0008-0000-0600-000097020000}"/>
            </a:ext>
          </a:extLst>
        </xdr:cNvPr>
        <xdr:cNvSpPr/>
      </xdr:nvSpPr>
      <xdr:spPr>
        <a:xfrm>
          <a:off x="13652500" y="1617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7230</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36111" y="1595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65218</xdr:rowOff>
    </xdr:from>
    <xdr:to>
      <xdr:col>85</xdr:col>
      <xdr:colOff>177800</xdr:colOff>
      <xdr:row>96</xdr:row>
      <xdr:rowOff>166818</xdr:rowOff>
    </xdr:to>
    <xdr:sp macro="" textlink="">
      <xdr:nvSpPr>
        <xdr:cNvPr id="670" name="楕円 669">
          <a:extLst>
            <a:ext uri="{FF2B5EF4-FFF2-40B4-BE49-F238E27FC236}">
              <a16:creationId xmlns:a16="http://schemas.microsoft.com/office/drawing/2014/main" id="{00000000-0008-0000-0600-00009E020000}"/>
            </a:ext>
          </a:extLst>
        </xdr:cNvPr>
        <xdr:cNvSpPr/>
      </xdr:nvSpPr>
      <xdr:spPr>
        <a:xfrm>
          <a:off x="16268700" y="1652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43645</xdr:rowOff>
    </xdr:from>
    <xdr:ext cx="534377" cy="259045"/>
    <xdr:sp macro="" textlink="">
      <xdr:nvSpPr>
        <xdr:cNvPr id="671" name="積立金該当値テキスト">
          <a:extLst>
            <a:ext uri="{FF2B5EF4-FFF2-40B4-BE49-F238E27FC236}">
              <a16:creationId xmlns:a16="http://schemas.microsoft.com/office/drawing/2014/main" id="{00000000-0008-0000-0600-00009F020000}"/>
            </a:ext>
          </a:extLst>
        </xdr:cNvPr>
        <xdr:cNvSpPr txBox="1"/>
      </xdr:nvSpPr>
      <xdr:spPr>
        <a:xfrm>
          <a:off x="16370300" y="1650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166373</xdr:rowOff>
    </xdr:from>
    <xdr:to>
      <xdr:col>81</xdr:col>
      <xdr:colOff>101600</xdr:colOff>
      <xdr:row>97</xdr:row>
      <xdr:rowOff>96523</xdr:rowOff>
    </xdr:to>
    <xdr:sp macro="" textlink="">
      <xdr:nvSpPr>
        <xdr:cNvPr id="672" name="楕円 671">
          <a:extLst>
            <a:ext uri="{FF2B5EF4-FFF2-40B4-BE49-F238E27FC236}">
              <a16:creationId xmlns:a16="http://schemas.microsoft.com/office/drawing/2014/main" id="{00000000-0008-0000-0600-0000A0020000}"/>
            </a:ext>
          </a:extLst>
        </xdr:cNvPr>
        <xdr:cNvSpPr/>
      </xdr:nvSpPr>
      <xdr:spPr>
        <a:xfrm>
          <a:off x="15430500" y="1662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87650</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5214111" y="1671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820</xdr:rowOff>
    </xdr:from>
    <xdr:to>
      <xdr:col>76</xdr:col>
      <xdr:colOff>165100</xdr:colOff>
      <xdr:row>97</xdr:row>
      <xdr:rowOff>102420</xdr:rowOff>
    </xdr:to>
    <xdr:sp macro="" textlink="">
      <xdr:nvSpPr>
        <xdr:cNvPr id="674" name="楕円 673">
          <a:extLst>
            <a:ext uri="{FF2B5EF4-FFF2-40B4-BE49-F238E27FC236}">
              <a16:creationId xmlns:a16="http://schemas.microsoft.com/office/drawing/2014/main" id="{00000000-0008-0000-0600-0000A2020000}"/>
            </a:ext>
          </a:extLst>
        </xdr:cNvPr>
        <xdr:cNvSpPr/>
      </xdr:nvSpPr>
      <xdr:spPr>
        <a:xfrm>
          <a:off x="14541500" y="1663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93547</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325111" y="1672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118938</xdr:rowOff>
    </xdr:from>
    <xdr:to>
      <xdr:col>72</xdr:col>
      <xdr:colOff>38100</xdr:colOff>
      <xdr:row>95</xdr:row>
      <xdr:rowOff>49088</xdr:rowOff>
    </xdr:to>
    <xdr:sp macro="" textlink="">
      <xdr:nvSpPr>
        <xdr:cNvPr id="676" name="楕円 675">
          <a:extLst>
            <a:ext uri="{FF2B5EF4-FFF2-40B4-BE49-F238E27FC236}">
              <a16:creationId xmlns:a16="http://schemas.microsoft.com/office/drawing/2014/main" id="{00000000-0008-0000-0600-0000A4020000}"/>
            </a:ext>
          </a:extLst>
        </xdr:cNvPr>
        <xdr:cNvSpPr/>
      </xdr:nvSpPr>
      <xdr:spPr>
        <a:xfrm>
          <a:off x="13652500" y="1623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40215</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3436111" y="1632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85060</xdr:rowOff>
    </xdr:from>
    <xdr:to>
      <xdr:col>67</xdr:col>
      <xdr:colOff>101600</xdr:colOff>
      <xdr:row>98</xdr:row>
      <xdr:rowOff>15210</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2763500" y="167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31737</xdr:rowOff>
    </xdr:from>
    <xdr:ext cx="469744"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579428" y="1649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0" name="正方形/長方形 679">
          <a:extLst>
            <a:ext uri="{FF2B5EF4-FFF2-40B4-BE49-F238E27FC236}">
              <a16:creationId xmlns:a16="http://schemas.microsoft.com/office/drawing/2014/main" id="{00000000-0008-0000-0600-0000A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81" name="正方形/長方形 680">
          <a:extLst>
            <a:ext uri="{FF2B5EF4-FFF2-40B4-BE49-F238E27FC236}">
              <a16:creationId xmlns:a16="http://schemas.microsoft.com/office/drawing/2014/main" id="{00000000-0008-0000-0600-0000A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82" name="正方形/長方形 681">
          <a:extLst>
            <a:ext uri="{FF2B5EF4-FFF2-40B4-BE49-F238E27FC236}">
              <a16:creationId xmlns:a16="http://schemas.microsoft.com/office/drawing/2014/main" id="{00000000-0008-0000-0600-0000A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83" name="正方形/長方形 682">
          <a:extLst>
            <a:ext uri="{FF2B5EF4-FFF2-40B4-BE49-F238E27FC236}">
              <a16:creationId xmlns:a16="http://schemas.microsoft.com/office/drawing/2014/main" id="{00000000-0008-0000-0600-0000A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84" name="正方形/長方形 683">
          <a:extLst>
            <a:ext uri="{FF2B5EF4-FFF2-40B4-BE49-F238E27FC236}">
              <a16:creationId xmlns:a16="http://schemas.microsoft.com/office/drawing/2014/main" id="{00000000-0008-0000-0600-0000A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85" name="正方形/長方形 684">
          <a:extLst>
            <a:ext uri="{FF2B5EF4-FFF2-40B4-BE49-F238E27FC236}">
              <a16:creationId xmlns:a16="http://schemas.microsoft.com/office/drawing/2014/main" id="{00000000-0008-0000-0600-0000A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4" name="投資及び出資金グラフ枠">
          <a:extLst>
            <a:ext uri="{FF2B5EF4-FFF2-40B4-BE49-F238E27FC236}">
              <a16:creationId xmlns:a16="http://schemas.microsoft.com/office/drawing/2014/main" id="{00000000-0008-0000-0600-0000C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107206</xdr:rowOff>
    </xdr:from>
    <xdr:to>
      <xdr:col>116</xdr:col>
      <xdr:colOff>62864</xdr:colOff>
      <xdr:row>39</xdr:row>
      <xdr:rowOff>98878</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flipV="1">
          <a:off x="22159595" y="5250706"/>
          <a:ext cx="1269" cy="153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06" name="投資及び出資金最小値テキスト">
          <a:extLst>
            <a:ext uri="{FF2B5EF4-FFF2-40B4-BE49-F238E27FC236}">
              <a16:creationId xmlns:a16="http://schemas.microsoft.com/office/drawing/2014/main" id="{00000000-0008-0000-0600-0000C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53883</xdr:rowOff>
    </xdr:from>
    <xdr:ext cx="469744" cy="259045"/>
    <xdr:sp macro="" textlink="">
      <xdr:nvSpPr>
        <xdr:cNvPr id="708" name="投資及び出資金最大値テキスト">
          <a:extLst>
            <a:ext uri="{FF2B5EF4-FFF2-40B4-BE49-F238E27FC236}">
              <a16:creationId xmlns:a16="http://schemas.microsoft.com/office/drawing/2014/main" id="{00000000-0008-0000-0600-0000C4020000}"/>
            </a:ext>
          </a:extLst>
        </xdr:cNvPr>
        <xdr:cNvSpPr txBox="1"/>
      </xdr:nvSpPr>
      <xdr:spPr>
        <a:xfrm>
          <a:off x="22212300" y="502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107206</xdr:rowOff>
    </xdr:from>
    <xdr:to>
      <xdr:col>116</xdr:col>
      <xdr:colOff>152400</xdr:colOff>
      <xdr:row>30</xdr:row>
      <xdr:rowOff>107206</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22072600" y="525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154232</xdr:rowOff>
    </xdr:from>
    <xdr:to>
      <xdr:col>116</xdr:col>
      <xdr:colOff>63500</xdr:colOff>
      <xdr:row>38</xdr:row>
      <xdr:rowOff>54791</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flipV="1">
          <a:off x="21323300" y="6497882"/>
          <a:ext cx="8382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28338</xdr:rowOff>
    </xdr:from>
    <xdr:ext cx="469744" cy="259045"/>
    <xdr:sp macro="" textlink="">
      <xdr:nvSpPr>
        <xdr:cNvPr id="711" name="投資及び出資金平均値テキスト">
          <a:extLst>
            <a:ext uri="{FF2B5EF4-FFF2-40B4-BE49-F238E27FC236}">
              <a16:creationId xmlns:a16="http://schemas.microsoft.com/office/drawing/2014/main" id="{00000000-0008-0000-0600-0000C7020000}"/>
            </a:ext>
          </a:extLst>
        </xdr:cNvPr>
        <xdr:cNvSpPr txBox="1"/>
      </xdr:nvSpPr>
      <xdr:spPr>
        <a:xfrm>
          <a:off x="22212300" y="602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5461</xdr:rowOff>
    </xdr:from>
    <xdr:to>
      <xdr:col>116</xdr:col>
      <xdr:colOff>114300</xdr:colOff>
      <xdr:row>36</xdr:row>
      <xdr:rowOff>107061</xdr:rowOff>
    </xdr:to>
    <xdr:sp macro="" textlink="">
      <xdr:nvSpPr>
        <xdr:cNvPr id="712" name="フローチャート: 判断 711">
          <a:extLst>
            <a:ext uri="{FF2B5EF4-FFF2-40B4-BE49-F238E27FC236}">
              <a16:creationId xmlns:a16="http://schemas.microsoft.com/office/drawing/2014/main" id="{00000000-0008-0000-0600-0000C8020000}"/>
            </a:ext>
          </a:extLst>
        </xdr:cNvPr>
        <xdr:cNvSpPr/>
      </xdr:nvSpPr>
      <xdr:spPr>
        <a:xfrm>
          <a:off x="22110700" y="617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54791</xdr:rowOff>
    </xdr:from>
    <xdr:to>
      <xdr:col>111</xdr:col>
      <xdr:colOff>177800</xdr:colOff>
      <xdr:row>38</xdr:row>
      <xdr:rowOff>94633</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flipV="1">
          <a:off x="20434300" y="6569891"/>
          <a:ext cx="889000" cy="3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20483</xdr:rowOff>
    </xdr:from>
    <xdr:to>
      <xdr:col>112</xdr:col>
      <xdr:colOff>38100</xdr:colOff>
      <xdr:row>36</xdr:row>
      <xdr:rowOff>122083</xdr:rowOff>
    </xdr:to>
    <xdr:sp macro="" textlink="">
      <xdr:nvSpPr>
        <xdr:cNvPr id="714" name="フローチャート: 判断 713">
          <a:extLst>
            <a:ext uri="{FF2B5EF4-FFF2-40B4-BE49-F238E27FC236}">
              <a16:creationId xmlns:a16="http://schemas.microsoft.com/office/drawing/2014/main" id="{00000000-0008-0000-0600-0000CA020000}"/>
            </a:ext>
          </a:extLst>
        </xdr:cNvPr>
        <xdr:cNvSpPr/>
      </xdr:nvSpPr>
      <xdr:spPr>
        <a:xfrm>
          <a:off x="21272500" y="619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138610</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21088428" y="596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88918</xdr:rowOff>
    </xdr:from>
    <xdr:to>
      <xdr:col>107</xdr:col>
      <xdr:colOff>50800</xdr:colOff>
      <xdr:row>38</xdr:row>
      <xdr:rowOff>94633</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9545300" y="6604018"/>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29790</xdr:rowOff>
    </xdr:from>
    <xdr:to>
      <xdr:col>107</xdr:col>
      <xdr:colOff>101600</xdr:colOff>
      <xdr:row>36</xdr:row>
      <xdr:rowOff>131390</xdr:rowOff>
    </xdr:to>
    <xdr:sp macro="" textlink="">
      <xdr:nvSpPr>
        <xdr:cNvPr id="717" name="フローチャート: 判断 716">
          <a:extLst>
            <a:ext uri="{FF2B5EF4-FFF2-40B4-BE49-F238E27FC236}">
              <a16:creationId xmlns:a16="http://schemas.microsoft.com/office/drawing/2014/main" id="{00000000-0008-0000-0600-0000CD020000}"/>
            </a:ext>
          </a:extLst>
        </xdr:cNvPr>
        <xdr:cNvSpPr/>
      </xdr:nvSpPr>
      <xdr:spPr>
        <a:xfrm>
          <a:off x="20383500" y="620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147917</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20199428" y="597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88918</xdr:rowOff>
    </xdr:from>
    <xdr:to>
      <xdr:col>102</xdr:col>
      <xdr:colOff>114300</xdr:colOff>
      <xdr:row>38</xdr:row>
      <xdr:rowOff>97899</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18656300" y="6604018"/>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164828</xdr:rowOff>
    </xdr:from>
    <xdr:to>
      <xdr:col>102</xdr:col>
      <xdr:colOff>165100</xdr:colOff>
      <xdr:row>36</xdr:row>
      <xdr:rowOff>94978</xdr:rowOff>
    </xdr:to>
    <xdr:sp macro="" textlink="">
      <xdr:nvSpPr>
        <xdr:cNvPr id="720" name="フローチャート: 判断 719">
          <a:extLst>
            <a:ext uri="{FF2B5EF4-FFF2-40B4-BE49-F238E27FC236}">
              <a16:creationId xmlns:a16="http://schemas.microsoft.com/office/drawing/2014/main" id="{00000000-0008-0000-0600-0000D0020000}"/>
            </a:ext>
          </a:extLst>
        </xdr:cNvPr>
        <xdr:cNvSpPr/>
      </xdr:nvSpPr>
      <xdr:spPr>
        <a:xfrm>
          <a:off x="19494500" y="616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111505</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9310428" y="594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103432</xdr:rowOff>
    </xdr:from>
    <xdr:to>
      <xdr:col>116</xdr:col>
      <xdr:colOff>114300</xdr:colOff>
      <xdr:row>38</xdr:row>
      <xdr:rowOff>33582</xdr:rowOff>
    </xdr:to>
    <xdr:sp macro="" textlink="">
      <xdr:nvSpPr>
        <xdr:cNvPr id="727" name="楕円 726">
          <a:extLst>
            <a:ext uri="{FF2B5EF4-FFF2-40B4-BE49-F238E27FC236}">
              <a16:creationId xmlns:a16="http://schemas.microsoft.com/office/drawing/2014/main" id="{00000000-0008-0000-0600-0000D7020000}"/>
            </a:ext>
          </a:extLst>
        </xdr:cNvPr>
        <xdr:cNvSpPr/>
      </xdr:nvSpPr>
      <xdr:spPr>
        <a:xfrm>
          <a:off x="22110700" y="644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81859</xdr:rowOff>
    </xdr:from>
    <xdr:ext cx="469744" cy="259045"/>
    <xdr:sp macro="" textlink="">
      <xdr:nvSpPr>
        <xdr:cNvPr id="728" name="投資及び出資金該当値テキスト">
          <a:extLst>
            <a:ext uri="{FF2B5EF4-FFF2-40B4-BE49-F238E27FC236}">
              <a16:creationId xmlns:a16="http://schemas.microsoft.com/office/drawing/2014/main" id="{00000000-0008-0000-0600-0000D8020000}"/>
            </a:ext>
          </a:extLst>
        </xdr:cNvPr>
        <xdr:cNvSpPr txBox="1"/>
      </xdr:nvSpPr>
      <xdr:spPr>
        <a:xfrm>
          <a:off x="22212300" y="642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3991</xdr:rowOff>
    </xdr:from>
    <xdr:to>
      <xdr:col>112</xdr:col>
      <xdr:colOff>38100</xdr:colOff>
      <xdr:row>38</xdr:row>
      <xdr:rowOff>105591</xdr:rowOff>
    </xdr:to>
    <xdr:sp macro="" textlink="">
      <xdr:nvSpPr>
        <xdr:cNvPr id="729" name="楕円 728">
          <a:extLst>
            <a:ext uri="{FF2B5EF4-FFF2-40B4-BE49-F238E27FC236}">
              <a16:creationId xmlns:a16="http://schemas.microsoft.com/office/drawing/2014/main" id="{00000000-0008-0000-0600-0000D9020000}"/>
            </a:ext>
          </a:extLst>
        </xdr:cNvPr>
        <xdr:cNvSpPr/>
      </xdr:nvSpPr>
      <xdr:spPr>
        <a:xfrm>
          <a:off x="21272500" y="651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96718</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61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43833</xdr:rowOff>
    </xdr:from>
    <xdr:to>
      <xdr:col>107</xdr:col>
      <xdr:colOff>101600</xdr:colOff>
      <xdr:row>38</xdr:row>
      <xdr:rowOff>145433</xdr:rowOff>
    </xdr:to>
    <xdr:sp macro="" textlink="">
      <xdr:nvSpPr>
        <xdr:cNvPr id="731" name="楕円 730">
          <a:extLst>
            <a:ext uri="{FF2B5EF4-FFF2-40B4-BE49-F238E27FC236}">
              <a16:creationId xmlns:a16="http://schemas.microsoft.com/office/drawing/2014/main" id="{00000000-0008-0000-0600-0000DB020000}"/>
            </a:ext>
          </a:extLst>
        </xdr:cNvPr>
        <xdr:cNvSpPr/>
      </xdr:nvSpPr>
      <xdr:spPr>
        <a:xfrm>
          <a:off x="20383500" y="655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136560</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199428" y="665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38118</xdr:rowOff>
    </xdr:from>
    <xdr:to>
      <xdr:col>102</xdr:col>
      <xdr:colOff>165100</xdr:colOff>
      <xdr:row>38</xdr:row>
      <xdr:rowOff>139718</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19494500" y="655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130845</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9310428" y="664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47099</xdr:rowOff>
    </xdr:from>
    <xdr:to>
      <xdr:col>98</xdr:col>
      <xdr:colOff>38100</xdr:colOff>
      <xdr:row>38</xdr:row>
      <xdr:rowOff>148699</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18605500" y="656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165226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421428" y="633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37" name="正方形/長方形 736">
          <a:extLst>
            <a:ext uri="{FF2B5EF4-FFF2-40B4-BE49-F238E27FC236}">
              <a16:creationId xmlns:a16="http://schemas.microsoft.com/office/drawing/2014/main" id="{00000000-0008-0000-0600-0000E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38" name="正方形/長方形 737">
          <a:extLst>
            <a:ext uri="{FF2B5EF4-FFF2-40B4-BE49-F238E27FC236}">
              <a16:creationId xmlns:a16="http://schemas.microsoft.com/office/drawing/2014/main" id="{00000000-0008-0000-0600-0000E2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39" name="正方形/長方形 738">
          <a:extLst>
            <a:ext uri="{FF2B5EF4-FFF2-40B4-BE49-F238E27FC236}">
              <a16:creationId xmlns:a16="http://schemas.microsoft.com/office/drawing/2014/main" id="{00000000-0008-0000-0600-0000E3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41" name="正方形/長方形 740">
          <a:extLst>
            <a:ext uri="{FF2B5EF4-FFF2-40B4-BE49-F238E27FC236}">
              <a16:creationId xmlns:a16="http://schemas.microsoft.com/office/drawing/2014/main" id="{00000000-0008-0000-0600-0000E5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42" name="正方形/長方形 741">
          <a:extLst>
            <a:ext uri="{FF2B5EF4-FFF2-40B4-BE49-F238E27FC236}">
              <a16:creationId xmlns:a16="http://schemas.microsoft.com/office/drawing/2014/main" id="{00000000-0008-0000-0600-0000E6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43" name="正方形/長方形 742">
          <a:extLst>
            <a:ext uri="{FF2B5EF4-FFF2-40B4-BE49-F238E27FC236}">
              <a16:creationId xmlns:a16="http://schemas.microsoft.com/office/drawing/2014/main" id="{00000000-0008-0000-0600-0000E7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59" name="貸付金グラフ枠">
          <a:extLst>
            <a:ext uri="{FF2B5EF4-FFF2-40B4-BE49-F238E27FC236}">
              <a16:creationId xmlns:a16="http://schemas.microsoft.com/office/drawing/2014/main" id="{00000000-0008-0000-0600-0000F7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159969</xdr:rowOff>
    </xdr:from>
    <xdr:to>
      <xdr:col>116</xdr:col>
      <xdr:colOff>62864</xdr:colOff>
      <xdr:row>59</xdr:row>
      <xdr:rowOff>24181</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22159595" y="8732469"/>
          <a:ext cx="1269" cy="140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28008</xdr:rowOff>
    </xdr:from>
    <xdr:ext cx="378565" cy="259045"/>
    <xdr:sp macro="" textlink="">
      <xdr:nvSpPr>
        <xdr:cNvPr id="761" name="貸付金最小値テキスト">
          <a:extLst>
            <a:ext uri="{FF2B5EF4-FFF2-40B4-BE49-F238E27FC236}">
              <a16:creationId xmlns:a16="http://schemas.microsoft.com/office/drawing/2014/main" id="{00000000-0008-0000-0600-0000F9020000}"/>
            </a:ext>
          </a:extLst>
        </xdr:cNvPr>
        <xdr:cNvSpPr txBox="1"/>
      </xdr:nvSpPr>
      <xdr:spPr>
        <a:xfrm>
          <a:off x="22212300" y="10143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24181</xdr:rowOff>
    </xdr:from>
    <xdr:to>
      <xdr:col>116</xdr:col>
      <xdr:colOff>152400</xdr:colOff>
      <xdr:row>59</xdr:row>
      <xdr:rowOff>24181</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22072600" y="10139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106646</xdr:rowOff>
    </xdr:from>
    <xdr:ext cx="534377" cy="259045"/>
    <xdr:sp macro="" textlink="">
      <xdr:nvSpPr>
        <xdr:cNvPr id="763" name="貸付金最大値テキスト">
          <a:extLst>
            <a:ext uri="{FF2B5EF4-FFF2-40B4-BE49-F238E27FC236}">
              <a16:creationId xmlns:a16="http://schemas.microsoft.com/office/drawing/2014/main" id="{00000000-0008-0000-0600-0000FB020000}"/>
            </a:ext>
          </a:extLst>
        </xdr:cNvPr>
        <xdr:cNvSpPr txBox="1"/>
      </xdr:nvSpPr>
      <xdr:spPr>
        <a:xfrm>
          <a:off x="22212300" y="850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159969</xdr:rowOff>
    </xdr:from>
    <xdr:to>
      <xdr:col>116</xdr:col>
      <xdr:colOff>152400</xdr:colOff>
      <xdr:row>50</xdr:row>
      <xdr:rowOff>159969</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22072600" y="873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162484</xdr:rowOff>
    </xdr:from>
    <xdr:to>
      <xdr:col>116</xdr:col>
      <xdr:colOff>63500</xdr:colOff>
      <xdr:row>58</xdr:row>
      <xdr:rowOff>165532</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21323300" y="10106584"/>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10583</xdr:rowOff>
    </xdr:from>
    <xdr:ext cx="469744" cy="259045"/>
    <xdr:sp macro="" textlink="">
      <xdr:nvSpPr>
        <xdr:cNvPr id="766" name="貸付金平均値テキスト">
          <a:extLst>
            <a:ext uri="{FF2B5EF4-FFF2-40B4-BE49-F238E27FC236}">
              <a16:creationId xmlns:a16="http://schemas.microsoft.com/office/drawing/2014/main" id="{00000000-0008-0000-0600-0000FE020000}"/>
            </a:ext>
          </a:extLst>
        </xdr:cNvPr>
        <xdr:cNvSpPr txBox="1"/>
      </xdr:nvSpPr>
      <xdr:spPr>
        <a:xfrm>
          <a:off x="22212300" y="9440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159156</xdr:rowOff>
    </xdr:from>
    <xdr:to>
      <xdr:col>116</xdr:col>
      <xdr:colOff>114300</xdr:colOff>
      <xdr:row>56</xdr:row>
      <xdr:rowOff>89306</xdr:rowOff>
    </xdr:to>
    <xdr:sp macro="" textlink="">
      <xdr:nvSpPr>
        <xdr:cNvPr id="767" name="フローチャート: 判断 766">
          <a:extLst>
            <a:ext uri="{FF2B5EF4-FFF2-40B4-BE49-F238E27FC236}">
              <a16:creationId xmlns:a16="http://schemas.microsoft.com/office/drawing/2014/main" id="{00000000-0008-0000-0600-0000FF020000}"/>
            </a:ext>
          </a:extLst>
        </xdr:cNvPr>
        <xdr:cNvSpPr/>
      </xdr:nvSpPr>
      <xdr:spPr>
        <a:xfrm>
          <a:off x="22110700" y="958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159588</xdr:rowOff>
    </xdr:from>
    <xdr:to>
      <xdr:col>111</xdr:col>
      <xdr:colOff>177800</xdr:colOff>
      <xdr:row>58</xdr:row>
      <xdr:rowOff>162484</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20434300" y="10103688"/>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83033</xdr:rowOff>
    </xdr:from>
    <xdr:to>
      <xdr:col>112</xdr:col>
      <xdr:colOff>38100</xdr:colOff>
      <xdr:row>56</xdr:row>
      <xdr:rowOff>13183</xdr:rowOff>
    </xdr:to>
    <xdr:sp macro="" textlink="">
      <xdr:nvSpPr>
        <xdr:cNvPr id="769" name="フローチャート: 判断 768">
          <a:extLst>
            <a:ext uri="{FF2B5EF4-FFF2-40B4-BE49-F238E27FC236}">
              <a16:creationId xmlns:a16="http://schemas.microsoft.com/office/drawing/2014/main" id="{00000000-0008-0000-0600-000001030000}"/>
            </a:ext>
          </a:extLst>
        </xdr:cNvPr>
        <xdr:cNvSpPr/>
      </xdr:nvSpPr>
      <xdr:spPr>
        <a:xfrm>
          <a:off x="21272500" y="9512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29710</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928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149987</xdr:rowOff>
    </xdr:from>
    <xdr:to>
      <xdr:col>107</xdr:col>
      <xdr:colOff>50800</xdr:colOff>
      <xdr:row>58</xdr:row>
      <xdr:rowOff>159588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9545300" y="10094087"/>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144450</xdr:rowOff>
    </xdr:from>
    <xdr:to>
      <xdr:col>107</xdr:col>
      <xdr:colOff>101600</xdr:colOff>
      <xdr:row>56</xdr:row>
      <xdr:rowOff>74600</xdr:rowOff>
    </xdr:to>
    <xdr:sp macro="" textlink="">
      <xdr:nvSpPr>
        <xdr:cNvPr id="772" name="フローチャート: 判断 771">
          <a:extLst>
            <a:ext uri="{FF2B5EF4-FFF2-40B4-BE49-F238E27FC236}">
              <a16:creationId xmlns:a16="http://schemas.microsoft.com/office/drawing/2014/main" id="{00000000-0008-0000-0600-000004030000}"/>
            </a:ext>
          </a:extLst>
        </xdr:cNvPr>
        <xdr:cNvSpPr/>
      </xdr:nvSpPr>
      <xdr:spPr>
        <a:xfrm>
          <a:off x="20383500" y="95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91127</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199428" y="93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145872</xdr:rowOff>
    </xdr:from>
    <xdr:to>
      <xdr:col>102</xdr:col>
      <xdr:colOff>114300</xdr:colOff>
      <xdr:row>58</xdr:row>
      <xdr:rowOff>149987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656300" y="10089972"/>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134620</xdr:rowOff>
    </xdr:from>
    <xdr:to>
      <xdr:col>102</xdr:col>
      <xdr:colOff>165100</xdr:colOff>
      <xdr:row>56</xdr:row>
      <xdr:rowOff>64770</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19494500" y="956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81297</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9310428" y="933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114732</xdr:rowOff>
    </xdr:from>
    <xdr:to>
      <xdr:col>116</xdr:col>
      <xdr:colOff>114300</xdr:colOff>
      <xdr:row>59</xdr:row>
      <xdr:rowOff>44882</xdr:rowOff>
    </xdr:to>
    <xdr:sp macro="" textlink="">
      <xdr:nvSpPr>
        <xdr:cNvPr id="782" name="楕円 781">
          <a:extLst>
            <a:ext uri="{FF2B5EF4-FFF2-40B4-BE49-F238E27FC236}">
              <a16:creationId xmlns:a16="http://schemas.microsoft.com/office/drawing/2014/main" id="{00000000-0008-0000-0600-00000E030000}"/>
            </a:ext>
          </a:extLst>
        </xdr:cNvPr>
        <xdr:cNvSpPr/>
      </xdr:nvSpPr>
      <xdr:spPr>
        <a:xfrm>
          <a:off x="22110700" y="1005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29659</xdr:rowOff>
    </xdr:from>
    <xdr:ext cx="378565" cy="259045"/>
    <xdr:sp macro="" textlink="">
      <xdr:nvSpPr>
        <xdr:cNvPr id="783" name="貸付金該当値テキスト">
          <a:extLst>
            <a:ext uri="{FF2B5EF4-FFF2-40B4-BE49-F238E27FC236}">
              <a16:creationId xmlns:a16="http://schemas.microsoft.com/office/drawing/2014/main" id="{00000000-0008-0000-0600-00000F030000}"/>
            </a:ext>
          </a:extLst>
        </xdr:cNvPr>
        <xdr:cNvSpPr txBox="1"/>
      </xdr:nvSpPr>
      <xdr:spPr>
        <a:xfrm>
          <a:off x="22212300" y="9973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111684</xdr:rowOff>
    </xdr:from>
    <xdr:to>
      <xdr:col>112</xdr:col>
      <xdr:colOff>38100</xdr:colOff>
      <xdr:row>59</xdr:row>
      <xdr:rowOff>41834</xdr:rowOff>
    </xdr:to>
    <xdr:sp macro="" textlink="">
      <xdr:nvSpPr>
        <xdr:cNvPr id="784" name="楕円 783">
          <a:extLst>
            <a:ext uri="{FF2B5EF4-FFF2-40B4-BE49-F238E27FC236}">
              <a16:creationId xmlns:a16="http://schemas.microsoft.com/office/drawing/2014/main" id="{00000000-0008-0000-0600-000010030000}"/>
            </a:ext>
          </a:extLst>
        </xdr:cNvPr>
        <xdr:cNvSpPr/>
      </xdr:nvSpPr>
      <xdr:spPr>
        <a:xfrm>
          <a:off x="21272500" y="1005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32961</xdr:rowOff>
    </xdr:from>
    <xdr:ext cx="378565"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134017" y="10148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108788</xdr:rowOff>
    </xdr:from>
    <xdr:to>
      <xdr:col>107</xdr:col>
      <xdr:colOff>101600</xdr:colOff>
      <xdr:row>59</xdr:row>
      <xdr:rowOff>38938</xdr:rowOff>
    </xdr:to>
    <xdr:sp macro="" textlink="">
      <xdr:nvSpPr>
        <xdr:cNvPr id="786" name="楕円 785">
          <a:extLst>
            <a:ext uri="{FF2B5EF4-FFF2-40B4-BE49-F238E27FC236}">
              <a16:creationId xmlns:a16="http://schemas.microsoft.com/office/drawing/2014/main" id="{00000000-0008-0000-0600-000012030000}"/>
            </a:ext>
          </a:extLst>
        </xdr:cNvPr>
        <xdr:cNvSpPr/>
      </xdr:nvSpPr>
      <xdr:spPr>
        <a:xfrm>
          <a:off x="20383500" y="1005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30065</xdr:rowOff>
    </xdr:from>
    <xdr:ext cx="378565"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245017" y="10145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99187</xdr:rowOff>
    </xdr:from>
    <xdr:to>
      <xdr:col>102</xdr:col>
      <xdr:colOff>165100</xdr:colOff>
      <xdr:row>59</xdr:row>
      <xdr:rowOff>29337</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19494500" y="1004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20464</xdr:rowOff>
    </xdr:from>
    <xdr:ext cx="378565"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356017" y="10136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95072</xdr:rowOff>
    </xdr:from>
    <xdr:to>
      <xdr:col>98</xdr:col>
      <xdr:colOff>38100</xdr:colOff>
      <xdr:row>59</xdr:row>
      <xdr:rowOff>25222</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18605500" y="100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57</xdr:row>
      <xdr:rowOff>41749</xdr:rowOff>
    </xdr:from>
    <xdr:ext cx="378565"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67017" y="9814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793" name="正方形/長方形 792">
          <a:extLst>
            <a:ext uri="{FF2B5EF4-FFF2-40B4-BE49-F238E27FC236}">
              <a16:creationId xmlns:a16="http://schemas.microsoft.com/office/drawing/2014/main" id="{00000000-0008-0000-0600-00001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794" name="正方形/長方形 793">
          <a:extLst>
            <a:ext uri="{FF2B5EF4-FFF2-40B4-BE49-F238E27FC236}">
              <a16:creationId xmlns:a16="http://schemas.microsoft.com/office/drawing/2014/main" id="{00000000-0008-0000-0600-00001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795" name="正方形/長方形 794">
          <a:extLst>
            <a:ext uri="{FF2B5EF4-FFF2-40B4-BE49-F238E27FC236}">
              <a16:creationId xmlns:a16="http://schemas.microsoft.com/office/drawing/2014/main" id="{00000000-0008-0000-0600-00001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798" name="正方形/長方形 797">
          <a:extLst>
            <a:ext uri="{FF2B5EF4-FFF2-40B4-BE49-F238E27FC236}">
              <a16:creationId xmlns:a16="http://schemas.microsoft.com/office/drawing/2014/main" id="{00000000-0008-0000-0600-00001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799" name="正方形/長方形 798">
          <a:extLst>
            <a:ext uri="{FF2B5EF4-FFF2-40B4-BE49-F238E27FC236}">
              <a16:creationId xmlns:a16="http://schemas.microsoft.com/office/drawing/2014/main" id="{00000000-0008-0000-0600-00001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3" name="繰出金グラフ枠">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16576</xdr:rowOff>
    </xdr:from>
    <xdr:to>
      <xdr:col>116</xdr:col>
      <xdr:colOff>62864</xdr:colOff>
      <xdr:row>78</xdr:row>
      <xdr:rowOff>153050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22159595" y="12360976"/>
          <a:ext cx="1269" cy="1165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156877</xdr:rowOff>
    </xdr:from>
    <xdr:ext cx="534377" cy="259045"/>
    <xdr:sp macro="" textlink="">
      <xdr:nvSpPr>
        <xdr:cNvPr id="815" name="繰出金最小値テキスト">
          <a:extLst>
            <a:ext uri="{FF2B5EF4-FFF2-40B4-BE49-F238E27FC236}">
              <a16:creationId xmlns:a16="http://schemas.microsoft.com/office/drawing/2014/main" id="{00000000-0008-0000-0600-00002F030000}"/>
            </a:ext>
          </a:extLst>
        </xdr:cNvPr>
        <xdr:cNvSpPr txBox="1"/>
      </xdr:nvSpPr>
      <xdr:spPr>
        <a:xfrm>
          <a:off x="22212300" y="1352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153050</xdr:rowOff>
    </xdr:from>
    <xdr:to>
      <xdr:col>116</xdr:col>
      <xdr:colOff>152400</xdr:colOff>
      <xdr:row>78</xdr:row>
      <xdr:rowOff>153050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22072600" y="1352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134703</xdr:rowOff>
    </xdr:from>
    <xdr:ext cx="534377" cy="259045"/>
    <xdr:sp macro="" textlink="">
      <xdr:nvSpPr>
        <xdr:cNvPr id="817" name="繰出金最大値テキスト">
          <a:extLst>
            <a:ext uri="{FF2B5EF4-FFF2-40B4-BE49-F238E27FC236}">
              <a16:creationId xmlns:a16="http://schemas.microsoft.com/office/drawing/2014/main" id="{00000000-0008-0000-0600-000031030000}"/>
            </a:ext>
          </a:extLst>
        </xdr:cNvPr>
        <xdr:cNvSpPr txBox="1"/>
      </xdr:nvSpPr>
      <xdr:spPr>
        <a:xfrm>
          <a:off x="22212300" y="1213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16576</xdr:rowOff>
    </xdr:from>
    <xdr:to>
      <xdr:col>116</xdr:col>
      <xdr:colOff>152400</xdr:colOff>
      <xdr:row>72</xdr:row>
      <xdr:rowOff>16576</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22072600" y="1236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150535</xdr:rowOff>
    </xdr:from>
    <xdr:to>
      <xdr:col>116</xdr:col>
      <xdr:colOff>63500</xdr:colOff>
      <xdr:row>76</xdr:row>
      <xdr:rowOff>139609</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flipV="1">
          <a:off x="21323300" y="13009285"/>
          <a:ext cx="838200" cy="16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153611</xdr:rowOff>
    </xdr:from>
    <xdr:ext cx="534377" cy="259045"/>
    <xdr:sp macro="" textlink="">
      <xdr:nvSpPr>
        <xdr:cNvPr id="820" name="繰出金平均値テキスト">
          <a:extLst>
            <a:ext uri="{FF2B5EF4-FFF2-40B4-BE49-F238E27FC236}">
              <a16:creationId xmlns:a16="http://schemas.microsoft.com/office/drawing/2014/main" id="{00000000-0008-0000-0600-000034030000}"/>
            </a:ext>
          </a:extLst>
        </xdr:cNvPr>
        <xdr:cNvSpPr txBox="1"/>
      </xdr:nvSpPr>
      <xdr:spPr>
        <a:xfrm>
          <a:off x="22212300" y="12669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130734</xdr:rowOff>
    </xdr:from>
    <xdr:to>
      <xdr:col>116</xdr:col>
      <xdr:colOff>114300</xdr:colOff>
      <xdr:row>75</xdr:row>
      <xdr:rowOff>60884</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22110700" y="1281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139609</xdr:rowOff>
    </xdr:from>
    <xdr:to>
      <xdr:col>111</xdr:col>
      <xdr:colOff>177800</xdr:colOff>
      <xdr:row>77</xdr:row>
      <xdr:rowOff>26681</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flipV="1">
          <a:off x="20434300" y="13169809"/>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43545</xdr:rowOff>
    </xdr:from>
    <xdr:to>
      <xdr:col>112</xdr:col>
      <xdr:colOff>38100</xdr:colOff>
      <xdr:row>75</xdr:row>
      <xdr:rowOff>145145</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21272500" y="1290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161672</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56111" y="1267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26681</xdr:rowOff>
    </xdr:from>
    <xdr:to>
      <xdr:col>107</xdr:col>
      <xdr:colOff>50800</xdr:colOff>
      <xdr:row>77</xdr:row>
      <xdr:rowOff>75783</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flipV="1">
          <a:off x="19545300" y="13228331"/>
          <a:ext cx="889000" cy="4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102388</xdr:rowOff>
    </xdr:from>
    <xdr:to>
      <xdr:col>107</xdr:col>
      <xdr:colOff>101600</xdr:colOff>
      <xdr:row>76</xdr:row>
      <xdr:rowOff>32538</xdr:rowOff>
    </xdr:to>
    <xdr:sp macro="" textlink="">
      <xdr:nvSpPr>
        <xdr:cNvPr id="826" name="フローチャート: 判断 825">
          <a:extLst>
            <a:ext uri="{FF2B5EF4-FFF2-40B4-BE49-F238E27FC236}">
              <a16:creationId xmlns:a16="http://schemas.microsoft.com/office/drawing/2014/main" id="{00000000-0008-0000-0600-00003A030000}"/>
            </a:ext>
          </a:extLst>
        </xdr:cNvPr>
        <xdr:cNvSpPr/>
      </xdr:nvSpPr>
      <xdr:spPr>
        <a:xfrm>
          <a:off x="20383500" y="129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49065</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67111" y="127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75783</xdr:rowOff>
    </xdr:from>
    <xdr:to>
      <xdr:col>102</xdr:col>
      <xdr:colOff>114300</xdr:colOff>
      <xdr:row>77</xdr:row>
      <xdr:rowOff>99833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18656300" y="13277433"/>
          <a:ext cx="889000" cy="2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129362</xdr:rowOff>
    </xdr:from>
    <xdr:to>
      <xdr:col>102</xdr:col>
      <xdr:colOff>165100</xdr:colOff>
      <xdr:row>76</xdr:row>
      <xdr:rowOff>59513</xdr:rowOff>
    </xdr:to>
    <xdr:sp macro="" textlink="">
      <xdr:nvSpPr>
        <xdr:cNvPr id="829" name="フローチャート: 判断 828">
          <a:extLst>
            <a:ext uri="{FF2B5EF4-FFF2-40B4-BE49-F238E27FC236}">
              <a16:creationId xmlns:a16="http://schemas.microsoft.com/office/drawing/2014/main" id="{00000000-0008-0000-0600-00003D030000}"/>
            </a:ext>
          </a:extLst>
        </xdr:cNvPr>
        <xdr:cNvSpPr/>
      </xdr:nvSpPr>
      <xdr:spPr>
        <a:xfrm>
          <a:off x="19494500" y="129881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76039</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278111" y="1276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99736</xdr:rowOff>
    </xdr:from>
    <xdr:to>
      <xdr:col>116</xdr:col>
      <xdr:colOff>114300</xdr:colOff>
      <xdr:row>76</xdr:row>
      <xdr:rowOff>29887</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22110700" y="129584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78163</xdr:rowOff>
    </xdr:from>
    <xdr:ext cx="534377" cy="259045"/>
    <xdr:sp macro="" textlink="">
      <xdr:nvSpPr>
        <xdr:cNvPr id="837" name="繰出金該当値テキスト">
          <a:extLst>
            <a:ext uri="{FF2B5EF4-FFF2-40B4-BE49-F238E27FC236}">
              <a16:creationId xmlns:a16="http://schemas.microsoft.com/office/drawing/2014/main" id="{00000000-0008-0000-0600-000045030000}"/>
            </a:ext>
          </a:extLst>
        </xdr:cNvPr>
        <xdr:cNvSpPr txBox="1"/>
      </xdr:nvSpPr>
      <xdr:spPr>
        <a:xfrm>
          <a:off x="22212300" y="1293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88809</xdr:rowOff>
    </xdr:from>
    <xdr:to>
      <xdr:col>112</xdr:col>
      <xdr:colOff>38100</xdr:colOff>
      <xdr:row>77</xdr:row>
      <xdr:rowOff>18959</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21272500" y="1311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10086</xdr:rowOff>
    </xdr:from>
    <xdr:ext cx="534377"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1056111" y="1321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147331</xdr:rowOff>
    </xdr:from>
    <xdr:to>
      <xdr:col>107</xdr:col>
      <xdr:colOff>101600</xdr:colOff>
      <xdr:row>77</xdr:row>
      <xdr:rowOff>77481</xdr:rowOff>
    </xdr:to>
    <xdr:sp macro="" textlink="">
      <xdr:nvSpPr>
        <xdr:cNvPr id="840" name="楕円 839">
          <a:extLst>
            <a:ext uri="{FF2B5EF4-FFF2-40B4-BE49-F238E27FC236}">
              <a16:creationId xmlns:a16="http://schemas.microsoft.com/office/drawing/2014/main" id="{00000000-0008-0000-0600-000048030000}"/>
            </a:ext>
          </a:extLst>
        </xdr:cNvPr>
        <xdr:cNvSpPr/>
      </xdr:nvSpPr>
      <xdr:spPr>
        <a:xfrm>
          <a:off x="20383500" y="1317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68608</xdr:rowOff>
    </xdr:from>
    <xdr:ext cx="534377"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0167111" y="1327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24983</xdr:rowOff>
    </xdr:from>
    <xdr:to>
      <xdr:col>102</xdr:col>
      <xdr:colOff>165100</xdr:colOff>
      <xdr:row>77</xdr:row>
      <xdr:rowOff>126583</xdr:rowOff>
    </xdr:to>
    <xdr:sp macro="" textlink="">
      <xdr:nvSpPr>
        <xdr:cNvPr id="842" name="楕円 841">
          <a:extLst>
            <a:ext uri="{FF2B5EF4-FFF2-40B4-BE49-F238E27FC236}">
              <a16:creationId xmlns:a16="http://schemas.microsoft.com/office/drawing/2014/main" id="{00000000-0008-0000-0600-00004A030000}"/>
            </a:ext>
          </a:extLst>
        </xdr:cNvPr>
        <xdr:cNvSpPr/>
      </xdr:nvSpPr>
      <xdr:spPr>
        <a:xfrm>
          <a:off x="19494500" y="1322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117710</xdr:rowOff>
    </xdr:from>
    <xdr:ext cx="534377"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9278111" y="1331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49033</xdr:rowOff>
    </xdr:from>
    <xdr:to>
      <xdr:col>98</xdr:col>
      <xdr:colOff>38100</xdr:colOff>
      <xdr:row>77</xdr:row>
      <xdr:rowOff>150633</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18605500" y="1325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167160</xdr:rowOff>
    </xdr:from>
    <xdr:ext cx="534377"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389111" y="1302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48" name="正方形/長方形 847">
          <a:extLst>
            <a:ext uri="{FF2B5EF4-FFF2-40B4-BE49-F238E27FC236}">
              <a16:creationId xmlns:a16="http://schemas.microsoft.com/office/drawing/2014/main" id="{00000000-0008-0000-0600-00005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49" name="正方形/長方形 848">
          <a:extLst>
            <a:ext uri="{FF2B5EF4-FFF2-40B4-BE49-F238E27FC236}">
              <a16:creationId xmlns:a16="http://schemas.microsoft.com/office/drawing/2014/main" id="{00000000-0008-0000-0600-00005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50" name="正方形/長方形 849">
          <a:extLst>
            <a:ext uri="{FF2B5EF4-FFF2-40B4-BE49-F238E27FC236}">
              <a16:creationId xmlns:a16="http://schemas.microsoft.com/office/drawing/2014/main" id="{00000000-0008-0000-0600-00005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51" name="正方形/長方形 850">
          <a:extLst>
            <a:ext uri="{FF2B5EF4-FFF2-40B4-BE49-F238E27FC236}">
              <a16:creationId xmlns:a16="http://schemas.microsoft.com/office/drawing/2014/main" id="{00000000-0008-0000-0600-00005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0" name="前年度繰上充用金グラフ枠">
          <a:extLst>
            <a:ext uri="{FF2B5EF4-FFF2-40B4-BE49-F238E27FC236}">
              <a16:creationId xmlns:a16="http://schemas.microsoft.com/office/drawing/2014/main" id="{00000000-0008-0000-0600-00005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2" name="前年度繰上充用金最小値テキスト">
          <a:extLst>
            <a:ext uri="{FF2B5EF4-FFF2-40B4-BE49-F238E27FC236}">
              <a16:creationId xmlns:a16="http://schemas.microsoft.com/office/drawing/2014/main" id="{00000000-0008-0000-0600-00005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4" name="前年度繰上充用金最大値テキスト">
          <a:extLst>
            <a:ext uri="{FF2B5EF4-FFF2-40B4-BE49-F238E27FC236}">
              <a16:creationId xmlns:a16="http://schemas.microsoft.com/office/drawing/2014/main" id="{00000000-0008-0000-0600-00006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67" name="前年度繰上充用金平均値テキスト">
          <a:extLst>
            <a:ext uri="{FF2B5EF4-FFF2-40B4-BE49-F238E27FC236}">
              <a16:creationId xmlns:a16="http://schemas.microsoft.com/office/drawing/2014/main" id="{00000000-0008-0000-0600-00006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84" name="前年度繰上充用金該当値テキスト">
          <a:extLst>
            <a:ext uri="{FF2B5EF4-FFF2-40B4-BE49-F238E27FC236}">
              <a16:creationId xmlns:a16="http://schemas.microsoft.com/office/drawing/2014/main" id="{00000000-0008-0000-0600-00007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479,578</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補助費については、前年度より一人当たり</a:t>
          </a:r>
          <a:r>
            <a:rPr kumimoji="1" lang="en-US" altLang="ja-JP" sz="1300">
              <a:latin typeface="ＭＳ Ｐゴシック" panose="020B0600070205080204" pitchFamily="50" charset="-128"/>
              <a:ea typeface="ＭＳ Ｐゴシック" panose="020B0600070205080204" pitchFamily="50" charset="-128"/>
            </a:rPr>
            <a:t>3,985</a:t>
          </a:r>
          <a:r>
            <a:rPr kumimoji="1" lang="ja-JP" altLang="en-US" sz="1300">
              <a:latin typeface="ＭＳ Ｐゴシック" panose="020B0600070205080204" pitchFamily="50" charset="-128"/>
              <a:ea typeface="ＭＳ Ｐゴシック" panose="020B0600070205080204" pitchFamily="50" charset="-128"/>
            </a:rPr>
            <a:t>円増額となっており、物価高騰対応事業として市内事業者や団体への補助事業が増加したことが主な要因である。また、依然として下水道事業会計補助金及び農業集落排水事業会計補助金が大きな割合を占めることから公営企業等の経営改革により企業会計への補助金抑制に努める必要がある。全国平均、茨城県平均、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物件費は前年度から一人当たり</a:t>
          </a:r>
          <a:r>
            <a:rPr kumimoji="1" lang="en-US" altLang="ja-JP" sz="1300">
              <a:latin typeface="ＭＳ Ｐゴシック" panose="020B0600070205080204" pitchFamily="50" charset="-128"/>
              <a:ea typeface="ＭＳ Ｐゴシック" panose="020B0600070205080204" pitchFamily="50" charset="-128"/>
            </a:rPr>
            <a:t>5,610</a:t>
          </a:r>
          <a:r>
            <a:rPr kumimoji="1" lang="ja-JP" altLang="en-US" sz="1300">
              <a:latin typeface="ＭＳ Ｐゴシック" panose="020B0600070205080204" pitchFamily="50" charset="-128"/>
              <a:ea typeface="ＭＳ Ｐゴシック" panose="020B0600070205080204" pitchFamily="50" charset="-128"/>
            </a:rPr>
            <a:t>円増額となっており、光熱水費、賄材料費の高騰や委託料の増が主な要因となっている。全国平均、茨城県平均、類似団体平均を大きく下回っている。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扶助費については、前年度から一人当たり</a:t>
          </a:r>
          <a:r>
            <a:rPr kumimoji="1" lang="en-US" altLang="ja-JP" sz="1300">
              <a:latin typeface="ＭＳ Ｐゴシック" panose="020B0600070205080204" pitchFamily="50" charset="-128"/>
              <a:ea typeface="ＭＳ Ｐゴシック" panose="020B0600070205080204" pitchFamily="50" charset="-128"/>
            </a:rPr>
            <a:t>4,862</a:t>
          </a:r>
          <a:r>
            <a:rPr kumimoji="1" lang="ja-JP" altLang="en-US" sz="1300">
              <a:latin typeface="ＭＳ Ｐゴシック" panose="020B0600070205080204" pitchFamily="50" charset="-128"/>
              <a:ea typeface="ＭＳ Ｐゴシック" panose="020B0600070205080204" pitchFamily="50" charset="-128"/>
            </a:rPr>
            <a:t>円増額となっており、障害福祉サービス費給付事業の増が主な要因である。全国平均、茨城県平均、類似団体平均を下回っている。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普通建設事業については、前年度から一人当たり</a:t>
          </a:r>
          <a:r>
            <a:rPr kumimoji="1" lang="en-US" altLang="ja-JP" sz="1300">
              <a:latin typeface="ＭＳ Ｐゴシック" panose="020B0600070205080204" pitchFamily="50" charset="-128"/>
              <a:ea typeface="ＭＳ Ｐゴシック" panose="020B0600070205080204" pitchFamily="50" charset="-128"/>
            </a:rPr>
            <a:t>6,456</a:t>
          </a:r>
          <a:r>
            <a:rPr kumimoji="1" lang="ja-JP" altLang="en-US" sz="1300">
              <a:latin typeface="ＭＳ Ｐゴシック" panose="020B0600070205080204" pitchFamily="50" charset="-128"/>
              <a:ea typeface="ＭＳ Ｐゴシック" panose="020B0600070205080204" pitchFamily="50" charset="-128"/>
            </a:rPr>
            <a:t>円減額となっており、明野地区義務教育学校整備事業の減が主な要因である。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茨城県筑西市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99,804
95,401
205.30
50,481,865
47,863,753
2,448,048
26,624,777
47,086,767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34544</xdr:rowOff>
    </xdr:from>
    <xdr:to>
      <xdr:col>24</xdr:col>
      <xdr:colOff>62865</xdr:colOff>
      <xdr:row>39</xdr:row>
      <xdr:rowOff>71882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78044"/>
          <a:ext cx="1270" cy="15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75709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6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71882</xdr:rowOff>
    </xdr:from>
    <xdr:to>
      <xdr:col>24</xdr:col>
      <xdr:colOff>152400</xdr:colOff>
      <xdr:row>39</xdr:row>
      <xdr:rowOff>71882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58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152671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34544</xdr:rowOff>
    </xdr:from>
    <xdr:to>
      <xdr:col>24</xdr:col>
      <xdr:colOff>152400</xdr:colOff>
      <xdr:row>30</xdr:row>
      <xdr:rowOff>34544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149606</xdr:rowOff>
    </xdr:from>
    <xdr:to>
      <xdr:col>24</xdr:col>
      <xdr:colOff>63500</xdr:colOff>
      <xdr:row>32</xdr:row>
      <xdr:rowOff>8636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464556"/>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73423</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5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94996</xdr:rowOff>
    </xdr:from>
    <xdr:to>
      <xdr:col>24</xdr:col>
      <xdr:colOff>114300</xdr:colOff>
      <xdr:row>33</xdr:row>
      <xdr:rowOff>25146</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58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149606</xdr:rowOff>
    </xdr:from>
    <xdr:to>
      <xdr:col>19</xdr:col>
      <xdr:colOff>177800</xdr:colOff>
      <xdr:row>34</xdr:row>
      <xdr:rowOff>34544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464556"/>
          <a:ext cx="889000" cy="39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24130</xdr:rowOff>
    </xdr:from>
    <xdr:to>
      <xdr:col>20</xdr:col>
      <xdr:colOff>38100</xdr:colOff>
      <xdr:row>33</xdr:row>
      <xdr:rowOff>125730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6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116857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34544</xdr:rowOff>
    </xdr:from>
    <xdr:to>
      <xdr:col>15</xdr:col>
      <xdr:colOff>50800</xdr:colOff>
      <xdr:row>34</xdr:row>
      <xdr:rowOff>142748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63844"/>
          <a:ext cx="8890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110998</xdr:rowOff>
    </xdr:from>
    <xdr:to>
      <xdr:col>15</xdr:col>
      <xdr:colOff>101600</xdr:colOff>
      <xdr:row>34</xdr:row>
      <xdr:rowOff>41148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6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57675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4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142748</xdr:rowOff>
    </xdr:from>
    <xdr:to>
      <xdr:col>10</xdr:col>
      <xdr:colOff>114300</xdr:colOff>
      <xdr:row>35</xdr:row>
      <xdr:rowOff>84074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72048"/>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161290</xdr:rowOff>
    </xdr:from>
    <xdr:to>
      <xdr:col>10</xdr:col>
      <xdr:colOff>165100</xdr:colOff>
      <xdr:row>34</xdr:row>
      <xdr:rowOff>91440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1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107967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9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129286</xdr:rowOff>
    </xdr:from>
    <xdr:to>
      <xdr:col>24</xdr:col>
      <xdr:colOff>114300</xdr:colOff>
      <xdr:row>32</xdr:row>
      <xdr:rowOff>59436</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544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152163</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29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98806</xdr:rowOff>
    </xdr:from>
    <xdr:to>
      <xdr:col>20</xdr:col>
      <xdr:colOff>38100</xdr:colOff>
      <xdr:row>32</xdr:row>
      <xdr:rowOff>28956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541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45483</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18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155194</xdr:rowOff>
    </xdr:from>
    <xdr:to>
      <xdr:col>15</xdr:col>
      <xdr:colOff>101600</xdr:colOff>
      <xdr:row>34</xdr:row>
      <xdr:rowOff>85344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581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76471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90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91948</xdr:rowOff>
    </xdr:from>
    <xdr:to>
      <xdr:col>10</xdr:col>
      <xdr:colOff>165100</xdr:colOff>
      <xdr:row>35</xdr:row>
      <xdr:rowOff>22098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59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13225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60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33274</xdr:rowOff>
    </xdr:from>
    <xdr:to>
      <xdr:col>6</xdr:col>
      <xdr:colOff>38100</xdr:colOff>
      <xdr:row>35</xdr:row>
      <xdr:rowOff>134874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03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151401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80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152286</xdr:rowOff>
    </xdr:from>
    <xdr:to>
      <xdr:col>24</xdr:col>
      <xdr:colOff>62865</xdr:colOff>
      <xdr:row>59</xdr:row>
      <xdr:rowOff>121603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24786"/>
          <a:ext cx="1270" cy="1512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125430</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24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121603</xdr:rowOff>
    </xdr:from>
    <xdr:to>
      <xdr:col>24</xdr:col>
      <xdr:colOff>152400</xdr:colOff>
      <xdr:row>59</xdr:row>
      <xdr:rowOff>121603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237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98963</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0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152286</xdr:rowOff>
    </xdr:from>
    <xdr:to>
      <xdr:col>24</xdr:col>
      <xdr:colOff>152400</xdr:colOff>
      <xdr:row>50</xdr:row>
      <xdr:rowOff>152286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2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78778</xdr:rowOff>
    </xdr:from>
    <xdr:to>
      <xdr:col>24</xdr:col>
      <xdr:colOff>63500</xdr:colOff>
      <xdr:row>59</xdr:row>
      <xdr:rowOff>50216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51428"/>
          <a:ext cx="838200" cy="31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109973</xdr:rowOff>
    </xdr:from>
    <xdr:ext cx="534377"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539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87096</xdr:rowOff>
    </xdr:from>
    <xdr:to>
      <xdr:col>24</xdr:col>
      <xdr:colOff>114300</xdr:colOff>
      <xdr:row>57</xdr:row>
      <xdr:rowOff>17246</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6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50216</xdr:rowOff>
    </xdr:from>
    <xdr:to>
      <xdr:col>19</xdr:col>
      <xdr:colOff>177800</xdr:colOff>
      <xdr:row>59</xdr:row>
      <xdr:rowOff>74778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10165766"/>
          <a:ext cx="889000" cy="2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24320</xdr:rowOff>
    </xdr:from>
    <xdr:to>
      <xdr:col>20</xdr:col>
      <xdr:colOff>38100</xdr:colOff>
      <xdr:row>57</xdr:row>
      <xdr:rowOff>125920</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7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142447</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56845</xdr:rowOff>
    </xdr:from>
    <xdr:to>
      <xdr:col>15</xdr:col>
      <xdr:colOff>50800</xdr:colOff>
      <xdr:row>59</xdr:row>
      <xdr:rowOff>74778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00945"/>
          <a:ext cx="889000" cy="18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55575</xdr:rowOff>
    </xdr:from>
    <xdr:to>
      <xdr:col>15</xdr:col>
      <xdr:colOff>101600</xdr:colOff>
      <xdr:row>56</xdr:row>
      <xdr:rowOff>157175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65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2252</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41111" y="943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114186</xdr:rowOff>
    </xdr:from>
    <xdr:to>
      <xdr:col>10</xdr:col>
      <xdr:colOff>114300</xdr:colOff>
      <xdr:row>58</xdr:row>
      <xdr:rowOff>56845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029586"/>
          <a:ext cx="889000" cy="97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148869</xdr:rowOff>
    </xdr:from>
    <xdr:to>
      <xdr:col>10</xdr:col>
      <xdr:colOff>165100</xdr:colOff>
      <xdr:row>57</xdr:row>
      <xdr:rowOff>79019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7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95546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52111" y="95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27978</xdr:rowOff>
    </xdr:from>
    <xdr:to>
      <xdr:col>24</xdr:col>
      <xdr:colOff>114300</xdr:colOff>
      <xdr:row>57</xdr:row>
      <xdr:rowOff>129578</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8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6405</xdr:rowOff>
    </xdr:from>
    <xdr:ext cx="534377"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77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170866</xdr:rowOff>
    </xdr:from>
    <xdr:to>
      <xdr:col>20</xdr:col>
      <xdr:colOff>38100</xdr:colOff>
      <xdr:row>59</xdr:row>
      <xdr:rowOff>101016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1011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92143</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530111" y="1020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23978</xdr:rowOff>
    </xdr:from>
    <xdr:to>
      <xdr:col>15</xdr:col>
      <xdr:colOff>101600</xdr:colOff>
      <xdr:row>59</xdr:row>
      <xdr:rowOff>125578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1013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116705</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41111" y="1023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6045</xdr:rowOff>
    </xdr:from>
    <xdr:to>
      <xdr:col>10</xdr:col>
      <xdr:colOff>165100</xdr:colOff>
      <xdr:row>58</xdr:row>
      <xdr:rowOff>107645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9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98772</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52111" y="1004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63386</xdr:rowOff>
    </xdr:from>
    <xdr:to>
      <xdr:col>6</xdr:col>
      <xdr:colOff>38100</xdr:colOff>
      <xdr:row>52</xdr:row>
      <xdr:rowOff>164986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897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10063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875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46017</xdr:rowOff>
    </xdr:from>
    <xdr:to>
      <xdr:col>24</xdr:col>
      <xdr:colOff>62865</xdr:colOff>
      <xdr:row>76</xdr:row>
      <xdr:rowOff>1256</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18967"/>
          <a:ext cx="1270" cy="81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5083</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035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1256</xdr:rowOff>
    </xdr:from>
    <xdr:to>
      <xdr:col>24</xdr:col>
      <xdr:colOff>152400</xdr:colOff>
      <xdr:row>76</xdr:row>
      <xdr:rowOff>1256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03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164144</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9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46017</xdr:rowOff>
    </xdr:from>
    <xdr:to>
      <xdr:col>24</xdr:col>
      <xdr:colOff>152400</xdr:colOff>
      <xdr:row>71</xdr:row>
      <xdr:rowOff>46017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1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1256</xdr:rowOff>
    </xdr:from>
    <xdr:to>
      <xdr:col>24</xdr:col>
      <xdr:colOff>63500</xdr:colOff>
      <xdr:row>76</xdr:row>
      <xdr:rowOff>51471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031456"/>
          <a:ext cx="838200" cy="5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97048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4414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74171</xdr:rowOff>
    </xdr:from>
    <xdr:to>
      <xdr:col>24</xdr:col>
      <xdr:colOff>114300</xdr:colOff>
      <xdr:row>74</xdr:row>
      <xdr:rowOff>4321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59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51471</xdr:rowOff>
    </xdr:from>
    <xdr:to>
      <xdr:col>19</xdr:col>
      <xdr:colOff>177800</xdr:colOff>
      <xdr:row>77</xdr:row>
      <xdr:rowOff>11019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081671"/>
          <a:ext cx="889000" cy="1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17925</xdr:rowOff>
    </xdr:from>
    <xdr:to>
      <xdr:col>20</xdr:col>
      <xdr:colOff>38100</xdr:colOff>
      <xdr:row>74</xdr:row>
      <xdr:rowOff>119525</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70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136052</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48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111244</xdr:rowOff>
    </xdr:from>
    <xdr:to>
      <xdr:col>15</xdr:col>
      <xdr:colOff>50800</xdr:colOff>
      <xdr:row>77</xdr:row>
      <xdr:rowOff>11019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141444"/>
          <a:ext cx="889000" cy="7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137178</xdr:rowOff>
    </xdr:from>
    <xdr:to>
      <xdr:col>15</xdr:col>
      <xdr:colOff>101600</xdr:colOff>
      <xdr:row>75</xdr:row>
      <xdr:rowOff>67328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28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83855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59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111244</xdr:rowOff>
    </xdr:from>
    <xdr:to>
      <xdr:col>10</xdr:col>
      <xdr:colOff>114300</xdr:colOff>
      <xdr:row>78</xdr:row>
      <xdr:rowOff>65698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141444"/>
          <a:ext cx="889000" cy="29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25154</xdr:rowOff>
    </xdr:from>
    <xdr:to>
      <xdr:col>10</xdr:col>
      <xdr:colOff>165100</xdr:colOff>
      <xdr:row>74</xdr:row>
      <xdr:rowOff>126754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271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143281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48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121906</xdr:rowOff>
    </xdr:from>
    <xdr:to>
      <xdr:col>24</xdr:col>
      <xdr:colOff>114300</xdr:colOff>
      <xdr:row>76</xdr:row>
      <xdr:rowOff>52056</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298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36833</xdr:rowOff>
    </xdr:from>
    <xdr:ext cx="599010"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89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671</xdr:rowOff>
    </xdr:from>
    <xdr:to>
      <xdr:col>20</xdr:col>
      <xdr:colOff>38100</xdr:colOff>
      <xdr:row>76</xdr:row>
      <xdr:rowOff>102271</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303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93398</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497795" y="1312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131669</xdr:rowOff>
    </xdr:from>
    <xdr:to>
      <xdr:col>15</xdr:col>
      <xdr:colOff>101600</xdr:colOff>
      <xdr:row>77</xdr:row>
      <xdr:rowOff>61819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316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52946</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08795" y="13254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60444</xdr:rowOff>
    </xdr:from>
    <xdr:to>
      <xdr:col>10</xdr:col>
      <xdr:colOff>165100</xdr:colOff>
      <xdr:row>76</xdr:row>
      <xdr:rowOff>162044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309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153171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19795" y="1318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14898</xdr:rowOff>
    </xdr:from>
    <xdr:to>
      <xdr:col>6</xdr:col>
      <xdr:colOff>38100</xdr:colOff>
      <xdr:row>78</xdr:row>
      <xdr:rowOff>116498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33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133025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30795" y="1316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6263</xdr:rowOff>
    </xdr:from>
    <xdr:to>
      <xdr:col>24</xdr:col>
      <xdr:colOff>62865</xdr:colOff>
      <xdr:row>98</xdr:row>
      <xdr:rowOff>55510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08213"/>
          <a:ext cx="1270" cy="124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59337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6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55510</xdr:rowOff>
    </xdr:from>
    <xdr:to>
      <xdr:col>24</xdr:col>
      <xdr:colOff>152400</xdr:colOff>
      <xdr:row>98</xdr:row>
      <xdr:rowOff>55510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57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124390</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8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6263</xdr:rowOff>
    </xdr:from>
    <xdr:to>
      <xdr:col>24</xdr:col>
      <xdr:colOff>152400</xdr:colOff>
      <xdr:row>91</xdr:row>
      <xdr:rowOff>6263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0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67430</xdr:rowOff>
    </xdr:from>
    <xdr:to>
      <xdr:col>24</xdr:col>
      <xdr:colOff>63500</xdr:colOff>
      <xdr:row>94</xdr:row>
      <xdr:rowOff>157792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183730"/>
          <a:ext cx="838200" cy="9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19880</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5964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168453</xdr:rowOff>
    </xdr:from>
    <xdr:to>
      <xdr:col>24</xdr:col>
      <xdr:colOff>114300</xdr:colOff>
      <xdr:row>94</xdr:row>
      <xdr:rowOff>98603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11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49926</xdr:rowOff>
    </xdr:from>
    <xdr:to>
      <xdr:col>19</xdr:col>
      <xdr:colOff>177800</xdr:colOff>
      <xdr:row>94</xdr:row>
      <xdr:rowOff>67430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5823326"/>
          <a:ext cx="889000" cy="36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76000</xdr:rowOff>
    </xdr:from>
    <xdr:to>
      <xdr:col>20</xdr:col>
      <xdr:colOff>38100</xdr:colOff>
      <xdr:row>95</xdr:row>
      <xdr:rowOff>6150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1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168727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8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49926</xdr:rowOff>
    </xdr:from>
    <xdr:to>
      <xdr:col>15</xdr:col>
      <xdr:colOff>50800</xdr:colOff>
      <xdr:row>95</xdr:row>
      <xdr:rowOff>19359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5823326"/>
          <a:ext cx="889000" cy="48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161040</xdr:rowOff>
    </xdr:from>
    <xdr:to>
      <xdr:col>15</xdr:col>
      <xdr:colOff>101600</xdr:colOff>
      <xdr:row>94</xdr:row>
      <xdr:rowOff>91190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1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82317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19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113999</xdr:rowOff>
    </xdr:from>
    <xdr:to>
      <xdr:col>10</xdr:col>
      <xdr:colOff>114300</xdr:colOff>
      <xdr:row>95</xdr:row>
      <xdr:rowOff>19359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230299"/>
          <a:ext cx="8890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160355</xdr:rowOff>
    </xdr:from>
    <xdr:to>
      <xdr:col>10</xdr:col>
      <xdr:colOff>165100</xdr:colOff>
      <xdr:row>94</xdr:row>
      <xdr:rowOff>90505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10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107032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588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106992</xdr:rowOff>
    </xdr:from>
    <xdr:to>
      <xdr:col>24</xdr:col>
      <xdr:colOff>114300</xdr:colOff>
      <xdr:row>95</xdr:row>
      <xdr:rowOff>37142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22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85419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20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16630</xdr:rowOff>
    </xdr:from>
    <xdr:to>
      <xdr:col>20</xdr:col>
      <xdr:colOff>38100</xdr:colOff>
      <xdr:row>94</xdr:row>
      <xdr:rowOff>118230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1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134757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590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170576</xdr:rowOff>
    </xdr:from>
    <xdr:to>
      <xdr:col>15</xdr:col>
      <xdr:colOff>101600</xdr:colOff>
      <xdr:row>92</xdr:row>
      <xdr:rowOff>100726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577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117253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554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140009</xdr:rowOff>
    </xdr:from>
    <xdr:to>
      <xdr:col>10</xdr:col>
      <xdr:colOff>165100</xdr:colOff>
      <xdr:row>95</xdr:row>
      <xdr:rowOff>70159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25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61286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4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63199</xdr:rowOff>
    </xdr:from>
    <xdr:to>
      <xdr:col>6</xdr:col>
      <xdr:colOff>38100</xdr:colOff>
      <xdr:row>94</xdr:row>
      <xdr:rowOff>164799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17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9876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595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148844</xdr:rowOff>
    </xdr:from>
    <xdr:to>
      <xdr:col>54</xdr:col>
      <xdr:colOff>189865</xdr:colOff>
      <xdr:row>39</xdr:row>
      <xdr:rowOff>44259</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120894"/>
          <a:ext cx="1270" cy="1609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48086</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44259</xdr:rowOff>
    </xdr:from>
    <xdr:to>
      <xdr:col>55</xdr:col>
      <xdr:colOff>88900</xdr:colOff>
      <xdr:row>39</xdr:row>
      <xdr:rowOff>44259</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95521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489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148844</xdr:rowOff>
    </xdr:from>
    <xdr:to>
      <xdr:col>55</xdr:col>
      <xdr:colOff>88900</xdr:colOff>
      <xdr:row>29</xdr:row>
      <xdr:rowOff>148844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44259</xdr:rowOff>
    </xdr:from>
    <xdr:to>
      <xdr:col>55</xdr:col>
      <xdr:colOff>0</xdr:colOff>
      <xdr:row>39</xdr:row>
      <xdr:rowOff>44259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08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83393</xdr:rowOff>
    </xdr:from>
    <xdr:ext cx="469744"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55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60516</xdr:rowOff>
    </xdr:from>
    <xdr:to>
      <xdr:col>55</xdr:col>
      <xdr:colOff>50800</xdr:colOff>
      <xdr:row>37</xdr:row>
      <xdr:rowOff>162116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0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44069</xdr:rowOff>
    </xdr:from>
    <xdr:to>
      <xdr:col>50</xdr:col>
      <xdr:colOff>114300</xdr:colOff>
      <xdr:row>39</xdr:row>
      <xdr:rowOff>44259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0619"/>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63754</xdr:rowOff>
    </xdr:from>
    <xdr:to>
      <xdr:col>50</xdr:col>
      <xdr:colOff>165100</xdr:colOff>
      <xdr:row>37</xdr:row>
      <xdr:rowOff>165354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10431</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04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43497</xdr:rowOff>
    </xdr:from>
    <xdr:to>
      <xdr:col>45</xdr:col>
      <xdr:colOff>177800</xdr:colOff>
      <xdr:row>39</xdr:row>
      <xdr:rowOff>44069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004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42228</xdr:rowOff>
    </xdr:from>
    <xdr:to>
      <xdr:col>46</xdr:col>
      <xdr:colOff>38100</xdr:colOff>
      <xdr:row>37</xdr:row>
      <xdr:rowOff>143828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38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160355</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16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56642</xdr:rowOff>
    </xdr:from>
    <xdr:to>
      <xdr:col>41</xdr:col>
      <xdr:colOff>50800</xdr:colOff>
      <xdr:row>39</xdr:row>
      <xdr:rowOff>43497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571742"/>
          <a:ext cx="889000" cy="15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44514</xdr:rowOff>
    </xdr:from>
    <xdr:to>
      <xdr:col>41</xdr:col>
      <xdr:colOff>101600</xdr:colOff>
      <xdr:row>37</xdr:row>
      <xdr:rowOff>146114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38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162641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26428" y="616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164909</xdr:rowOff>
    </xdr:from>
    <xdr:to>
      <xdr:col>55</xdr:col>
      <xdr:colOff>50800</xdr:colOff>
      <xdr:row>39</xdr:row>
      <xdr:rowOff>95059</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79836</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5949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164909</xdr:rowOff>
    </xdr:from>
    <xdr:to>
      <xdr:col>50</xdr:col>
      <xdr:colOff>165100</xdr:colOff>
      <xdr:row>39</xdr:row>
      <xdr:rowOff>95059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86186</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164719</xdr:rowOff>
    </xdr:from>
    <xdr:to>
      <xdr:col>46</xdr:col>
      <xdr:colOff>38100</xdr:colOff>
      <xdr:row>39</xdr:row>
      <xdr:rowOff>94869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85996</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164147</xdr:rowOff>
    </xdr:from>
    <xdr:to>
      <xdr:col>41</xdr:col>
      <xdr:colOff>101600</xdr:colOff>
      <xdr:row>39</xdr:row>
      <xdr:rowOff>94297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85424</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7719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5842</xdr:rowOff>
    </xdr:from>
    <xdr:to>
      <xdr:col>36</xdr:col>
      <xdr:colOff>165100</xdr:colOff>
      <xdr:row>38</xdr:row>
      <xdr:rowOff>107442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52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123969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3017" y="6296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149606</xdr:rowOff>
    </xdr:from>
    <xdr:to>
      <xdr:col>54</xdr:col>
      <xdr:colOff>189865</xdr:colOff>
      <xdr:row>58</xdr:row>
      <xdr:rowOff>56909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893556"/>
          <a:ext cx="1270" cy="1107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60736</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0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56909</xdr:rowOff>
    </xdr:from>
    <xdr:to>
      <xdr:col>55</xdr:col>
      <xdr:colOff>88900</xdr:colOff>
      <xdr:row>58</xdr:row>
      <xdr:rowOff>56909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01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96283</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66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149606</xdr:rowOff>
    </xdr:from>
    <xdr:to>
      <xdr:col>55</xdr:col>
      <xdr:colOff>88900</xdr:colOff>
      <xdr:row>51</xdr:row>
      <xdr:rowOff>149606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89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132842</xdr:rowOff>
    </xdr:from>
    <xdr:to>
      <xdr:col>55</xdr:col>
      <xdr:colOff>0</xdr:colOff>
      <xdr:row>57</xdr:row>
      <xdr:rowOff>156616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905492"/>
          <a:ext cx="8382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148010</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406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125133</xdr:rowOff>
    </xdr:from>
    <xdr:to>
      <xdr:col>55</xdr:col>
      <xdr:colOff>50800</xdr:colOff>
      <xdr:row>56</xdr:row>
      <xdr:rowOff>55283</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5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121717</xdr:rowOff>
    </xdr:from>
    <xdr:to>
      <xdr:col>50</xdr:col>
      <xdr:colOff>114300</xdr:colOff>
      <xdr:row>57</xdr:row>
      <xdr:rowOff>132842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894367"/>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142640</xdr:rowOff>
    </xdr:from>
    <xdr:to>
      <xdr:col>50</xdr:col>
      <xdr:colOff>165100</xdr:colOff>
      <xdr:row>56</xdr:row>
      <xdr:rowOff>72790</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57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89317</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34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104763</xdr:rowOff>
    </xdr:from>
    <xdr:to>
      <xdr:col>45</xdr:col>
      <xdr:colOff>177800</xdr:colOff>
      <xdr:row>57</xdr:row>
      <xdr:rowOff>121717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877413"/>
          <a:ext cx="8890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151670</xdr:rowOff>
    </xdr:from>
    <xdr:to>
      <xdr:col>46</xdr:col>
      <xdr:colOff>38100</xdr:colOff>
      <xdr:row>56</xdr:row>
      <xdr:rowOff>81820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5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98347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35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104763</xdr:rowOff>
    </xdr:from>
    <xdr:to>
      <xdr:col>41</xdr:col>
      <xdr:colOff>50800</xdr:colOff>
      <xdr:row>57</xdr:row>
      <xdr:rowOff>150196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877413"/>
          <a:ext cx="889000" cy="4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27159</xdr:rowOff>
    </xdr:from>
    <xdr:to>
      <xdr:col>41</xdr:col>
      <xdr:colOff>101600</xdr:colOff>
      <xdr:row>56</xdr:row>
      <xdr:rowOff>128759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62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145286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40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105816</xdr:rowOff>
    </xdr:from>
    <xdr:to>
      <xdr:col>55</xdr:col>
      <xdr:colOff>50800</xdr:colOff>
      <xdr:row>58</xdr:row>
      <xdr:rowOff>35966</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20743</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82042</xdr:rowOff>
    </xdr:from>
    <xdr:to>
      <xdr:col>50</xdr:col>
      <xdr:colOff>165100</xdr:colOff>
      <xdr:row>58</xdr:row>
      <xdr:rowOff>12192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5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3319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94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70917</xdr:rowOff>
    </xdr:from>
    <xdr:to>
      <xdr:col>46</xdr:col>
      <xdr:colOff>38100</xdr:colOff>
      <xdr:row>58</xdr:row>
      <xdr:rowOff>1067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4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163644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3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53963</xdr:rowOff>
    </xdr:from>
    <xdr:to>
      <xdr:col>41</xdr:col>
      <xdr:colOff>101600</xdr:colOff>
      <xdr:row>57</xdr:row>
      <xdr:rowOff>155563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2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146690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91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99396</xdr:rowOff>
    </xdr:from>
    <xdr:to>
      <xdr:col>36</xdr:col>
      <xdr:colOff>165100</xdr:colOff>
      <xdr:row>58</xdr:row>
      <xdr:rowOff>29546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7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46073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6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70853</xdr:rowOff>
    </xdr:from>
    <xdr:to>
      <xdr:col>54</xdr:col>
      <xdr:colOff>189865</xdr:colOff>
      <xdr:row>78</xdr:row>
      <xdr:rowOff>71425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72353"/>
          <a:ext cx="1270" cy="1372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75252</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44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71425</xdr:rowOff>
    </xdr:from>
    <xdr:to>
      <xdr:col>55</xdr:col>
      <xdr:colOff>88900</xdr:colOff>
      <xdr:row>78</xdr:row>
      <xdr:rowOff>71425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4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17530</xdr:rowOff>
    </xdr:from>
    <xdr:ext cx="534377"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84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70853</xdr:rowOff>
    </xdr:from>
    <xdr:to>
      <xdr:col>55</xdr:col>
      <xdr:colOff>88900</xdr:colOff>
      <xdr:row>70</xdr:row>
      <xdr:rowOff>70853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7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1130</xdr:rowOff>
    </xdr:from>
    <xdr:to>
      <xdr:col>55</xdr:col>
      <xdr:colOff>0</xdr:colOff>
      <xdr:row>78</xdr:row>
      <xdr:rowOff>71425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374230"/>
          <a:ext cx="838200" cy="7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88269</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260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65392</xdr:rowOff>
    </xdr:from>
    <xdr:to>
      <xdr:col>55</xdr:col>
      <xdr:colOff>50800</xdr:colOff>
      <xdr:row>74</xdr:row>
      <xdr:rowOff>166992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275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132462</xdr:rowOff>
    </xdr:from>
    <xdr:to>
      <xdr:col>50</xdr:col>
      <xdr:colOff>114300</xdr:colOff>
      <xdr:row>78</xdr:row>
      <xdr:rowOff>1130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162662"/>
          <a:ext cx="889000" cy="21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133706</xdr:rowOff>
    </xdr:from>
    <xdr:to>
      <xdr:col>50</xdr:col>
      <xdr:colOff>165100</xdr:colOff>
      <xdr:row>74</xdr:row>
      <xdr:rowOff>63856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264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80383</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242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132462</xdr:rowOff>
    </xdr:from>
    <xdr:to>
      <xdr:col>45</xdr:col>
      <xdr:colOff>177800</xdr:colOff>
      <xdr:row>77</xdr:row>
      <xdr:rowOff>42393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162662"/>
          <a:ext cx="889000" cy="8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156794</xdr:rowOff>
    </xdr:from>
    <xdr:to>
      <xdr:col>46</xdr:col>
      <xdr:colOff>38100</xdr:colOff>
      <xdr:row>74</xdr:row>
      <xdr:rowOff>86944</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267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103471</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244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80035</xdr:rowOff>
    </xdr:from>
    <xdr:to>
      <xdr:col>41</xdr:col>
      <xdr:colOff>50800</xdr:colOff>
      <xdr:row>77</xdr:row>
      <xdr:rowOff>42393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972300" y="13110235"/>
          <a:ext cx="889000" cy="13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63144</xdr:rowOff>
    </xdr:from>
    <xdr:to>
      <xdr:col>41</xdr:col>
      <xdr:colOff>101600</xdr:colOff>
      <xdr:row>74</xdr:row>
      <xdr:rowOff>164744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27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9821</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252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20625</xdr:rowOff>
    </xdr:from>
    <xdr:to>
      <xdr:col>55</xdr:col>
      <xdr:colOff>50800</xdr:colOff>
      <xdr:row>78</xdr:row>
      <xdr:rowOff>122225</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3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107002</xdr:rowOff>
    </xdr:from>
    <xdr:ext cx="469744"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30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121780</xdr:rowOff>
    </xdr:from>
    <xdr:to>
      <xdr:col>50</xdr:col>
      <xdr:colOff>165100</xdr:colOff>
      <xdr:row>78</xdr:row>
      <xdr:rowOff>51930</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3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43057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4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81662</xdr:rowOff>
    </xdr:from>
    <xdr:to>
      <xdr:col>46</xdr:col>
      <xdr:colOff>38100</xdr:colOff>
      <xdr:row>77</xdr:row>
      <xdr:rowOff>11812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11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2939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20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163043</xdr:rowOff>
    </xdr:from>
    <xdr:to>
      <xdr:col>41</xdr:col>
      <xdr:colOff>101600</xdr:colOff>
      <xdr:row>77</xdr:row>
      <xdr:rowOff>93193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19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84320</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328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29235</xdr:rowOff>
    </xdr:from>
    <xdr:to>
      <xdr:col>36</xdr:col>
      <xdr:colOff>165100</xdr:colOff>
      <xdr:row>76</xdr:row>
      <xdr:rowOff>130835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0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147362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3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44652</xdr:rowOff>
    </xdr:from>
    <xdr:to>
      <xdr:col>54</xdr:col>
      <xdr:colOff>189865</xdr:colOff>
      <xdr:row>98</xdr:row>
      <xdr:rowOff>151523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646602"/>
          <a:ext cx="1270" cy="130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155350</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695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151523</xdr:rowOff>
    </xdr:from>
    <xdr:to>
      <xdr:col>55</xdr:col>
      <xdr:colOff>88900</xdr:colOff>
      <xdr:row>98</xdr:row>
      <xdr:rowOff>151523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6953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162779</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421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44652</xdr:rowOff>
    </xdr:from>
    <xdr:to>
      <xdr:col>55</xdr:col>
      <xdr:colOff>88900</xdr:colOff>
      <xdr:row>91</xdr:row>
      <xdr:rowOff>44652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64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95842</xdr:rowOff>
    </xdr:from>
    <xdr:to>
      <xdr:col>55</xdr:col>
      <xdr:colOff>0</xdr:colOff>
      <xdr:row>97</xdr:row>
      <xdr:rowOff>142067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9639300" y="16726492"/>
          <a:ext cx="838200" cy="4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57893</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345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35016</xdr:rowOff>
    </xdr:from>
    <xdr:to>
      <xdr:col>55</xdr:col>
      <xdr:colOff>50800</xdr:colOff>
      <xdr:row>96</xdr:row>
      <xdr:rowOff>136616</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49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142067</xdr:rowOff>
    </xdr:from>
    <xdr:to>
      <xdr:col>50</xdr:col>
      <xdr:colOff>114300</xdr:colOff>
      <xdr:row>98</xdr:row>
      <xdr:rowOff>10590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8750300" y="16772717"/>
          <a:ext cx="889000" cy="3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124154</xdr:rowOff>
    </xdr:from>
    <xdr:to>
      <xdr:col>50</xdr:col>
      <xdr:colOff>165100</xdr:colOff>
      <xdr:row>97</xdr:row>
      <xdr:rowOff>54304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58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70831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72111" y="1635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10590</xdr:rowOff>
    </xdr:from>
    <xdr:to>
      <xdr:col>45</xdr:col>
      <xdr:colOff>177800</xdr:colOff>
      <xdr:row>98</xdr:row>
      <xdr:rowOff>30691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7861300" y="16812690"/>
          <a:ext cx="889000" cy="2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74482</xdr:rowOff>
    </xdr:from>
    <xdr:to>
      <xdr:col>46</xdr:col>
      <xdr:colOff>38100</xdr:colOff>
      <xdr:row>97</xdr:row>
      <xdr:rowOff>4632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21159</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3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24405</xdr:rowOff>
    </xdr:from>
    <xdr:to>
      <xdr:col>41</xdr:col>
      <xdr:colOff>50800</xdr:colOff>
      <xdr:row>98</xdr:row>
      <xdr:rowOff>30691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972300" y="16826505"/>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82107</xdr:rowOff>
    </xdr:from>
    <xdr:to>
      <xdr:col>41</xdr:col>
      <xdr:colOff>101600</xdr:colOff>
      <xdr:row>97</xdr:row>
      <xdr:rowOff>12257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54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28784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45042</xdr:rowOff>
    </xdr:from>
    <xdr:to>
      <xdr:col>55</xdr:col>
      <xdr:colOff>50800</xdr:colOff>
      <xdr:row>97</xdr:row>
      <xdr:rowOff>146642</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67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23469</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6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91267</xdr:rowOff>
    </xdr:from>
    <xdr:to>
      <xdr:col>50</xdr:col>
      <xdr:colOff>165100</xdr:colOff>
      <xdr:row>98</xdr:row>
      <xdr:rowOff>21417</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72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12544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81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131240</xdr:rowOff>
    </xdr:from>
    <xdr:to>
      <xdr:col>46</xdr:col>
      <xdr:colOff>38100</xdr:colOff>
      <xdr:row>98</xdr:row>
      <xdr:rowOff>61390</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76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52517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85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151341</xdr:rowOff>
    </xdr:from>
    <xdr:to>
      <xdr:col>41</xdr:col>
      <xdr:colOff>101600</xdr:colOff>
      <xdr:row>98</xdr:row>
      <xdr:rowOff>81491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78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72618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87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145055</xdr:rowOff>
    </xdr:from>
    <xdr:to>
      <xdr:col>36</xdr:col>
      <xdr:colOff>165100</xdr:colOff>
      <xdr:row>98</xdr:row>
      <xdr:rowOff>75205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7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91732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55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39225</xdr:rowOff>
    </xdr:from>
    <xdr:to>
      <xdr:col>85</xdr:col>
      <xdr:colOff>126364</xdr:colOff>
      <xdr:row>38</xdr:row>
      <xdr:rowOff>145143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354175"/>
          <a:ext cx="1269"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148970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66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145143</xdr:rowOff>
    </xdr:from>
    <xdr:to>
      <xdr:col>86</xdr:col>
      <xdr:colOff>25400</xdr:colOff>
      <xdr:row>38</xdr:row>
      <xdr:rowOff>145143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6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157352</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12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39225</xdr:rowOff>
    </xdr:from>
    <xdr:to>
      <xdr:col>86</xdr:col>
      <xdr:colOff>25400</xdr:colOff>
      <xdr:row>31</xdr:row>
      <xdr:rowOff>39225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35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150804</xdr:rowOff>
    </xdr:from>
    <xdr:to>
      <xdr:col>85</xdr:col>
      <xdr:colOff>127000</xdr:colOff>
      <xdr:row>35</xdr:row>
      <xdr:rowOff>43470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980104"/>
          <a:ext cx="838200" cy="6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48313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706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25436</xdr:rowOff>
    </xdr:from>
    <xdr:to>
      <xdr:col>85</xdr:col>
      <xdr:colOff>177800</xdr:colOff>
      <xdr:row>34</xdr:row>
      <xdr:rowOff>127036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8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43470</xdr:rowOff>
    </xdr:from>
    <xdr:to>
      <xdr:col>81</xdr:col>
      <xdr:colOff>50800</xdr:colOff>
      <xdr:row>35</xdr:row>
      <xdr:rowOff>125984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044220"/>
          <a:ext cx="889000" cy="8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67237</xdr:rowOff>
    </xdr:from>
    <xdr:to>
      <xdr:col>81</xdr:col>
      <xdr:colOff>101600</xdr:colOff>
      <xdr:row>34</xdr:row>
      <xdr:rowOff>168837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58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13914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6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125984</xdr:rowOff>
    </xdr:from>
    <xdr:to>
      <xdr:col>76</xdr:col>
      <xdr:colOff>114300</xdr:colOff>
      <xdr:row>36</xdr:row>
      <xdr:rowOff>41837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126734"/>
          <a:ext cx="889000" cy="8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42092</xdr:rowOff>
    </xdr:from>
    <xdr:to>
      <xdr:col>76</xdr:col>
      <xdr:colOff>165100</xdr:colOff>
      <xdr:row>35</xdr:row>
      <xdr:rowOff>143692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04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160219</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81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154831</xdr:rowOff>
    </xdr:from>
    <xdr:to>
      <xdr:col>71</xdr:col>
      <xdr:colOff>177800</xdr:colOff>
      <xdr:row>36</xdr:row>
      <xdr:rowOff>41837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155581"/>
          <a:ext cx="889000" cy="5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18796</xdr:rowOff>
    </xdr:from>
    <xdr:to>
      <xdr:col>72</xdr:col>
      <xdr:colOff>38100</xdr:colOff>
      <xdr:row>35</xdr:row>
      <xdr:rowOff>120396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01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136923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9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100004</xdr:rowOff>
    </xdr:from>
    <xdr:to>
      <xdr:col>85</xdr:col>
      <xdr:colOff>177800</xdr:colOff>
      <xdr:row>35</xdr:row>
      <xdr:rowOff>30154</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592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78431</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590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164120</xdr:rowOff>
    </xdr:from>
    <xdr:to>
      <xdr:col>81</xdr:col>
      <xdr:colOff>101600</xdr:colOff>
      <xdr:row>35</xdr:row>
      <xdr:rowOff>94270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59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85397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8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75184</xdr:rowOff>
    </xdr:from>
    <xdr:to>
      <xdr:col>76</xdr:col>
      <xdr:colOff>165100</xdr:colOff>
      <xdr:row>36</xdr:row>
      <xdr:rowOff>5334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0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167911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162487</xdr:rowOff>
    </xdr:from>
    <xdr:to>
      <xdr:col>72</xdr:col>
      <xdr:colOff>38100</xdr:colOff>
      <xdr:row>36</xdr:row>
      <xdr:rowOff>92637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16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83764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25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104031</xdr:rowOff>
    </xdr:from>
    <xdr:to>
      <xdr:col>67</xdr:col>
      <xdr:colOff>101600</xdr:colOff>
      <xdr:row>36</xdr:row>
      <xdr:rowOff>34181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10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50708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8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33989</xdr:rowOff>
    </xdr:from>
    <xdr:to>
      <xdr:col>85</xdr:col>
      <xdr:colOff>126364</xdr:colOff>
      <xdr:row>58</xdr:row>
      <xdr:rowOff>37908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7939"/>
          <a:ext cx="1269" cy="1204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41735</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8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37908</xdr:rowOff>
    </xdr:from>
    <xdr:to>
      <xdr:col>86</xdr:col>
      <xdr:colOff>25400</xdr:colOff>
      <xdr:row>58</xdr:row>
      <xdr:rowOff>37908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82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152116</xdr:rowOff>
    </xdr:from>
    <xdr:ext cx="534377"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33989</xdr:rowOff>
    </xdr:from>
    <xdr:to>
      <xdr:col>86</xdr:col>
      <xdr:colOff>25400</xdr:colOff>
      <xdr:row>51</xdr:row>
      <xdr:rowOff>33989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7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64621</xdr:rowOff>
    </xdr:from>
    <xdr:to>
      <xdr:col>85</xdr:col>
      <xdr:colOff>127000</xdr:colOff>
      <xdr:row>57</xdr:row>
      <xdr:rowOff>10378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494371"/>
          <a:ext cx="838200" cy="28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125166</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21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102289</xdr:rowOff>
    </xdr:from>
    <xdr:to>
      <xdr:col>85</xdr:col>
      <xdr:colOff>177800</xdr:colOff>
      <xdr:row>55</xdr:row>
      <xdr:rowOff>32439</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36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64621</xdr:rowOff>
    </xdr:from>
    <xdr:to>
      <xdr:col>81</xdr:col>
      <xdr:colOff>50800</xdr:colOff>
      <xdr:row>56</xdr:row>
      <xdr:rowOff>14656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494371"/>
          <a:ext cx="889000" cy="12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42201</xdr:rowOff>
    </xdr:from>
    <xdr:to>
      <xdr:col>81</xdr:col>
      <xdr:colOff>101600</xdr:colOff>
      <xdr:row>55</xdr:row>
      <xdr:rowOff>143801</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47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134928</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56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26739</xdr:rowOff>
    </xdr:from>
    <xdr:to>
      <xdr:col>76</xdr:col>
      <xdr:colOff>114300</xdr:colOff>
      <xdr:row>56</xdr:row>
      <xdr:rowOff>14656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456489"/>
          <a:ext cx="889000" cy="15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165905</xdr:rowOff>
    </xdr:from>
    <xdr:to>
      <xdr:col>76</xdr:col>
      <xdr:colOff>165100</xdr:colOff>
      <xdr:row>56</xdr:row>
      <xdr:rowOff>96055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59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87182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8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26739</xdr:rowOff>
    </xdr:from>
    <xdr:to>
      <xdr:col>71</xdr:col>
      <xdr:colOff>177800</xdr:colOff>
      <xdr:row>55</xdr:row>
      <xdr:rowOff>69748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456489"/>
          <a:ext cx="889000" cy="4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21627</xdr:rowOff>
    </xdr:from>
    <xdr:to>
      <xdr:col>72</xdr:col>
      <xdr:colOff>38100</xdr:colOff>
      <xdr:row>56</xdr:row>
      <xdr:rowOff>123227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6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114354</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7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131028</xdr:rowOff>
    </xdr:from>
    <xdr:to>
      <xdr:col>85</xdr:col>
      <xdr:colOff>177800</xdr:colOff>
      <xdr:row>57</xdr:row>
      <xdr:rowOff>61178</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973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109455</xdr:rowOff>
    </xdr:from>
    <xdr:ext cx="534377"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971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13821</xdr:rowOff>
    </xdr:from>
    <xdr:to>
      <xdr:col>81</xdr:col>
      <xdr:colOff>101600</xdr:colOff>
      <xdr:row>55</xdr:row>
      <xdr:rowOff>115421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44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131948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21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135306</xdr:rowOff>
    </xdr:from>
    <xdr:to>
      <xdr:col>76</xdr:col>
      <xdr:colOff>165100</xdr:colOff>
      <xdr:row>56</xdr:row>
      <xdr:rowOff>65456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56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81983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34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147389</xdr:rowOff>
    </xdr:from>
    <xdr:to>
      <xdr:col>72</xdr:col>
      <xdr:colOff>38100</xdr:colOff>
      <xdr:row>55</xdr:row>
      <xdr:rowOff>77539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40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94066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18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18948</xdr:rowOff>
    </xdr:from>
    <xdr:to>
      <xdr:col>67</xdr:col>
      <xdr:colOff>101600</xdr:colOff>
      <xdr:row>55</xdr:row>
      <xdr:rowOff>120548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4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137075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22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93203</xdr:rowOff>
    </xdr:from>
    <xdr:to>
      <xdr:col>85</xdr:col>
      <xdr:colOff>126364</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6317595" y="12266153"/>
          <a:ext cx="1269" cy="124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9" name="災害復旧費最小値テキスト">
          <a:extLst>
            <a:ext uri="{FF2B5EF4-FFF2-40B4-BE49-F238E27FC236}">
              <a16:creationId xmlns:a16="http://schemas.microsoft.com/office/drawing/2014/main" id="{00000000-0008-0000-0700-00006B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39880</xdr:rowOff>
    </xdr:from>
    <xdr:ext cx="534377" cy="259045"/>
    <xdr:sp macro="" textlink="">
      <xdr:nvSpPr>
        <xdr:cNvPr id="621" name="災害復旧費最大値テキスト">
          <a:extLst>
            <a:ext uri="{FF2B5EF4-FFF2-40B4-BE49-F238E27FC236}">
              <a16:creationId xmlns:a16="http://schemas.microsoft.com/office/drawing/2014/main" id="{00000000-0008-0000-0700-00006D020000}"/>
            </a:ext>
          </a:extLst>
        </xdr:cNvPr>
        <xdr:cNvSpPr txBox="1"/>
      </xdr:nvSpPr>
      <xdr:spPr>
        <a:xfrm>
          <a:off x="16370300" y="1204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93203</xdr:rowOff>
    </xdr:from>
    <xdr:to>
      <xdr:col>86</xdr:col>
      <xdr:colOff>25400</xdr:colOff>
      <xdr:row>71</xdr:row>
      <xdr:rowOff>93203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226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266</xdr:rowOff>
    </xdr:from>
    <xdr:ext cx="469744" cy="259045"/>
    <xdr:sp macro="" textlink="">
      <xdr:nvSpPr>
        <xdr:cNvPr id="624" name="災害復旧費平均値テキスト">
          <a:extLst>
            <a:ext uri="{FF2B5EF4-FFF2-40B4-BE49-F238E27FC236}">
              <a16:creationId xmlns:a16="http://schemas.microsoft.com/office/drawing/2014/main" id="{00000000-0008-0000-0700-000070020000}"/>
            </a:ext>
          </a:extLst>
        </xdr:cNvPr>
        <xdr:cNvSpPr txBox="1"/>
      </xdr:nvSpPr>
      <xdr:spPr>
        <a:xfrm>
          <a:off x="16370300" y="13030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148839</xdr:rowOff>
    </xdr:from>
    <xdr:to>
      <xdr:col>85</xdr:col>
      <xdr:colOff>177800</xdr:colOff>
      <xdr:row>77</xdr:row>
      <xdr:rowOff>78989</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6268700" y="1317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27132</xdr:rowOff>
    </xdr:from>
    <xdr:to>
      <xdr:col>81</xdr:col>
      <xdr:colOff>101600</xdr:colOff>
      <xdr:row>77</xdr:row>
      <xdr:rowOff>128732</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5430500" y="1322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145259</xdr:rowOff>
    </xdr:from>
    <xdr:ext cx="469744"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5246428" y="1300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55479</xdr:rowOff>
    </xdr:from>
    <xdr:to>
      <xdr:col>76</xdr:col>
      <xdr:colOff>165100</xdr:colOff>
      <xdr:row>77</xdr:row>
      <xdr:rowOff>157079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454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2156</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4357428" y="130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57399</xdr:rowOff>
    </xdr:from>
    <xdr:to>
      <xdr:col>72</xdr:col>
      <xdr:colOff>38100</xdr:colOff>
      <xdr:row>75</xdr:row>
      <xdr:rowOff>158998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3652500" y="1291614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4076</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436111" y="1269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77</xdr:row>
      <xdr:rowOff>35577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89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66396</xdr:rowOff>
    </xdr:from>
    <xdr:to>
      <xdr:col>85</xdr:col>
      <xdr:colOff>126364</xdr:colOff>
      <xdr:row>98</xdr:row>
      <xdr:rowOff>124974</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68346"/>
          <a:ext cx="1269" cy="125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128801</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93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124974</xdr:rowOff>
    </xdr:from>
    <xdr:to>
      <xdr:col>86</xdr:col>
      <xdr:colOff>25400</xdr:colOff>
      <xdr:row>98</xdr:row>
      <xdr:rowOff>124974</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92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13073</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66396</xdr:rowOff>
    </xdr:from>
    <xdr:to>
      <xdr:col>86</xdr:col>
      <xdr:colOff>25400</xdr:colOff>
      <xdr:row>91</xdr:row>
      <xdr:rowOff>66396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138615</xdr:rowOff>
    </xdr:from>
    <xdr:to>
      <xdr:col>85</xdr:col>
      <xdr:colOff>127000</xdr:colOff>
      <xdr:row>96</xdr:row>
      <xdr:rowOff>150121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597815"/>
          <a:ext cx="8382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143285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08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120408</xdr:rowOff>
    </xdr:from>
    <xdr:to>
      <xdr:col>85</xdr:col>
      <xdr:colOff>177800</xdr:colOff>
      <xdr:row>95</xdr:row>
      <xdr:rowOff>50558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3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117393</xdr:rowOff>
    </xdr:from>
    <xdr:to>
      <xdr:col>81</xdr:col>
      <xdr:colOff>50800</xdr:colOff>
      <xdr:row>96</xdr:row>
      <xdr:rowOff>150121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576593"/>
          <a:ext cx="889000" cy="3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113131</xdr:rowOff>
    </xdr:from>
    <xdr:to>
      <xdr:col>81</xdr:col>
      <xdr:colOff>101600</xdr:colOff>
      <xdr:row>95</xdr:row>
      <xdr:rowOff>43281</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59808</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0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117393</xdr:rowOff>
    </xdr:from>
    <xdr:to>
      <xdr:col>76</xdr:col>
      <xdr:colOff>114300</xdr:colOff>
      <xdr:row>96</xdr:row>
      <xdr:rowOff>148006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576593"/>
          <a:ext cx="889000" cy="3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98920</xdr:rowOff>
    </xdr:from>
    <xdr:to>
      <xdr:col>76</xdr:col>
      <xdr:colOff>165100</xdr:colOff>
      <xdr:row>95</xdr:row>
      <xdr:rowOff>29070</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45597</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599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143320</xdr:rowOff>
    </xdr:from>
    <xdr:to>
      <xdr:col>71</xdr:col>
      <xdr:colOff>177800</xdr:colOff>
      <xdr:row>96</xdr:row>
      <xdr:rowOff>148006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602520"/>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11271</xdr:rowOff>
    </xdr:from>
    <xdr:to>
      <xdr:col>72</xdr:col>
      <xdr:colOff>38100</xdr:colOff>
      <xdr:row>95</xdr:row>
      <xdr:rowOff>112871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2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129398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7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87815</xdr:rowOff>
    </xdr:from>
    <xdr:to>
      <xdr:col>85</xdr:col>
      <xdr:colOff>177800</xdr:colOff>
      <xdr:row>97</xdr:row>
      <xdr:rowOff>17965</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5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66242</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52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99321</xdr:rowOff>
    </xdr:from>
    <xdr:to>
      <xdr:col>81</xdr:col>
      <xdr:colOff>101600</xdr:colOff>
      <xdr:row>97</xdr:row>
      <xdr:rowOff>29471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5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20598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65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66593</xdr:rowOff>
    </xdr:from>
    <xdr:to>
      <xdr:col>76</xdr:col>
      <xdr:colOff>165100</xdr:colOff>
      <xdr:row>96</xdr:row>
      <xdr:rowOff>168193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52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159320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61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97206</xdr:rowOff>
    </xdr:from>
    <xdr:to>
      <xdr:col>72</xdr:col>
      <xdr:colOff>38100</xdr:colOff>
      <xdr:row>97</xdr:row>
      <xdr:rowOff>27356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55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18483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64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92520</xdr:rowOff>
    </xdr:from>
    <xdr:to>
      <xdr:col>67</xdr:col>
      <xdr:colOff>101600</xdr:colOff>
      <xdr:row>97</xdr:row>
      <xdr:rowOff>22670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5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39197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32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378565"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89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24147</xdr:rowOff>
    </xdr:from>
    <xdr:ext cx="313932"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36779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xdr:rowOff>
    </xdr:from>
    <xdr:to>
      <xdr:col>116</xdr:col>
      <xdr:colOff>114300</xdr:colOff>
      <xdr:row>38</xdr:row>
      <xdr:rowOff>102870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161290</xdr:rowOff>
    </xdr:from>
    <xdr:to>
      <xdr:col>112</xdr:col>
      <xdr:colOff>38100</xdr:colOff>
      <xdr:row>38</xdr:row>
      <xdr:rowOff>91440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107967</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66333" y="62801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163195</xdr:rowOff>
    </xdr:from>
    <xdr:to>
      <xdr:col>107</xdr:col>
      <xdr:colOff>101600</xdr:colOff>
      <xdr:row>38</xdr:row>
      <xdr:rowOff>93345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109872</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77333" y="6282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163195</xdr:rowOff>
    </xdr:from>
    <xdr:to>
      <xdr:col>102</xdr:col>
      <xdr:colOff>165100</xdr:colOff>
      <xdr:row>38</xdr:row>
      <xdr:rowOff>93345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109872</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88333" y="6282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9" name="前年度繰上充用金該当値テキスト">
          <a:extLst>
            <a:ext uri="{FF2B5EF4-FFF2-40B4-BE49-F238E27FC236}">
              <a16:creationId xmlns:a16="http://schemas.microsoft.com/office/drawing/2014/main" id="{00000000-0008-0000-0700-00001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9" name="正方形/長方形 808">
          <a:extLst>
            <a:ext uri="{FF2B5EF4-FFF2-40B4-BE49-F238E27FC236}">
              <a16:creationId xmlns:a16="http://schemas.microsoft.com/office/drawing/2014/main" id="{00000000-0008-0000-0700-00002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総務費については、一人当たり</a:t>
          </a:r>
          <a:r>
            <a:rPr kumimoji="1" lang="en-US" altLang="ja-JP" sz="1300">
              <a:latin typeface="ＭＳ Ｐゴシック" panose="020B0600070205080204" pitchFamily="50" charset="-128"/>
              <a:ea typeface="ＭＳ Ｐゴシック" panose="020B0600070205080204" pitchFamily="50" charset="-128"/>
            </a:rPr>
            <a:t>84,297</a:t>
          </a:r>
          <a:r>
            <a:rPr kumimoji="1" lang="ja-JP" altLang="en-US" sz="1300">
              <a:latin typeface="ＭＳ Ｐゴシック" panose="020B0600070205080204" pitchFamily="50" charset="-128"/>
              <a:ea typeface="ＭＳ Ｐゴシック" panose="020B0600070205080204" pitchFamily="50" charset="-128"/>
            </a:rPr>
            <a:t>円となり、昨年度から</a:t>
          </a:r>
          <a:r>
            <a:rPr kumimoji="1" lang="en-US" altLang="ja-JP" sz="1300">
              <a:latin typeface="ＭＳ Ｐゴシック" panose="020B0600070205080204" pitchFamily="50" charset="-128"/>
              <a:ea typeface="ＭＳ Ｐゴシック" panose="020B0600070205080204" pitchFamily="50" charset="-128"/>
            </a:rPr>
            <a:t>24,751</a:t>
          </a:r>
          <a:r>
            <a:rPr kumimoji="1" lang="ja-JP" altLang="en-US" sz="1300">
              <a:latin typeface="ＭＳ Ｐゴシック" panose="020B0600070205080204" pitchFamily="50" charset="-128"/>
              <a:ea typeface="ＭＳ Ｐゴシック" panose="020B0600070205080204" pitchFamily="50" charset="-128"/>
            </a:rPr>
            <a:t>円増額しているが、類似団体を下回っている。物価高騰対応重点支援地方創生事業やつくば明野北部工業団地地区専用水道施設整備事業の増が、増額の主な要因である。</a:t>
          </a:r>
        </a:p>
        <a:p>
          <a:r>
            <a:rPr kumimoji="1" lang="ja-JP" altLang="en-US" sz="1300">
              <a:latin typeface="ＭＳ Ｐゴシック" panose="020B0600070205080204" pitchFamily="50" charset="-128"/>
              <a:ea typeface="ＭＳ Ｐゴシック" panose="020B0600070205080204" pitchFamily="50" charset="-128"/>
            </a:rPr>
            <a:t>　民生費については、一人当たり</a:t>
          </a:r>
          <a:r>
            <a:rPr kumimoji="1" lang="en-US" altLang="ja-JP" sz="1300">
              <a:latin typeface="ＭＳ Ｐゴシック" panose="020B0600070205080204" pitchFamily="50" charset="-128"/>
              <a:ea typeface="ＭＳ Ｐゴシック" panose="020B0600070205080204" pitchFamily="50" charset="-128"/>
            </a:rPr>
            <a:t>176,218</a:t>
          </a:r>
          <a:r>
            <a:rPr kumimoji="1" lang="ja-JP" altLang="en-US" sz="1300">
              <a:latin typeface="ＭＳ Ｐゴシック" panose="020B0600070205080204" pitchFamily="50" charset="-128"/>
              <a:ea typeface="ＭＳ Ｐゴシック" panose="020B0600070205080204" pitchFamily="50" charset="-128"/>
            </a:rPr>
            <a:t>円となり、昨年度から</a:t>
          </a:r>
          <a:r>
            <a:rPr kumimoji="1" lang="en-US" altLang="ja-JP" sz="1300">
              <a:latin typeface="ＭＳ Ｐゴシック" panose="020B0600070205080204" pitchFamily="50" charset="-128"/>
              <a:ea typeface="ＭＳ Ｐゴシック" panose="020B0600070205080204" pitchFamily="50" charset="-128"/>
            </a:rPr>
            <a:t>4,613</a:t>
          </a:r>
          <a:r>
            <a:rPr kumimoji="1" lang="ja-JP" altLang="en-US" sz="1300">
              <a:latin typeface="ＭＳ Ｐゴシック" panose="020B0600070205080204" pitchFamily="50" charset="-128"/>
              <a:ea typeface="ＭＳ Ｐゴシック" panose="020B0600070205080204" pitchFamily="50" charset="-128"/>
            </a:rPr>
            <a:t>円増額しているが、全国平均、茨城県平均、類似団体平均を下回っている。認定こども園せきじょう整備事業や障害福祉サービス給付費の増が、増額の主な要因である。</a:t>
          </a:r>
        </a:p>
        <a:p>
          <a:r>
            <a:rPr kumimoji="1" lang="ja-JP" altLang="en-US" sz="1300">
              <a:latin typeface="ＭＳ Ｐゴシック" panose="020B0600070205080204" pitchFamily="50" charset="-128"/>
              <a:ea typeface="ＭＳ Ｐゴシック" panose="020B0600070205080204" pitchFamily="50" charset="-128"/>
            </a:rPr>
            <a:t>　衛生費については、一人当たり</a:t>
          </a:r>
          <a:r>
            <a:rPr kumimoji="1" lang="en-US" altLang="ja-JP" sz="1300">
              <a:latin typeface="ＭＳ Ｐゴシック" panose="020B0600070205080204" pitchFamily="50" charset="-128"/>
              <a:ea typeface="ＭＳ Ｐゴシック" panose="020B0600070205080204" pitchFamily="50" charset="-128"/>
            </a:rPr>
            <a:t>44,446</a:t>
          </a:r>
          <a:r>
            <a:rPr kumimoji="1" lang="ja-JP" altLang="en-US" sz="1300">
              <a:latin typeface="ＭＳ Ｐゴシック" panose="020B0600070205080204" pitchFamily="50" charset="-128"/>
              <a:ea typeface="ＭＳ Ｐゴシック" panose="020B0600070205080204" pitchFamily="50" charset="-128"/>
            </a:rPr>
            <a:t>円となり、昨年度から</a:t>
          </a:r>
          <a:r>
            <a:rPr kumimoji="1" lang="en-US" altLang="ja-JP" sz="1300">
              <a:latin typeface="ＭＳ Ｐゴシック" panose="020B0600070205080204" pitchFamily="50" charset="-128"/>
              <a:ea typeface="ＭＳ Ｐゴシック" panose="020B0600070205080204" pitchFamily="50" charset="-128"/>
            </a:rPr>
            <a:t>2,767</a:t>
          </a:r>
          <a:r>
            <a:rPr kumimoji="1" lang="ja-JP" altLang="en-US" sz="1300">
              <a:latin typeface="ＭＳ Ｐゴシック" panose="020B0600070205080204" pitchFamily="50" charset="-128"/>
              <a:ea typeface="ＭＳ Ｐゴシック" panose="020B0600070205080204" pitchFamily="50" charset="-128"/>
            </a:rPr>
            <a:t>円減額し、全国平均、類似団体平均を下回っている。新型コロナウイルスワクチン接種事業の減が、減額の主な要因である。</a:t>
          </a:r>
        </a:p>
        <a:p>
          <a:r>
            <a:rPr kumimoji="1" lang="ja-JP" altLang="en-US" sz="1300">
              <a:latin typeface="ＭＳ Ｐゴシック" panose="020B0600070205080204" pitchFamily="50" charset="-128"/>
              <a:ea typeface="ＭＳ Ｐゴシック" panose="020B0600070205080204" pitchFamily="50" charset="-128"/>
            </a:rPr>
            <a:t>　教育費については、一人当たり</a:t>
          </a:r>
          <a:r>
            <a:rPr kumimoji="1" lang="en-US" altLang="ja-JP" sz="1300">
              <a:latin typeface="ＭＳ Ｐゴシック" panose="020B0600070205080204" pitchFamily="50" charset="-128"/>
              <a:ea typeface="ＭＳ Ｐゴシック" panose="020B0600070205080204" pitchFamily="50" charset="-128"/>
            </a:rPr>
            <a:t>53,210</a:t>
          </a:r>
          <a:r>
            <a:rPr kumimoji="1" lang="ja-JP" altLang="en-US" sz="1300">
              <a:latin typeface="ＭＳ Ｐゴシック" panose="020B0600070205080204" pitchFamily="50" charset="-128"/>
              <a:ea typeface="ＭＳ Ｐゴシック" panose="020B0600070205080204" pitchFamily="50" charset="-128"/>
            </a:rPr>
            <a:t>円となり、昨年度から</a:t>
          </a:r>
          <a:r>
            <a:rPr kumimoji="1" lang="en-US" altLang="ja-JP" sz="1300">
              <a:latin typeface="ＭＳ Ｐゴシック" panose="020B0600070205080204" pitchFamily="50" charset="-128"/>
              <a:ea typeface="ＭＳ Ｐゴシック" panose="020B0600070205080204" pitchFamily="50" charset="-128"/>
            </a:rPr>
            <a:t>8,839</a:t>
          </a:r>
          <a:r>
            <a:rPr kumimoji="1" lang="ja-JP" altLang="en-US" sz="1300">
              <a:latin typeface="ＭＳ Ｐゴシック" panose="020B0600070205080204" pitchFamily="50" charset="-128"/>
              <a:ea typeface="ＭＳ Ｐゴシック" panose="020B0600070205080204" pitchFamily="50" charset="-128"/>
            </a:rPr>
            <a:t>円減額しており、全国平均、茨城県平均、類似団体平均を大きく下回っている。明野地区義務教育学校整備事業の減が、減額の主な要因である。</a:t>
          </a:r>
        </a:p>
        <a:p>
          <a:r>
            <a:rPr kumimoji="1" lang="ja-JP" altLang="en-US" sz="1300">
              <a:latin typeface="ＭＳ Ｐゴシック" panose="020B0600070205080204" pitchFamily="50" charset="-128"/>
              <a:ea typeface="ＭＳ Ｐゴシック" panose="020B0600070205080204" pitchFamily="50" charset="-128"/>
            </a:rPr>
            <a:t>　土木費については、一人当たり</a:t>
          </a:r>
          <a:r>
            <a:rPr kumimoji="1" lang="en-US" altLang="ja-JP" sz="1300">
              <a:latin typeface="ＭＳ Ｐゴシック" panose="020B0600070205080204" pitchFamily="50" charset="-128"/>
              <a:ea typeface="ＭＳ Ｐゴシック" panose="020B0600070205080204" pitchFamily="50" charset="-128"/>
            </a:rPr>
            <a:t>41,186</a:t>
          </a:r>
          <a:r>
            <a:rPr kumimoji="1" lang="ja-JP" altLang="en-US" sz="1300">
              <a:latin typeface="ＭＳ Ｐゴシック" panose="020B0600070205080204" pitchFamily="50" charset="-128"/>
              <a:ea typeface="ＭＳ Ｐゴシック" panose="020B0600070205080204" pitchFamily="50" charset="-128"/>
            </a:rPr>
            <a:t>円となり、昨年度から</a:t>
          </a:r>
          <a:r>
            <a:rPr kumimoji="1" lang="en-US" altLang="ja-JP" sz="1300">
              <a:latin typeface="ＭＳ Ｐゴシック" panose="020B0600070205080204" pitchFamily="50" charset="-128"/>
              <a:ea typeface="ＭＳ Ｐゴシック" panose="020B0600070205080204" pitchFamily="50" charset="-128"/>
            </a:rPr>
            <a:t>2,831</a:t>
          </a:r>
          <a:r>
            <a:rPr kumimoji="1" lang="ja-JP" altLang="en-US" sz="1300">
              <a:latin typeface="ＭＳ Ｐゴシック" panose="020B0600070205080204" pitchFamily="50" charset="-128"/>
              <a:ea typeface="ＭＳ Ｐゴシック" panose="020B0600070205080204" pitchFamily="50" charset="-128"/>
            </a:rPr>
            <a:t>円増額しているが、全国平均、茨城県平均、類似団体平均を下回っている。道の駅拡張整備事業の増が、増額の主な要因である。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茨城県筑西市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実質収支額は、地方消費税交付金や普通交付税が増額となったものの物価高騰対応重点支援地方創生事業や認定こども園せきじょう整備事業の増により減少となった。</a:t>
          </a:r>
        </a:p>
        <a:p>
          <a:r>
            <a:rPr kumimoji="1" lang="ja-JP" altLang="en-US" sz="1400">
              <a:latin typeface="ＭＳ ゴシック" pitchFamily="49" charset="-128"/>
              <a:ea typeface="ＭＳ ゴシック" pitchFamily="49" charset="-128"/>
            </a:rPr>
            <a:t>　財政調整基金については、令和６年度は取崩しを行わず、不動産売払収入や土地の売買代金の積立を行ったことにより残高が増加し、令和６年度末残高は</a:t>
          </a:r>
          <a:r>
            <a:rPr kumimoji="1" lang="en-US" altLang="ja-JP" sz="1400">
              <a:latin typeface="ＭＳ ゴシック" pitchFamily="49" charset="-128"/>
              <a:ea typeface="ＭＳ ゴシック" pitchFamily="49" charset="-128"/>
            </a:rPr>
            <a:t>5,094</a:t>
          </a:r>
          <a:r>
            <a:rPr kumimoji="1" lang="ja-JP" altLang="en-US" sz="1400">
              <a:latin typeface="ＭＳ ゴシック" pitchFamily="49" charset="-128"/>
              <a:ea typeface="ＭＳ ゴシック" pitchFamily="49" charset="-128"/>
            </a:rPr>
            <a:t>百万円となったが標準財政規模比においては、</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ポイント減となった。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茨城県筑西市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一般会計については、物価高騰対応重点支援地方創生事業や認定こども園せきじょう整備事業の増により前年度より標準財政規模比で</a:t>
          </a:r>
          <a:r>
            <a:rPr kumimoji="1" lang="en-US" altLang="ja-JP" sz="1400">
              <a:latin typeface="ＭＳ ゴシック" pitchFamily="49" charset="-128"/>
              <a:ea typeface="ＭＳ ゴシック" pitchFamily="49" charset="-128"/>
            </a:rPr>
            <a:t>1.95</a:t>
          </a:r>
          <a:r>
            <a:rPr kumimoji="1" lang="ja-JP" altLang="en-US" sz="1400">
              <a:latin typeface="ＭＳ ゴシック" pitchFamily="49" charset="-128"/>
              <a:ea typeface="ＭＳ ゴシック" pitchFamily="49" charset="-128"/>
            </a:rPr>
            <a:t>ポイント下降したものの、引き続き黒字となった。</a:t>
          </a:r>
        </a:p>
        <a:p>
          <a:r>
            <a:rPr kumimoji="1" lang="ja-JP" altLang="en-US" sz="1400">
              <a:latin typeface="ＭＳ ゴシック" pitchFamily="49" charset="-128"/>
              <a:ea typeface="ＭＳ ゴシック" pitchFamily="49" charset="-128"/>
            </a:rPr>
            <a:t>　今後とも行政改革アクションプランに基づき、公営企業会計等の健全化に努めるとともに、一般会計においては地方税の徴収強化による歳入確保に加え、受益者負担の適正化など、行財政改革の取組による歳出の削減を推進し、連結実質黒字の維持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6"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50481865</v>
      </c>
      <c r="BO4" s="358"/>
      <c r="BP4" s="358"/>
      <c r="BQ4" s="358"/>
      <c r="BR4" s="358"/>
      <c r="BS4" s="358"/>
      <c r="BT4" s="358"/>
      <c r="BU4" s="359"/>
      <c r="BV4" s="357">
        <v>49544451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9.1999999999999993</v>
      </c>
      <c r="CU4" s="364"/>
      <c r="CV4" s="364"/>
      <c r="CW4" s="364"/>
      <c r="CX4" s="364"/>
      <c r="CY4" s="364"/>
      <c r="CZ4" s="364"/>
      <c r="DA4" s="365"/>
      <c r="DB4" s="363">
        <v>11.1</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47863753</v>
      </c>
      <c r="BO5" s="395"/>
      <c r="BP5" s="395"/>
      <c r="BQ5" s="395"/>
      <c r="BR5" s="395"/>
      <c r="BS5" s="395"/>
      <c r="BT5" s="395"/>
      <c r="BU5" s="396"/>
      <c r="BV5" s="394">
        <v>46399681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94.1</v>
      </c>
      <c r="CU5" s="392"/>
      <c r="CV5" s="392"/>
      <c r="CW5" s="392"/>
      <c r="CX5" s="392"/>
      <c r="CY5" s="392"/>
      <c r="CZ5" s="392"/>
      <c r="DA5" s="393"/>
      <c r="DB5" s="391">
        <v>94.2</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2618112</v>
      </c>
      <c r="BO6" s="395"/>
      <c r="BP6" s="395"/>
      <c r="BQ6" s="395"/>
      <c r="BR6" s="395"/>
      <c r="BS6" s="395"/>
      <c r="BT6" s="395"/>
      <c r="BU6" s="396"/>
      <c r="BV6" s="394">
        <v>3144770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94.5</v>
      </c>
      <c r="CU6" s="432"/>
      <c r="CV6" s="432"/>
      <c r="CW6" s="432"/>
      <c r="CX6" s="432"/>
      <c r="CY6" s="432"/>
      <c r="CZ6" s="432"/>
      <c r="DA6" s="433"/>
      <c r="DB6" s="431">
        <v>95</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170064</v>
      </c>
      <c r="BO7" s="395"/>
      <c r="BP7" s="395"/>
      <c r="BQ7" s="395"/>
      <c r="BR7" s="395"/>
      <c r="BS7" s="395"/>
      <c r="BT7" s="395"/>
      <c r="BU7" s="396"/>
      <c r="BV7" s="394">
        <v>242570</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26624777</v>
      </c>
      <c r="CU7" s="395"/>
      <c r="CV7" s="395"/>
      <c r="CW7" s="395"/>
      <c r="CX7" s="395"/>
      <c r="CY7" s="395"/>
      <c r="CZ7" s="395"/>
      <c r="DA7" s="396"/>
      <c r="DB7" s="394">
        <v>26050670</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2448048</v>
      </c>
      <c r="BO8" s="395"/>
      <c r="BP8" s="395"/>
      <c r="BQ8" s="395"/>
      <c r="BR8" s="395"/>
      <c r="BS8" s="395"/>
      <c r="BT8" s="395"/>
      <c r="BU8" s="396"/>
      <c r="BV8" s="394">
        <v>2902200</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0.65</v>
      </c>
      <c r="CU8" s="435"/>
      <c r="CV8" s="435"/>
      <c r="CW8" s="435"/>
      <c r="CX8" s="435"/>
      <c r="CY8" s="435"/>
      <c r="CZ8" s="435"/>
      <c r="DA8" s="436"/>
      <c r="DB8" s="434">
        <v>0.65</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100753</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-456523</v>
      </c>
      <c r="BO9" s="395"/>
      <c r="BP9" s="395"/>
      <c r="BQ9" s="395"/>
      <c r="BR9" s="395"/>
      <c r="BS9" s="395"/>
      <c r="BT9" s="395"/>
      <c r="BU9" s="396"/>
      <c r="BV9" s="394">
        <v>-39648</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12.1</v>
      </c>
      <c r="CU9" s="392"/>
      <c r="CV9" s="392"/>
      <c r="CW9" s="392"/>
      <c r="CX9" s="392"/>
      <c r="CY9" s="392"/>
      <c r="CZ9" s="392"/>
      <c r="DA9" s="393"/>
      <c r="DB9" s="391">
        <v>12.6</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104573</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32290</v>
      </c>
      <c r="BO10" s="395"/>
      <c r="BP10" s="395"/>
      <c r="BQ10" s="395"/>
      <c r="BR10" s="395"/>
      <c r="BS10" s="395"/>
      <c r="BT10" s="395"/>
      <c r="BU10" s="396"/>
      <c r="BV10" s="394">
        <v>104</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99804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515157</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95401</v>
      </c>
      <c r="S13" s="479"/>
      <c r="T13" s="479"/>
      <c r="U13" s="479"/>
      <c r="V13" s="480"/>
      <c r="W13" s="410" t="s">
        <v>131</v>
      </c>
      <c r="X13" s="411"/>
      <c r="Y13" s="411"/>
      <c r="Z13" s="411"/>
      <c r="AA13" s="411"/>
      <c r="AB13" s="401"/>
      <c r="AC13" s="445">
        <v>3516</v>
      </c>
      <c r="AD13" s="446"/>
      <c r="AE13" s="446"/>
      <c r="AF13" s="446"/>
      <c r="AG13" s="488"/>
      <c r="AH13" s="445">
        <v>4242</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-424233</v>
      </c>
      <c r="BO13" s="395"/>
      <c r="BP13" s="395"/>
      <c r="BQ13" s="395"/>
      <c r="BR13" s="395"/>
      <c r="BS13" s="395"/>
      <c r="BT13" s="395"/>
      <c r="BU13" s="396"/>
      <c r="BV13" s="394">
        <v>-554701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7.6</v>
      </c>
      <c r="CU13" s="392"/>
      <c r="CV13" s="392"/>
      <c r="CW13" s="392"/>
      <c r="CX13" s="392"/>
      <c r="CY13" s="392"/>
      <c r="CZ13" s="392"/>
      <c r="DA13" s="393"/>
      <c r="DB13" s="391">
        <v>7.8</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100670</v>
      </c>
      <c r="S14" s="479"/>
      <c r="T14" s="479"/>
      <c r="U14" s="479"/>
      <c r="V14" s="480"/>
      <c r="W14" s="384"/>
      <c r="X14" s="385"/>
      <c r="Y14" s="385"/>
      <c r="Z14" s="385"/>
      <c r="AA14" s="385"/>
      <c r="AB14" s="374"/>
      <c r="AC14" s="481">
        <v>7.5</v>
      </c>
      <c r="AD14" s="482"/>
      <c r="AE14" s="482"/>
      <c r="AF14" s="482"/>
      <c r="AG14" s="483"/>
      <c r="AH14" s="481">
        <v>8.4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58.5</v>
      </c>
      <c r="CU14" s="493"/>
      <c r="CV14" s="493"/>
      <c r="CW14" s="493"/>
      <c r="CX14" s="493"/>
      <c r="CY14" s="493"/>
      <c r="CZ14" s="493"/>
      <c r="DA14" s="494"/>
      <c r="DB14" s="492">
        <v>51.5</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96771</v>
      </c>
      <c r="S15" s="479"/>
      <c r="T15" s="479"/>
      <c r="U15" s="479"/>
      <c r="V15" s="480"/>
      <c r="W15" s="410" t="s">
        <v>137</v>
      </c>
      <c r="X15" s="411"/>
      <c r="Y15" s="411"/>
      <c r="Z15" s="411"/>
      <c r="AA15" s="411"/>
      <c r="AB15" s="401"/>
      <c r="AC15" s="445">
        <v>16546</v>
      </c>
      <c r="AD15" s="446"/>
      <c r="AE15" s="446"/>
      <c r="AF15" s="446"/>
      <c r="AG15" s="488"/>
      <c r="AH15" s="445">
        <v>18273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14429893</v>
      </c>
      <c r="BO15" s="358"/>
      <c r="BP15" s="358"/>
      <c r="BQ15" s="358"/>
      <c r="BR15" s="358"/>
      <c r="BS15" s="358"/>
      <c r="BT15" s="358"/>
      <c r="BU15" s="359"/>
      <c r="BV15" s="357">
        <v>14394688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35.1</v>
      </c>
      <c r="AD16" s="482"/>
      <c r="AE16" s="482"/>
      <c r="AF16" s="482"/>
      <c r="AG16" s="483"/>
      <c r="AH16" s="481">
        <v>36.1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22727557</v>
      </c>
      <c r="BO16" s="395"/>
      <c r="BP16" s="395"/>
      <c r="BQ16" s="395"/>
      <c r="BR16" s="395"/>
      <c r="BS16" s="395"/>
      <c r="BT16" s="395"/>
      <c r="BU16" s="396"/>
      <c r="BV16" s="394">
        <v>22029652</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27081</v>
      </c>
      <c r="AD17" s="446"/>
      <c r="AE17" s="446"/>
      <c r="AF17" s="446"/>
      <c r="AG17" s="488"/>
      <c r="AH17" s="445">
        <v>28165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18214871</v>
      </c>
      <c r="BO17" s="395"/>
      <c r="BP17" s="395"/>
      <c r="BQ17" s="395"/>
      <c r="BR17" s="395"/>
      <c r="BS17" s="395"/>
      <c r="BT17" s="395"/>
      <c r="BU17" s="396"/>
      <c r="BV17" s="394">
        <v>18171210</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205.3</v>
      </c>
      <c r="M18" s="518"/>
      <c r="N18" s="518"/>
      <c r="O18" s="518"/>
      <c r="P18" s="518"/>
      <c r="Q18" s="518"/>
      <c r="R18" s="519"/>
      <c r="S18" s="519"/>
      <c r="T18" s="519"/>
      <c r="U18" s="519"/>
      <c r="V18" s="520"/>
      <c r="W18" s="412"/>
      <c r="X18" s="413"/>
      <c r="Y18" s="413"/>
      <c r="Z18" s="413"/>
      <c r="AA18" s="413"/>
      <c r="AB18" s="404"/>
      <c r="AC18" s="521">
        <v>57.4</v>
      </c>
      <c r="AD18" s="522"/>
      <c r="AE18" s="522"/>
      <c r="AF18" s="522"/>
      <c r="AG18" s="523"/>
      <c r="AH18" s="521">
        <v>55.6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25544266</v>
      </c>
      <c r="BO18" s="395"/>
      <c r="BP18" s="395"/>
      <c r="BQ18" s="395"/>
      <c r="BR18" s="395"/>
      <c r="BS18" s="395"/>
      <c r="BT18" s="395"/>
      <c r="BU18" s="396"/>
      <c r="BV18" s="394">
        <v>24852631</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491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34475562</v>
      </c>
      <c r="BO19" s="395"/>
      <c r="BP19" s="395"/>
      <c r="BQ19" s="395"/>
      <c r="BR19" s="395"/>
      <c r="BS19" s="395"/>
      <c r="BT19" s="395"/>
      <c r="BU19" s="396"/>
      <c r="BV19" s="394">
        <v>32826957</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37491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47086767</v>
      </c>
      <c r="BO22" s="358"/>
      <c r="BP22" s="358"/>
      <c r="BQ22" s="358"/>
      <c r="BR22" s="358"/>
      <c r="BS22" s="358"/>
      <c r="BT22" s="358"/>
      <c r="BU22" s="359"/>
      <c r="BV22" s="357">
        <v>47013095</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19949768</v>
      </c>
      <c r="BO23" s="395"/>
      <c r="BP23" s="395"/>
      <c r="BQ23" s="395"/>
      <c r="BR23" s="395"/>
      <c r="BS23" s="395"/>
      <c r="BT23" s="395"/>
      <c r="BU23" s="396"/>
      <c r="BV23" s="394">
        <v>21682568</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9570</v>
      </c>
      <c r="R24" s="446"/>
      <c r="S24" s="446"/>
      <c r="T24" s="446"/>
      <c r="U24" s="446"/>
      <c r="V24" s="488"/>
      <c r="W24" s="540"/>
      <c r="X24" s="541"/>
      <c r="Y24" s="542"/>
      <c r="Z24" s="444" t="s">
        <v>162</v>
      </c>
      <c r="AA24" s="424"/>
      <c r="AB24" s="424"/>
      <c r="AC24" s="424"/>
      <c r="AD24" s="424"/>
      <c r="AE24" s="424"/>
      <c r="AF24" s="424"/>
      <c r="AG24" s="425"/>
      <c r="AH24" s="445">
        <v>665</v>
      </c>
      <c r="AI24" s="446"/>
      <c r="AJ24" s="446"/>
      <c r="AK24" s="446"/>
      <c r="AL24" s="488"/>
      <c r="AM24" s="445">
        <v>2062830</v>
      </c>
      <c r="AN24" s="446"/>
      <c r="AO24" s="446"/>
      <c r="AP24" s="446"/>
      <c r="AQ24" s="446"/>
      <c r="AR24" s="488"/>
      <c r="AS24" s="445">
        <v>3102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30475820</v>
      </c>
      <c r="BO24" s="395"/>
      <c r="BP24" s="395"/>
      <c r="BQ24" s="395"/>
      <c r="BR24" s="395"/>
      <c r="BS24" s="395"/>
      <c r="BT24" s="395"/>
      <c r="BU24" s="396"/>
      <c r="BV24" s="394">
        <v>28814482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7750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737317</v>
      </c>
      <c r="BO25" s="358"/>
      <c r="BP25" s="358"/>
      <c r="BQ25" s="358"/>
      <c r="BR25" s="358"/>
      <c r="BS25" s="358"/>
      <c r="BT25" s="358"/>
      <c r="BU25" s="359"/>
      <c r="BV25" s="357">
        <v>782294</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7030</v>
      </c>
      <c r="R26" s="446"/>
      <c r="S26" s="446"/>
      <c r="T26" s="446"/>
      <c r="U26" s="446"/>
      <c r="V26" s="488"/>
      <c r="W26" s="540"/>
      <c r="X26" s="541"/>
      <c r="Y26" s="542"/>
      <c r="Z26" s="444" t="s">
        <v>168</v>
      </c>
      <c r="AA26" s="546"/>
      <c r="AB26" s="546"/>
      <c r="AC26" s="546"/>
      <c r="AD26" s="546"/>
      <c r="AE26" s="546"/>
      <c r="AF26" s="546"/>
      <c r="AG26" s="547"/>
      <c r="AH26" s="445">
        <v>10</v>
      </c>
      <c r="AI26" s="446"/>
      <c r="AJ26" s="446"/>
      <c r="AK26" s="446"/>
      <c r="AL26" s="488"/>
      <c r="AM26" s="445">
        <v>27040</v>
      </c>
      <c r="AN26" s="446"/>
      <c r="AO26" s="446"/>
      <c r="AP26" s="446"/>
      <c r="AQ26" s="446"/>
      <c r="AR26" s="488"/>
      <c r="AS26" s="445">
        <v>2704</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4890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4330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5094289</v>
      </c>
      <c r="BO28" s="358"/>
      <c r="BP28" s="358"/>
      <c r="BQ28" s="358"/>
      <c r="BR28" s="358"/>
      <c r="BS28" s="358"/>
      <c r="BT28" s="358"/>
      <c r="BU28" s="359"/>
      <c r="BV28" s="357">
        <v>5061999</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22</v>
      </c>
      <c r="M29" s="446"/>
      <c r="N29" s="446"/>
      <c r="O29" s="446"/>
      <c r="P29" s="488"/>
      <c r="Q29" s="445">
        <v>4100</v>
      </c>
      <c r="R29" s="446"/>
      <c r="S29" s="446"/>
      <c r="T29" s="446"/>
      <c r="U29" s="446"/>
      <c r="V29" s="488"/>
      <c r="W29" s="543"/>
      <c r="X29" s="544"/>
      <c r="Y29" s="545"/>
      <c r="Z29" s="444" t="s">
        <v>177</v>
      </c>
      <c r="AA29" s="424"/>
      <c r="AB29" s="424"/>
      <c r="AC29" s="424"/>
      <c r="AD29" s="424"/>
      <c r="AE29" s="424"/>
      <c r="AF29" s="424"/>
      <c r="AG29" s="425"/>
      <c r="AH29" s="445">
        <v>665</v>
      </c>
      <c r="AI29" s="446"/>
      <c r="AJ29" s="446"/>
      <c r="AK29" s="446"/>
      <c r="AL29" s="488"/>
      <c r="AM29" s="445">
        <v>2062830</v>
      </c>
      <c r="AN29" s="446"/>
      <c r="AO29" s="446"/>
      <c r="AP29" s="446"/>
      <c r="AQ29" s="446"/>
      <c r="AR29" s="488"/>
      <c r="AS29" s="445">
        <v>3102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3025350</v>
      </c>
      <c r="BO29" s="395"/>
      <c r="BP29" s="395"/>
      <c r="BQ29" s="395"/>
      <c r="BR29" s="395"/>
      <c r="BS29" s="395"/>
      <c r="BT29" s="395"/>
      <c r="BU29" s="396"/>
      <c r="BV29" s="394">
        <v>3150878</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5888754</v>
      </c>
      <c r="BO30" s="514"/>
      <c r="BP30" s="514"/>
      <c r="BQ30" s="514"/>
      <c r="BR30" s="514"/>
      <c r="BS30" s="514"/>
      <c r="BT30" s="514"/>
      <c r="BU30" s="515"/>
      <c r="BV30" s="513">
        <v>5024692</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筑西市国民健康保険特別会計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筑西市水道事業会計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筑西広域市町村圏事務組合一般会計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スピカ・アセット・マネジメント</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筑西市病院事業債管理特別会計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筑西市後期高齢者医療特別会計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筑西市下水道事業会計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茨城県市町村総合事務組合一般会計</v>
      </c>
      <c r="BZ35" s="585"/>
      <c r="CA35" s="585"/>
      <c r="CB35" s="585"/>
      <c r="CC35" s="585"/>
      <c r="CD35" s="585"/>
      <c r="CE35" s="585"/>
      <c r="CF35" s="585"/>
      <c r="CG35" s="585"/>
      <c r="CH35" s="585"/>
      <c r="CI35" s="585"/>
      <c r="CJ35" s="585"/>
      <c r="CK35" s="585"/>
      <c r="CL35" s="585"/>
      <c r="CM35" s="585"/>
      <c r="CN35" s="163"/>
      <c r="CO35" s="584">
        <f t="shared" ref="CO35:CO43" si="3">IF(CQ35="","",CO34+1)</f>
        <v>18</v>
      </c>
      <c r="CP35" s="584"/>
      <c r="CQ35" s="585" t="str">
        <f>IF('各会計、関係団体の財政状況及び健全化判断比率'!BS8="","",'各会計、関係団体の財政状況及び健全化判断比率'!BS8)</f>
        <v>茨城県西部医療機構</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筑西市介護保険特別会計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IF('各会計、関係団体の財政状況及び健全化判断比率'!B33="","",'各会計、関係団体の財政状況及び健全化判断比率'!B33)</f>
        <v>筑西市農業集落排水事業会計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茨城県市町村総合事務組合県民交通災害共済事業特別会計</v>
      </c>
      <c r="BZ36" s="585"/>
      <c r="CA36" s="585"/>
      <c r="CB36" s="585"/>
      <c r="CC36" s="585"/>
      <c r="CD36" s="585"/>
      <c r="CE36" s="585"/>
      <c r="CF36" s="585"/>
      <c r="CG36" s="585"/>
      <c r="CH36" s="585"/>
      <c r="CI36" s="585"/>
      <c r="CJ36" s="585"/>
      <c r="CK36" s="585"/>
      <c r="CL36" s="585"/>
      <c r="CM36" s="585"/>
      <c r="CN36" s="163"/>
      <c r="CO36" s="584">
        <f t="shared" si="3"/>
        <v>19</v>
      </c>
      <c r="CP36" s="584"/>
      <c r="CQ36" s="585" t="str">
        <f>IF('各会計、関係団体の財政状況及び健全化判断比率'!BS9="","",'各会計、関係団体の財政状況及び健全化判断比率'!BS9)</f>
        <v>ちくせい夢開発</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下妻地方広域事務組合一般会計</v>
      </c>
      <c r="BZ37" s="585"/>
      <c r="CA37" s="585"/>
      <c r="CB37" s="585"/>
      <c r="CC37" s="585"/>
      <c r="CD37" s="585"/>
      <c r="CE37" s="585"/>
      <c r="CF37" s="585"/>
      <c r="CG37" s="585"/>
      <c r="CH37" s="585"/>
      <c r="CI37" s="585"/>
      <c r="CJ37" s="585"/>
      <c r="CK37" s="585"/>
      <c r="CL37" s="585"/>
      <c r="CM37" s="585"/>
      <c r="CN37" s="163"/>
      <c r="CO37" s="584">
        <f t="shared" si="3"/>
        <v>20</v>
      </c>
      <c r="CP37" s="584"/>
      <c r="CQ37" s="585" t="str">
        <f>IF('各会計、関係団体の財政状況及び健全化判断比率'!BS10="","",'各会計、関係団体の財政状況及び健全化判断比率'!BS10)</f>
        <v>Ｃｈｉｋｕｓｅｉ－ｍｉｎｅ</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下妻地方広域事務組合フィットネスパーク・きぬ特別会計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茨城租税債権管理機構一般会計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茨城県後期高齢者医療広域連合一般会計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茨城県後期高齢者医療広域連合後期高齢医療特別会計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Fo5LvHlWiFM1+2NpMHLnn7qAvak/ImSUtnFEsVQHXKT5c8jd+dphWMdzNX1lxhLfB7bhGSKtGGOhJixTyTrxHg==" saltValue="Z+13k/b/F+Z6zzUZPlGt6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SheetLayoutView="100" workbookViewId="0">
      <selection activeCell="P32" sqref="P32"/>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534</v>
      </c>
      <c r="D34" s="1136"/>
      <c r="E34" s="1137"/>
      <c r="F34" s="32">
        <v>8.27</v>
      </c>
      <c r="G34" s="33">
        <v>10.08</v>
      </c>
      <c r="H34" s="33">
        <v>11.52</v>
      </c>
      <c r="I34" s="33">
        <v>11.14</v>
      </c>
      <c r="J34" s="34">
        <v>9.19</v>
      </c>
      <c r="K34" s="22"/>
      <c r="L34" s="22"/>
      <c r="M34" s="22"/>
      <c r="N34" s="22"/>
      <c r="O34" s="22"/>
      <c r="P34" s="22"/>
    </row>
    <row r="35" spans="1:16" ht="39" customHeight="1" x14ac:dyDescent="0.2">
      <c r="A35" s="22"/>
      <c r="B35" s="35"/>
      <c r="C35" s="1132" t="s">
        <v>535</v>
      </c>
      <c r="D35" s="1132"/>
      <c r="E35" s="1133"/>
      <c r="F35" s="36">
        <v>4.78</v>
      </c>
      <c r="G35" s="37">
        <v>5.24</v>
      </c>
      <c r="H35" s="37">
        <v>5.72</v>
      </c>
      <c r="I35" s="37">
        <v>6.47</v>
      </c>
      <c r="J35" s="38">
        <v>7.45</v>
      </c>
      <c r="K35" s="22"/>
      <c r="L35" s="22"/>
      <c r="M35" s="22"/>
      <c r="N35" s="22"/>
      <c r="O35" s="22"/>
      <c r="P35" s="22"/>
    </row>
    <row r="36" spans="1:16" ht="39" customHeight="1" x14ac:dyDescent="0.2">
      <c r="A36" s="22"/>
      <c r="B36" s="35"/>
      <c r="C36" s="1132" t="s">
        <v>536</v>
      </c>
      <c r="D36" s="1132"/>
      <c r="E36" s="1133"/>
      <c r="F36" s="36">
        <v>4.2</v>
      </c>
      <c r="G36" s="37">
        <v>4.58</v>
      </c>
      <c r="H36" s="37">
        <v>5.37</v>
      </c>
      <c r="I36" s="37">
        <v>5.96</v>
      </c>
      <c r="J36" s="38">
        <v>5.94</v>
      </c>
      <c r="K36" s="22"/>
      <c r="L36" s="22"/>
      <c r="M36" s="22"/>
      <c r="N36" s="22"/>
      <c r="O36" s="22"/>
      <c r="P36" s="22"/>
    </row>
    <row r="37" spans="1:16" ht="39" customHeight="1" x14ac:dyDescent="0.2">
      <c r="A37" s="22"/>
      <c r="B37" s="35"/>
      <c r="C37" s="1132" t="s">
        <v>537</v>
      </c>
      <c r="D37" s="1132"/>
      <c r="E37" s="1133"/>
      <c r="F37" s="36">
        <v>1.04</v>
      </c>
      <c r="G37" s="37">
        <v>1.1499999999999999</v>
      </c>
      <c r="H37" s="37">
        <v>1.43</v>
      </c>
      <c r="I37" s="37">
        <v>1.73</v>
      </c>
      <c r="J37" s="38">
        <v>1.74</v>
      </c>
      <c r="K37" s="22"/>
      <c r="L37" s="22"/>
      <c r="M37" s="22"/>
      <c r="N37" s="22"/>
      <c r="O37" s="22"/>
      <c r="P37" s="22"/>
    </row>
    <row r="38" spans="1:16" ht="39" customHeight="1" x14ac:dyDescent="0.2">
      <c r="A38" s="22"/>
      <c r="B38" s="35"/>
      <c r="C38" s="1132" t="s">
        <v>538</v>
      </c>
      <c r="D38" s="1132"/>
      <c r="E38" s="1133"/>
      <c r="F38" s="36">
        <v>0.93</v>
      </c>
      <c r="G38" s="37">
        <v>1.3</v>
      </c>
      <c r="H38" s="37">
        <v>2.12</v>
      </c>
      <c r="I38" s="37">
        <v>1.44</v>
      </c>
      <c r="J38" s="38">
        <v>0.84</v>
      </c>
      <c r="K38" s="22"/>
      <c r="L38" s="22"/>
      <c r="M38" s="22"/>
      <c r="N38" s="22"/>
      <c r="O38" s="22"/>
      <c r="P38" s="22"/>
    </row>
    <row r="39" spans="1:16" ht="39" customHeight="1" x14ac:dyDescent="0.2">
      <c r="A39" s="22"/>
      <c r="B39" s="35"/>
      <c r="C39" s="1132" t="s">
        <v>539</v>
      </c>
      <c r="D39" s="1132"/>
      <c r="E39" s="1133"/>
      <c r="F39" s="36">
        <v>0.1</v>
      </c>
      <c r="G39" s="37">
        <v>0.09</v>
      </c>
      <c r="H39" s="37">
        <v>0.12</v>
      </c>
      <c r="I39" s="37">
        <v>0.31</v>
      </c>
      <c r="J39" s="38">
        <v>0.5</v>
      </c>
      <c r="K39" s="22"/>
      <c r="L39" s="22"/>
      <c r="M39" s="22"/>
      <c r="N39" s="22"/>
      <c r="O39" s="22"/>
      <c r="P39" s="22"/>
    </row>
    <row r="40" spans="1:16" ht="39" customHeight="1" x14ac:dyDescent="0.2">
      <c r="A40" s="22"/>
      <c r="B40" s="35"/>
      <c r="C40" s="1132" t="s">
        <v>540</v>
      </c>
      <c r="D40" s="1132"/>
      <c r="E40" s="1133"/>
      <c r="F40" s="36">
        <v>1.34</v>
      </c>
      <c r="G40" s="37">
        <v>2.0499999999999998</v>
      </c>
      <c r="H40" s="37">
        <v>2.16</v>
      </c>
      <c r="I40" s="37">
        <v>0.66</v>
      </c>
      <c r="J40" s="38">
        <v>0.25</v>
      </c>
      <c r="K40" s="22"/>
      <c r="L40" s="22"/>
      <c r="M40" s="22"/>
      <c r="N40" s="22"/>
      <c r="O40" s="22"/>
      <c r="P40" s="22"/>
    </row>
    <row r="41" spans="1:16" ht="39" customHeight="1" x14ac:dyDescent="0.2">
      <c r="A41" s="22"/>
      <c r="B41" s="35"/>
      <c r="C41" s="1132" t="s">
        <v>541</v>
      </c>
      <c r="D41" s="1132"/>
      <c r="E41" s="1133"/>
      <c r="F41" s="36">
        <v>0</v>
      </c>
      <c r="G41" s="37">
        <v>0</v>
      </c>
      <c r="H41" s="37">
        <v>0</v>
      </c>
      <c r="I41" s="37">
        <v>0</v>
      </c>
      <c r="J41" s="38">
        <v>0</v>
      </c>
      <c r="K41" s="22"/>
      <c r="L41" s="22"/>
      <c r="M41" s="22"/>
      <c r="N41" s="22"/>
      <c r="O41" s="22"/>
      <c r="P41" s="22"/>
    </row>
    <row r="42" spans="1:16" ht="39" customHeight="1" x14ac:dyDescent="0.2">
      <c r="A42" s="22"/>
      <c r="B42" s="39"/>
      <c r="C42" s="1132" t="s">
        <v>542</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543</v>
      </c>
      <c r="D43" s="1134"/>
      <c r="E43" s="1135"/>
      <c r="F43" s="41">
        <v>0.37</v>
      </c>
      <c r="G43" s="42">
        <v>0.28999999999999998</v>
      </c>
      <c r="H43" s="42">
        <v>0</v>
      </c>
      <c r="I43" s="42">
        <v>0</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y72rfUkdUyYffyyKGj71gAHWDHktl0mmBt3taXhFGEOXGs/mJvCvbQWAYQJu5Kw9t5APO73QBE8T1LHB6ybCQQ==" saltValue="ayeBqoDMj46AlHSXuSpg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4" zoomScaleSheetLayoutView="55" workbookViewId="0">
      <selection activeCell="S43" sqref="S43"/>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4742</v>
      </c>
      <c r="L45" s="58">
        <v>4692</v>
      </c>
      <c r="M45" s="58">
        <v>4926</v>
      </c>
      <c r="N45" s="58">
        <v>4531</v>
      </c>
      <c r="O45" s="59">
        <v>4427</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2">
      <c r="A48" s="46"/>
      <c r="B48" s="1140"/>
      <c r="C48" s="1141"/>
      <c r="D48" s="60"/>
      <c r="E48" s="1146" t="s">
        <v>13</v>
      </c>
      <c r="F48" s="1146"/>
      <c r="G48" s="1146"/>
      <c r="H48" s="1146"/>
      <c r="I48" s="1146"/>
      <c r="J48" s="1147"/>
      <c r="K48" s="61">
        <v>1184</v>
      </c>
      <c r="L48" s="62">
        <v>1151</v>
      </c>
      <c r="M48" s="62">
        <v>1150</v>
      </c>
      <c r="N48" s="62">
        <v>1111</v>
      </c>
      <c r="O48" s="63">
        <v>1053</v>
      </c>
      <c r="P48" s="46"/>
      <c r="Q48" s="46"/>
      <c r="R48" s="46"/>
      <c r="S48" s="46"/>
      <c r="T48" s="46"/>
      <c r="U48" s="46"/>
    </row>
    <row r="49" spans="1:21" ht="30.75" customHeight="1" x14ac:dyDescent="0.2">
      <c r="A49" s="46"/>
      <c r="B49" s="1140"/>
      <c r="C49" s="1141"/>
      <c r="D49" s="60"/>
      <c r="E49" s="1146" t="s">
        <v>14</v>
      </c>
      <c r="F49" s="1146"/>
      <c r="G49" s="1146"/>
      <c r="H49" s="1146"/>
      <c r="I49" s="1146"/>
      <c r="J49" s="1147"/>
      <c r="K49" s="61">
        <v>135</v>
      </c>
      <c r="L49" s="62">
        <v>133</v>
      </c>
      <c r="M49" s="62">
        <v>117</v>
      </c>
      <c r="N49" s="62">
        <v>175</v>
      </c>
      <c r="O49" s="63">
        <v>117</v>
      </c>
      <c r="P49" s="46"/>
      <c r="Q49" s="46"/>
      <c r="R49" s="46"/>
      <c r="S49" s="46"/>
      <c r="T49" s="46"/>
      <c r="U49" s="46"/>
    </row>
    <row r="50" spans="1:21" ht="30.75" customHeight="1" x14ac:dyDescent="0.2">
      <c r="A50" s="46"/>
      <c r="B50" s="1140"/>
      <c r="C50" s="1141"/>
      <c r="D50" s="60"/>
      <c r="E50" s="1146" t="s">
        <v>15</v>
      </c>
      <c r="F50" s="1146"/>
      <c r="G50" s="1146"/>
      <c r="H50" s="1146"/>
      <c r="I50" s="1146"/>
      <c r="J50" s="1147"/>
      <c r="K50" s="61">
        <v>64</v>
      </c>
      <c r="L50" s="62">
        <v>64</v>
      </c>
      <c r="M50" s="62">
        <v>64</v>
      </c>
      <c r="N50" s="62">
        <v>64</v>
      </c>
      <c r="O50" s="63">
        <v>24</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4550</v>
      </c>
      <c r="L52" s="62">
        <v>4510</v>
      </c>
      <c r="M52" s="62">
        <v>4249</v>
      </c>
      <c r="N52" s="62">
        <v>4201</v>
      </c>
      <c r="O52" s="63">
        <v>4195</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1575</v>
      </c>
      <c r="L53" s="67">
        <v>1530</v>
      </c>
      <c r="M53" s="67">
        <v>2008</v>
      </c>
      <c r="N53" s="67">
        <v>1680</v>
      </c>
      <c r="O53" s="68">
        <v>1426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549</v>
      </c>
      <c r="L58" s="82" t="s">
        <v>549</v>
      </c>
      <c r="M58" s="82" t="s">
        <v>549</v>
      </c>
      <c r="N58" s="82" t="s">
        <v>549</v>
      </c>
      <c r="O58" s="83" t="s">
        <v>549</v>
      </c>
    </row>
    <row r="59" spans="1:21" ht="31.5" customHeight="1" x14ac:dyDescent="0.2">
      <c r="B59" s="1156"/>
      <c r="C59" s="1157"/>
      <c r="D59" s="1163" t="s">
        <v>26</v>
      </c>
      <c r="E59" s="1164"/>
      <c r="F59" s="1164"/>
      <c r="G59" s="1164"/>
      <c r="H59" s="1164"/>
      <c r="I59" s="1164"/>
      <c r="J59" s="1165"/>
      <c r="K59" s="84" t="s">
        <v>549</v>
      </c>
      <c r="L59" s="85" t="s">
        <v>549</v>
      </c>
      <c r="M59" s="85" t="s">
        <v>549</v>
      </c>
      <c r="N59" s="85" t="s">
        <v>549</v>
      </c>
      <c r="O59" s="86" t="s">
        <v>549</v>
      </c>
    </row>
    <row r="60" spans="1:21" ht="31.5" customHeight="1" thickBot="1" x14ac:dyDescent="0.25">
      <c r="B60" s="1158"/>
      <c r="C60" s="1159"/>
      <c r="D60" s="1166" t="s">
        <v>27</v>
      </c>
      <c r="E60" s="1167"/>
      <c r="F60" s="1167"/>
      <c r="G60" s="1167"/>
      <c r="H60" s="1167"/>
      <c r="I60" s="1167"/>
      <c r="J60" s="1168"/>
      <c r="K60" s="87" t="s">
        <v>549</v>
      </c>
      <c r="L60" s="88" t="s">
        <v>549</v>
      </c>
      <c r="M60" s="88" t="s">
        <v>549</v>
      </c>
      <c r="N60" s="88" t="s">
        <v>549</v>
      </c>
      <c r="O60" s="89" t="s">
        <v>549</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6bS56pUJpSyeCyl9hZ5TfX8CwdpsvmOIvfVxh9xQjbKBqbu9N6Toy/HQcjQL/BJgRx5ahqhgzgivVBCNfMciQ==" saltValue="GsL2coN03Qmc8WFcrIBTQ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4" zoomScaleSheetLayoutView="100" workbookViewId="0">
      <selection activeCell="A48" sqref="A48"/>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69" t="s">
        <v>30</v>
      </c>
      <c r="C41" s="1170"/>
      <c r="D41" s="103"/>
      <c r="E41" s="1175" t="s">
        <v>31</v>
      </c>
      <c r="F41" s="1175"/>
      <c r="G41" s="1175"/>
      <c r="H41" s="1176"/>
      <c r="I41" s="330">
        <v>50173</v>
      </c>
      <c r="J41" s="331">
        <v>51933</v>
      </c>
      <c r="K41" s="331">
        <v>52068</v>
      </c>
      <c r="L41" s="331">
        <v>51851</v>
      </c>
      <c r="M41" s="332">
        <v>52237</v>
      </c>
    </row>
    <row r="42" spans="2:13" ht="27.75" customHeight="1" x14ac:dyDescent="0.2">
      <c r="B42" s="1171"/>
      <c r="C42" s="1172"/>
      <c r="D42" s="104"/>
      <c r="E42" s="1177" t="s">
        <v>32</v>
      </c>
      <c r="F42" s="1177"/>
      <c r="G42" s="1177"/>
      <c r="H42" s="1178"/>
      <c r="I42" s="333">
        <v>823</v>
      </c>
      <c r="J42" s="334">
        <v>759</v>
      </c>
      <c r="K42" s="334">
        <v>759</v>
      </c>
      <c r="L42" s="334">
        <v>631</v>
      </c>
      <c r="M42" s="335">
        <v>607</v>
      </c>
    </row>
    <row r="43" spans="2:13" ht="27.75" customHeight="1" x14ac:dyDescent="0.2">
      <c r="B43" s="1171"/>
      <c r="C43" s="1172"/>
      <c r="D43" s="104"/>
      <c r="E43" s="1177" t="s">
        <v>33</v>
      </c>
      <c r="F43" s="1177"/>
      <c r="G43" s="1177"/>
      <c r="H43" s="1178"/>
      <c r="I43" s="333">
        <v>11846</v>
      </c>
      <c r="J43" s="334">
        <v>10603</v>
      </c>
      <c r="K43" s="334">
        <v>9453</v>
      </c>
      <c r="L43" s="334">
        <v>8879</v>
      </c>
      <c r="M43" s="335">
        <v>8068</v>
      </c>
    </row>
    <row r="44" spans="2:13" ht="27.75" customHeight="1" x14ac:dyDescent="0.2">
      <c r="B44" s="1171"/>
      <c r="C44" s="1172"/>
      <c r="D44" s="104"/>
      <c r="E44" s="1177" t="s">
        <v>34</v>
      </c>
      <c r="F44" s="1177"/>
      <c r="G44" s="1177"/>
      <c r="H44" s="1178"/>
      <c r="I44" s="333">
        <v>1196</v>
      </c>
      <c r="J44" s="334">
        <v>1384</v>
      </c>
      <c r="K44" s="334">
        <v>2308</v>
      </c>
      <c r="L44" s="334">
        <v>2290</v>
      </c>
      <c r="M44" s="335">
        <v>3105</v>
      </c>
    </row>
    <row r="45" spans="2:13" ht="27.75" customHeight="1" x14ac:dyDescent="0.2">
      <c r="B45" s="1171"/>
      <c r="C45" s="1172"/>
      <c r="D45" s="104"/>
      <c r="E45" s="1177" t="s">
        <v>35</v>
      </c>
      <c r="F45" s="1177"/>
      <c r="G45" s="1177"/>
      <c r="H45" s="1178"/>
      <c r="I45" s="333">
        <v>7235</v>
      </c>
      <c r="J45" s="334">
        <v>7178</v>
      </c>
      <c r="K45" s="334">
        <v>7192</v>
      </c>
      <c r="L45" s="334">
        <v>7255</v>
      </c>
      <c r="M45" s="335">
        <v>7164</v>
      </c>
    </row>
    <row r="46" spans="2:13" ht="27.75" customHeight="1" x14ac:dyDescent="0.2">
      <c r="B46" s="1171"/>
      <c r="C46" s="1172"/>
      <c r="D46" s="105"/>
      <c r="E46" s="1177" t="s">
        <v>36</v>
      </c>
      <c r="F46" s="1177"/>
      <c r="G46" s="1177"/>
      <c r="H46" s="1178"/>
      <c r="I46" s="333">
        <v>977</v>
      </c>
      <c r="J46" s="334">
        <v>10</v>
      </c>
      <c r="K46" s="334" t="s">
        <v>488</v>
      </c>
      <c r="L46" s="334" t="s">
        <v>488</v>
      </c>
      <c r="M46" s="335">
        <v>442</v>
      </c>
    </row>
    <row r="47" spans="2:13" ht="27.75" customHeight="1" x14ac:dyDescent="0.2">
      <c r="B47" s="1171"/>
      <c r="C47" s="1172"/>
      <c r="D47" s="106"/>
      <c r="E47" s="1179" t="s">
        <v>37</v>
      </c>
      <c r="F47" s="1180"/>
      <c r="G47" s="1180"/>
      <c r="H47" s="1181"/>
      <c r="I47" s="333" t="s">
        <v>488</v>
      </c>
      <c r="J47" s="334" t="s">
        <v>488</v>
      </c>
      <c r="K47" s="334" t="s">
        <v>488</v>
      </c>
      <c r="L47" s="334" t="s">
        <v>488</v>
      </c>
      <c r="M47" s="335" t="s">
        <v>488</v>
      </c>
    </row>
    <row r="48" spans="2:13" ht="27.75" customHeight="1" x14ac:dyDescent="0.2">
      <c r="B48" s="1171"/>
      <c r="C48" s="1172"/>
      <c r="D48" s="104"/>
      <c r="E48" s="1177" t="s">
        <v>38</v>
      </c>
      <c r="F48" s="1177"/>
      <c r="G48" s="1177"/>
      <c r="H48" s="1178"/>
      <c r="I48" s="333" t="s">
        <v>488</v>
      </c>
      <c r="J48" s="334" t="s">
        <v>488</v>
      </c>
      <c r="K48" s="334" t="s">
        <v>488</v>
      </c>
      <c r="L48" s="334" t="s">
        <v>488</v>
      </c>
      <c r="M48" s="335" t="s">
        <v>488</v>
      </c>
    </row>
    <row r="49" spans="2:13" ht="27.75" customHeight="1" x14ac:dyDescent="0.2">
      <c r="B49" s="1173"/>
      <c r="C49" s="1174"/>
      <c r="D49" s="104"/>
      <c r="E49" s="1177" t="s">
        <v>39</v>
      </c>
      <c r="F49" s="1177"/>
      <c r="G49" s="1177"/>
      <c r="H49" s="1178"/>
      <c r="I49" s="333" t="s">
        <v>488</v>
      </c>
      <c r="J49" s="334" t="s">
        <v>488</v>
      </c>
      <c r="K49" s="334" t="s">
        <v>488</v>
      </c>
      <c r="L49" s="334" t="s">
        <v>488</v>
      </c>
      <c r="M49" s="335" t="s">
        <v>488</v>
      </c>
    </row>
    <row r="50" spans="2:13" ht="27.75" customHeight="1" x14ac:dyDescent="0.2">
      <c r="B50" s="1182" t="s">
        <v>40</v>
      </c>
      <c r="C50" s="1183"/>
      <c r="D50" s="107"/>
      <c r="E50" s="1177" t="s">
        <v>41</v>
      </c>
      <c r="F50" s="1177"/>
      <c r="G50" s="1177"/>
      <c r="H50" s="1178"/>
      <c r="I50" s="333">
        <v>9453</v>
      </c>
      <c r="J50" s="334">
        <v>11991</v>
      </c>
      <c r="K50" s="334">
        <v>12693</v>
      </c>
      <c r="L50" s="334">
        <v>12711</v>
      </c>
      <c r="M50" s="335">
        <v>13056</v>
      </c>
    </row>
    <row r="51" spans="2:13" ht="27.75" customHeight="1" x14ac:dyDescent="0.2">
      <c r="B51" s="1171"/>
      <c r="C51" s="1172"/>
      <c r="D51" s="104"/>
      <c r="E51" s="1177" t="s">
        <v>42</v>
      </c>
      <c r="F51" s="1177"/>
      <c r="G51" s="1177"/>
      <c r="H51" s="1178"/>
      <c r="I51" s="333">
        <v>3074</v>
      </c>
      <c r="J51" s="334">
        <v>2995</v>
      </c>
      <c r="K51" s="334">
        <v>3191</v>
      </c>
      <c r="L51" s="334">
        <v>2980</v>
      </c>
      <c r="M51" s="335">
        <v>2855</v>
      </c>
    </row>
    <row r="52" spans="2:13" ht="27.75" customHeight="1" x14ac:dyDescent="0.2">
      <c r="B52" s="1173"/>
      <c r="C52" s="1174"/>
      <c r="D52" s="104"/>
      <c r="E52" s="1177" t="s">
        <v>43</v>
      </c>
      <c r="F52" s="1177"/>
      <c r="G52" s="1177"/>
      <c r="H52" s="1178"/>
      <c r="I52" s="333">
        <v>45870</v>
      </c>
      <c r="J52" s="334">
        <v>45129</v>
      </c>
      <c r="K52" s="334">
        <v>44708</v>
      </c>
      <c r="L52" s="334">
        <v>43752</v>
      </c>
      <c r="M52" s="335">
        <v>42327</v>
      </c>
    </row>
    <row r="53" spans="2:13" ht="27.75" customHeight="1" thickBot="1" x14ac:dyDescent="0.25">
      <c r="B53" s="1184" t="s">
        <v>19</v>
      </c>
      <c r="C53" s="1185"/>
      <c r="D53" s="108"/>
      <c r="E53" s="1186" t="s">
        <v>44</v>
      </c>
      <c r="F53" s="1186"/>
      <c r="G53" s="1186"/>
      <c r="H53" s="1187"/>
      <c r="I53" s="336">
        <v>13853</v>
      </c>
      <c r="J53" s="337">
        <v>11752</v>
      </c>
      <c r="K53" s="337">
        <v>11188</v>
      </c>
      <c r="L53" s="337">
        <v>11464</v>
      </c>
      <c r="M53" s="338">
        <v>13385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vSQRg2Urg3oahjDwOf4vc22AVjMAUEbXh5gd6kl416h3ChdZ32pjKnG0bamGw5ue8KNvuFZ/SPBGIqZT2RWATQ==" saltValue="6MUyyFYSYA8CKePHKKafD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2" zoomScale="70" zoomScaleNormal="70" zoomScaleSheetLayoutView="100" workbookViewId="0">
      <selection activeCell="G53" sqref="G5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339">
        <v>5577</v>
      </c>
      <c r="G55" s="339">
        <v>5062</v>
      </c>
      <c r="H55" s="340">
        <v>5094</v>
      </c>
    </row>
    <row r="56" spans="2:8" ht="52.5" customHeight="1" x14ac:dyDescent="0.2">
      <c r="B56" s="120"/>
      <c r="C56" s="1198" t="s">
        <v>47</v>
      </c>
      <c r="D56" s="1198"/>
      <c r="E56" s="1199"/>
      <c r="F56" s="341">
        <v>3118</v>
      </c>
      <c r="G56" s="341">
        <v>3151</v>
      </c>
      <c r="H56" s="342">
        <v>3025</v>
      </c>
    </row>
    <row r="57" spans="2:8" ht="53.25" customHeight="1" x14ac:dyDescent="0.2">
      <c r="B57" s="120"/>
      <c r="C57" s="1200" t="s">
        <v>48</v>
      </c>
      <c r="D57" s="1200"/>
      <c r="E57" s="1201"/>
      <c r="F57" s="343">
        <v>4337</v>
      </c>
      <c r="G57" s="343">
        <v>5025</v>
      </c>
      <c r="H57" s="344">
        <v>5889</v>
      </c>
    </row>
    <row r="58" spans="2:8" ht="45.75" customHeight="1" x14ac:dyDescent="0.2">
      <c r="B58" s="121"/>
      <c r="C58" s="1188" t="s">
        <v>562</v>
      </c>
      <c r="D58" s="1189"/>
      <c r="E58" s="1190"/>
      <c r="F58" s="345">
        <v>2228</v>
      </c>
      <c r="G58" s="345">
        <v>2617</v>
      </c>
      <c r="H58" s="346">
        <v>2937</v>
      </c>
    </row>
    <row r="59" spans="2:8" ht="45.75" customHeight="1" x14ac:dyDescent="0.2">
      <c r="B59" s="121"/>
      <c r="C59" s="1188" t="s">
        <v>563</v>
      </c>
      <c r="D59" s="1189"/>
      <c r="E59" s="1190"/>
      <c r="F59" s="345">
        <v>600</v>
      </c>
      <c r="G59" s="345">
        <v>901</v>
      </c>
      <c r="H59" s="346">
        <v>904</v>
      </c>
    </row>
    <row r="60" spans="2:8" ht="45.75" customHeight="1" x14ac:dyDescent="0.2">
      <c r="B60" s="121"/>
      <c r="C60" s="1188" t="s">
        <v>564</v>
      </c>
      <c r="D60" s="1189"/>
      <c r="E60" s="1190"/>
      <c r="F60" s="345">
        <v>385</v>
      </c>
      <c r="G60" s="345">
        <v>400</v>
      </c>
      <c r="H60" s="346">
        <v>431</v>
      </c>
    </row>
    <row r="61" spans="2:8" ht="45.75" customHeight="1" x14ac:dyDescent="0.2">
      <c r="B61" s="121"/>
      <c r="C61" s="1188" t="s">
        <v>567</v>
      </c>
      <c r="D61" s="1189"/>
      <c r="E61" s="1190"/>
      <c r="F61" s="345">
        <v>177</v>
      </c>
      <c r="G61" s="345">
        <v>276</v>
      </c>
      <c r="H61" s="346">
        <v>341</v>
      </c>
    </row>
    <row r="62" spans="2:8" ht="45.75" customHeight="1" thickBot="1" x14ac:dyDescent="0.25">
      <c r="B62" s="122"/>
      <c r="C62" s="1191" t="s">
        <v>566</v>
      </c>
      <c r="D62" s="1192"/>
      <c r="E62" s="1193"/>
      <c r="F62" s="347">
        <v>0</v>
      </c>
      <c r="G62" s="347">
        <v>0</v>
      </c>
      <c r="H62" s="348">
        <v>300</v>
      </c>
    </row>
    <row r="63" spans="2:8" ht="52.5" customHeight="1" thickBot="1" x14ac:dyDescent="0.25">
      <c r="B63" s="123"/>
      <c r="C63" s="1194" t="s">
        <v>49</v>
      </c>
      <c r="D63" s="1194"/>
      <c r="E63" s="1195"/>
      <c r="F63" s="349">
        <v>13032</v>
      </c>
      <c r="G63" s="349">
        <v>13238</v>
      </c>
      <c r="H63" s="350">
        <v>14008</v>
      </c>
    </row>
    <row r="64" spans="2:8" ht="13.2" x14ac:dyDescent="0.2"/>
  </sheetData>
  <sheetProtection algorithmName="SHA-512" hashValue="KmtqUOIp95y5db5CvJm2fnms4xwSR8OI14aICSFC574shPHuJ1PP+obT7Tx7LrsW9Pf4gkuNbdwE02OoAnDTXQ==" saltValue="7Ttilzfrt04vQg27gV6I4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45218</v>
      </c>
      <c r="E3" s="142"/>
      <c r="F3" s="143"/>
      <c r="G3" s="144"/>
      <c r="H3" s="145"/>
    </row>
    <row r="4" spans="1:8" x14ac:dyDescent="0.2">
      <c r="A4" s="146"/>
      <c r="B4" s="147"/>
      <c r="C4" s="148"/>
      <c r="D4" s="149">
        <v>32196</v>
      </c>
      <c r="E4" s="150"/>
      <c r="F4" s="151"/>
      <c r="G4" s="152"/>
      <c r="H4" s="153"/>
    </row>
    <row r="5" spans="1:8" x14ac:dyDescent="0.2">
      <c r="A5" s="134" t="s">
        <v>520</v>
      </c>
      <c r="B5" s="139"/>
      <c r="C5" s="140"/>
      <c r="D5" s="141">
        <v>59682</v>
      </c>
      <c r="E5" s="142"/>
      <c r="F5" s="143">
        <v>62281</v>
      </c>
      <c r="G5" s="144"/>
      <c r="H5" s="145"/>
    </row>
    <row r="6" spans="1:8" x14ac:dyDescent="0.2">
      <c r="A6" s="146"/>
      <c r="B6" s="147"/>
      <c r="C6" s="148"/>
      <c r="D6" s="149">
        <v>32485</v>
      </c>
      <c r="E6" s="150"/>
      <c r="F6" s="151">
        <v>38152</v>
      </c>
      <c r="G6" s="152"/>
      <c r="H6" s="153"/>
    </row>
    <row r="7" spans="1:8" x14ac:dyDescent="0.2">
      <c r="A7" s="134" t="s">
        <v>521</v>
      </c>
      <c r="B7" s="139"/>
      <c r="C7" s="140"/>
      <c r="D7" s="141">
        <v>51037</v>
      </c>
      <c r="E7" s="142"/>
      <c r="F7" s="143">
        <v>58940</v>
      </c>
      <c r="G7" s="144"/>
      <c r="H7" s="145"/>
    </row>
    <row r="8" spans="1:8" x14ac:dyDescent="0.2">
      <c r="A8" s="146"/>
      <c r="B8" s="147"/>
      <c r="C8" s="148"/>
      <c r="D8" s="149">
        <v>38463</v>
      </c>
      <c r="E8" s="150"/>
      <c r="F8" s="151">
        <v>33486</v>
      </c>
      <c r="G8" s="152"/>
      <c r="H8" s="153"/>
    </row>
    <row r="9" spans="1:8" x14ac:dyDescent="0.2">
      <c r="A9" s="134" t="s">
        <v>522</v>
      </c>
      <c r="B9" s="139"/>
      <c r="C9" s="140"/>
      <c r="D9" s="141">
        <v>59409</v>
      </c>
      <c r="E9" s="142"/>
      <c r="F9" s="143">
        <v>57336</v>
      </c>
      <c r="G9" s="144"/>
      <c r="H9" s="145"/>
    </row>
    <row r="10" spans="1:8" x14ac:dyDescent="0.2">
      <c r="A10" s="146"/>
      <c r="B10" s="147"/>
      <c r="C10" s="148"/>
      <c r="D10" s="149">
        <v>35662</v>
      </c>
      <c r="E10" s="150"/>
      <c r="F10" s="151">
        <v>34481</v>
      </c>
      <c r="G10" s="152"/>
      <c r="H10" s="153"/>
    </row>
    <row r="11" spans="1:8" x14ac:dyDescent="0.2">
      <c r="A11" s="134" t="s">
        <v>523</v>
      </c>
      <c r="B11" s="139"/>
      <c r="C11" s="140"/>
      <c r="D11" s="141">
        <v>52953</v>
      </c>
      <c r="E11" s="142"/>
      <c r="F11" s="143">
        <v>69665</v>
      </c>
      <c r="G11" s="144"/>
      <c r="H11" s="145"/>
    </row>
    <row r="12" spans="1:8" x14ac:dyDescent="0.2">
      <c r="A12" s="146"/>
      <c r="B12" s="147"/>
      <c r="C12" s="154"/>
      <c r="D12" s="149">
        <v>43329</v>
      </c>
      <c r="E12" s="150"/>
      <c r="F12" s="151">
        <v>39225</v>
      </c>
      <c r="G12" s="152"/>
      <c r="H12" s="153"/>
    </row>
    <row r="13" spans="1:8" x14ac:dyDescent="0.2">
      <c r="A13" s="134"/>
      <c r="B13" s="139"/>
      <c r="C13" s="140"/>
      <c r="D13" s="141">
        <v>53660</v>
      </c>
      <c r="E13" s="142"/>
      <c r="F13" s="143"/>
      <c r="G13" s="155"/>
      <c r="H13" s="145"/>
    </row>
    <row r="14" spans="1:8" x14ac:dyDescent="0.2">
      <c r="A14" s="146"/>
      <c r="B14" s="147"/>
      <c r="C14" s="148"/>
      <c r="D14" s="149">
        <v>36427</v>
      </c>
      <c r="E14" s="150"/>
      <c r="F14" s="151"/>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8.27</v>
      </c>
      <c r="C19" s="156">
        <f>ROUND(VALUE(SUBSTITUTE(実質収支比率等に係る経年分析!G$48,"▲","-")),2)</f>
        <v>10.08</v>
      </c>
      <c r="D19" s="156">
        <f>ROUND(VALUE(SUBSTITUTE(実質収支比率等に係る経年分析!H$48,"▲","-")),2)</f>
        <v>11.53</v>
      </c>
      <c r="E19" s="156">
        <f>ROUND(VALUE(SUBSTITUTE(実質収支比率等に係る経年分析!I$48,"▲","-")),2)</f>
        <v>11.14</v>
      </c>
      <c r="F19" s="156">
        <f>ROUND(VALUE(SUBSTITUTE(実質収支比率等に係る経年分析!J$48,"▲","-")),2)</f>
        <v>9.19</v>
      </c>
    </row>
    <row r="20" spans="1:11" x14ac:dyDescent="0.2">
      <c r="A20" s="156" t="s">
        <v>53</v>
      </c>
      <c r="B20" s="156">
        <f>ROUND(VALUE(SUBSTITUTE(実質収支比率等に係る経年分析!F$47,"▲","-")),2)</f>
        <v>17.399999999999999</v>
      </c>
      <c r="C20" s="156">
        <f>ROUND(VALUE(SUBSTITUTE(実質収支比率等に係る経年分析!G$47,"▲","-")),2)</f>
        <v>21.07</v>
      </c>
      <c r="D20" s="156">
        <f>ROUND(VALUE(SUBSTITUTE(実質収支比率等に係る経年分析!H$47,"▲","-")),2)</f>
        <v>21.85</v>
      </c>
      <c r="E20" s="156">
        <f>ROUND(VALUE(SUBSTITUTE(実質収支比率等に係る経年分析!I$47,"▲","-")),2)</f>
        <v>19.43</v>
      </c>
      <c r="F20" s="156">
        <f>ROUND(VALUE(SUBSTITUTE(実質収支比率等に係る経年分析!J$47,"▲","-")),2)</f>
        <v>19.13</v>
      </c>
    </row>
    <row r="21" spans="1:11" x14ac:dyDescent="0.2">
      <c r="A21" s="156" t="s">
        <v>54</v>
      </c>
      <c r="B21" s="156">
        <f>IF(ISNUMBER(VALUE(SUBSTITUTE(実質収支比率等に係る経年分析!F$49,"▲","-"))),ROUND(VALUE(SUBSTITUTE(実質収支比率等に係る経年分析!F$49,"▲","-")),2),NA())</f>
        <v>3.69</v>
      </c>
      <c r="C21" s="156">
        <f>IF(ISNUMBER(VALUE(SUBSTITUTE(実質収支比率等に係る経年分析!G$49,"▲","-"))),ROUND(VALUE(SUBSTITUTE(実質収支比率等に係る経年分析!G$49,"▲","-")),2),NA())</f>
        <v>6.34</v>
      </c>
      <c r="D21" s="156">
        <f>IF(ISNUMBER(VALUE(SUBSTITUTE(実質収支比率等に係る経年分析!H$49,"▲","-"))),ROUND(VALUE(SUBSTITUTE(実質収支比率等に係る経年分析!H$49,"▲","-")),2),NA())</f>
        <v>-0.54</v>
      </c>
      <c r="E21" s="156">
        <f>IF(ISNUMBER(VALUE(SUBSTITUTE(実質収支比率等に係る経年分析!I$49,"▲","-"))),ROUND(VALUE(SUBSTITUTE(実質収支比率等に係る経年分析!I$49,"▲","-")),2),NA())</f>
        <v>-2.13</v>
      </c>
      <c r="F21" s="156">
        <f>IF(ISNUMBER(VALUE(SUBSTITUTE(実質収支比率等に係る経年分析!J$49,"▲","-"))),ROUND(VALUE(SUBSTITUTE(実質収支比率等に係る経年分析!J$49,"▲","-")),2),NA())</f>
        <v>-1.59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0.37</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0.28999999999999998</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筑西市病院事業債管理特別会計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筑西市国民健康保険特別会計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1.34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2.0499999999999998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2.16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0.66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0.25</v>
      </c>
    </row>
    <row r="31" spans="1:11" x14ac:dyDescent="0.2">
      <c r="A31" s="157" t="str">
        <f>IF(連結実質赤字比率に係る赤字・黒字の構成分析!C$39="",NA(),連結実質赤字比率に係る赤字・黒字の構成分析!C$39)</f>
        <v>筑西市後期高齢者医療特別会計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0.5</v>
      </c>
    </row>
    <row r="32" spans="1:11" x14ac:dyDescent="0.2">
      <c r="A32" s="157" t="str">
        <f>IF(連結実質赤字比率に係る赤字・黒字の構成分析!C$38="",NA(),連結実質赤字比率に係る赤字・黒字の構成分析!C$38)</f>
        <v>筑西市介護保険特別会計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0.93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2.12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1.44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0.84</v>
      </c>
    </row>
    <row r="33" spans="1:16" x14ac:dyDescent="0.2">
      <c r="A33" s="157" t="str">
        <f>IF(連結実質赤字比率に係る赤字・黒字の構成分析!C$37="",NA(),連結実質赤字比率に係る赤字・黒字の構成分析!C$37)</f>
        <v>筑西市農業集落排水事業会計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1.04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1.1499999999999999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1.73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1.74</v>
      </c>
    </row>
    <row r="34" spans="1:16" x14ac:dyDescent="0.2">
      <c r="A34" s="157" t="str">
        <f>IF(連結実質赤字比率に係る赤字・黒字の構成分析!C$36="",NA(),連結実質赤字比率に係る赤字・黒字の構成分析!C$36)</f>
        <v>筑西市下水道事業会計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4.58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5.37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5.96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5.94</v>
      </c>
    </row>
    <row r="35" spans="1:16" x14ac:dyDescent="0.2">
      <c r="A35" s="157" t="str">
        <f>IF(連結実質赤字比率に係る赤字・黒字の構成分析!C$35="",NA(),連結実質赤字比率に係る赤字・黒字の構成分析!C$35)</f>
        <v>筑西市水道事業会計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4.78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5.24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5.72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6.47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7.45</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8.27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10.08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11.52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11.14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9.19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4550</v>
      </c>
      <c r="E42" s="158"/>
      <c r="F42" s="158"/>
      <c r="G42" s="158">
        <f>'実質公債費比率（分子）の構造'!L$52</f>
        <v>4510</v>
      </c>
      <c r="H42" s="158"/>
      <c r="I42" s="158"/>
      <c r="J42" s="158">
        <f>'実質公債費比率（分子）の構造'!M$52</f>
        <v>4249</v>
      </c>
      <c r="K42" s="158"/>
      <c r="L42" s="158"/>
      <c r="M42" s="158">
        <f>'実質公債費比率（分子）の構造'!N$52</f>
        <v>4201</v>
      </c>
      <c r="N42" s="158"/>
      <c r="O42" s="158"/>
      <c r="P42" s="158">
        <f>'実質公債費比率（分子）の構造'!O$52</f>
        <v>4195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64</v>
      </c>
      <c r="C44" s="158"/>
      <c r="D44" s="158"/>
      <c r="E44" s="158">
        <f>'実質公債費比率（分子）の構造'!L$50</f>
        <v>64</v>
      </c>
      <c r="F44" s="158"/>
      <c r="G44" s="158"/>
      <c r="H44" s="158">
        <f>'実質公債費比率（分子）の構造'!M$50</f>
        <v>64</v>
      </c>
      <c r="I44" s="158"/>
      <c r="J44" s="158"/>
      <c r="K44" s="158">
        <f>'実質公債費比率（分子）の構造'!N$50</f>
        <v>64</v>
      </c>
      <c r="L44" s="158"/>
      <c r="M44" s="158"/>
      <c r="N44" s="158">
        <f>'実質公債費比率（分子）の構造'!O$50</f>
        <v>24</v>
      </c>
      <c r="O44" s="158"/>
      <c r="P44" s="158"/>
    </row>
    <row r="45" spans="1:16" x14ac:dyDescent="0.2">
      <c r="A45" s="158" t="s">
        <v>63</v>
      </c>
      <c r="B45" s="158">
        <f>'実質公債費比率（分子）の構造'!K$49</f>
        <v>135</v>
      </c>
      <c r="C45" s="158"/>
      <c r="D45" s="158"/>
      <c r="E45" s="158">
        <f>'実質公債費比率（分子）の構造'!L$49</f>
        <v>133</v>
      </c>
      <c r="F45" s="158"/>
      <c r="G45" s="158"/>
      <c r="H45" s="158">
        <f>'実質公債費比率（分子）の構造'!M$49</f>
        <v>117</v>
      </c>
      <c r="I45" s="158"/>
      <c r="J45" s="158"/>
      <c r="K45" s="158">
        <f>'実質公債費比率（分子）の構造'!N$49</f>
        <v>175</v>
      </c>
      <c r="L45" s="158"/>
      <c r="M45" s="158"/>
      <c r="N45" s="158">
        <f>'実質公債費比率（分子）の構造'!O$49</f>
        <v>117</v>
      </c>
      <c r="O45" s="158"/>
      <c r="P45" s="158"/>
    </row>
    <row r="46" spans="1:16" x14ac:dyDescent="0.2">
      <c r="A46" s="158" t="s">
        <v>64</v>
      </c>
      <c r="B46" s="158">
        <f>'実質公債費比率（分子）の構造'!K$48</f>
        <v>1184</v>
      </c>
      <c r="C46" s="158"/>
      <c r="D46" s="158"/>
      <c r="E46" s="158">
        <f>'実質公債費比率（分子）の構造'!L$48</f>
        <v>1151</v>
      </c>
      <c r="F46" s="158"/>
      <c r="G46" s="158"/>
      <c r="H46" s="158">
        <f>'実質公債費比率（分子）の構造'!M$48</f>
        <v>1150</v>
      </c>
      <c r="I46" s="158"/>
      <c r="J46" s="158"/>
      <c r="K46" s="158">
        <f>'実質公債費比率（分子）の構造'!N$48</f>
        <v>1111</v>
      </c>
      <c r="L46" s="158"/>
      <c r="M46" s="158"/>
      <c r="N46" s="158">
        <f>'実質公債費比率（分子）の構造'!O$48</f>
        <v>1053</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4742</v>
      </c>
      <c r="C49" s="158"/>
      <c r="D49" s="158"/>
      <c r="E49" s="158">
        <f>'実質公債費比率（分子）の構造'!L$45</f>
        <v>4692</v>
      </c>
      <c r="F49" s="158"/>
      <c r="G49" s="158"/>
      <c r="H49" s="158">
        <f>'実質公債費比率（分子）の構造'!M$45</f>
        <v>4926</v>
      </c>
      <c r="I49" s="158"/>
      <c r="J49" s="158"/>
      <c r="K49" s="158">
        <f>'実質公債費比率（分子）の構造'!N$45</f>
        <v>4531</v>
      </c>
      <c r="L49" s="158"/>
      <c r="M49" s="158"/>
      <c r="N49" s="158">
        <f>'実質公債費比率（分子）の構造'!O$45</f>
        <v>4427</v>
      </c>
      <c r="O49" s="158"/>
      <c r="P49" s="158"/>
    </row>
    <row r="50" spans="1:16" x14ac:dyDescent="0.2">
      <c r="A50" s="158" t="s">
        <v>67</v>
      </c>
      <c r="B50" s="158" t="e">
        <f>NA()</f>
        <v>#N/A</v>
      </c>
      <c r="C50" s="158">
        <f>IF(ISNUMBER('実質公債費比率（分子）の構造'!K$53),'実質公債費比率（分子）の構造'!K$53,NA())</f>
        <v>1575</v>
      </c>
      <c r="D50" s="158" t="e">
        <f>NA()</f>
        <v>#N/A</v>
      </c>
      <c r="E50" s="158" t="e">
        <f>NA()</f>
        <v>#N/A</v>
      </c>
      <c r="F50" s="158">
        <f>IF(ISNUMBER('実質公債費比率（分子）の構造'!L$53),'実質公債費比率（分子）の構造'!L$53,NA())</f>
        <v>1530</v>
      </c>
      <c r="G50" s="158" t="e">
        <f>NA()</f>
        <v>#N/A</v>
      </c>
      <c r="H50" s="158" t="e">
        <f>NA()</f>
        <v>#N/A</v>
      </c>
      <c r="I50" s="158">
        <f>IF(ISNUMBER('実質公債費比率（分子）の構造'!M$53),'実質公債費比率（分子）の構造'!M$53,NA())</f>
        <v>2008</v>
      </c>
      <c r="J50" s="158" t="e">
        <f>NA()</f>
        <v>#N/A</v>
      </c>
      <c r="K50" s="158" t="e">
        <f>NA()</f>
        <v>#N/A</v>
      </c>
      <c r="L50" s="158">
        <f>IF(ISNUMBER('実質公債費比率（分子）の構造'!N$53),'実質公債費比率（分子）の構造'!N$53,NA())</f>
        <v>1680</v>
      </c>
      <c r="M50" s="158" t="e">
        <f>NA()</f>
        <v>#N/A</v>
      </c>
      <c r="N50" s="158" t="e">
        <f>NA()</f>
        <v>#N/A</v>
      </c>
      <c r="O50" s="158">
        <f>IF(ISNUMBER('実質公債費比率（分子）の構造'!O$53),'実質公債費比率（分子）の構造'!O$53,NA())</f>
        <v>1426</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45870</v>
      </c>
      <c r="E56" s="157"/>
      <c r="F56" s="157"/>
      <c r="G56" s="157">
        <f>'将来負担比率（分子）の構造'!J$52</f>
        <v>45129</v>
      </c>
      <c r="H56" s="157"/>
      <c r="I56" s="157"/>
      <c r="J56" s="157">
        <f>'将来負担比率（分子）の構造'!K$52</f>
        <v>44708</v>
      </c>
      <c r="K56" s="157"/>
      <c r="L56" s="157"/>
      <c r="M56" s="157">
        <f>'将来負担比率（分子）の構造'!L$52</f>
        <v>43752</v>
      </c>
      <c r="N56" s="157"/>
      <c r="O56" s="157"/>
      <c r="P56" s="157">
        <f>'将来負担比率（分子）の構造'!M$52</f>
        <v>42327</v>
      </c>
    </row>
    <row r="57" spans="1:16" x14ac:dyDescent="0.2">
      <c r="A57" s="157" t="s">
        <v>42</v>
      </c>
      <c r="B57" s="157"/>
      <c r="C57" s="157"/>
      <c r="D57" s="157">
        <f>'将来負担比率（分子）の構造'!I$51</f>
        <v>3074</v>
      </c>
      <c r="E57" s="157"/>
      <c r="F57" s="157"/>
      <c r="G57" s="157">
        <f>'将来負担比率（分子）の構造'!J$51</f>
        <v>2995</v>
      </c>
      <c r="H57" s="157"/>
      <c r="I57" s="157"/>
      <c r="J57" s="157">
        <f>'将来負担比率（分子）の構造'!K$51</f>
        <v>3191</v>
      </c>
      <c r="K57" s="157"/>
      <c r="L57" s="157"/>
      <c r="M57" s="157">
        <f>'将来負担比率（分子）の構造'!L$51</f>
        <v>2980</v>
      </c>
      <c r="N57" s="157"/>
      <c r="O57" s="157"/>
      <c r="P57" s="157">
        <f>'将来負担比率（分子）の構造'!M$51</f>
        <v>2855</v>
      </c>
    </row>
    <row r="58" spans="1:16" x14ac:dyDescent="0.2">
      <c r="A58" s="157" t="s">
        <v>41</v>
      </c>
      <c r="B58" s="157"/>
      <c r="C58" s="157"/>
      <c r="D58" s="157">
        <f>'将来負担比率（分子）の構造'!I$50</f>
        <v>9453</v>
      </c>
      <c r="E58" s="157"/>
      <c r="F58" s="157"/>
      <c r="G58" s="157">
        <f>'将来負担比率（分子）の構造'!J$50</f>
        <v>11991</v>
      </c>
      <c r="H58" s="157"/>
      <c r="I58" s="157"/>
      <c r="J58" s="157">
        <f>'将来負担比率（分子）の構造'!K$50</f>
        <v>12693</v>
      </c>
      <c r="K58" s="157"/>
      <c r="L58" s="157"/>
      <c r="M58" s="157">
        <f>'将来負担比率（分子）の構造'!L$50</f>
        <v>12711</v>
      </c>
      <c r="N58" s="157"/>
      <c r="O58" s="157"/>
      <c r="P58" s="157">
        <f>'将来負担比率（分子）の構造'!M$50</f>
        <v>13056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977</v>
      </c>
      <c r="C61" s="157"/>
      <c r="D61" s="157"/>
      <c r="E61" s="157">
        <f>'将来負担比率（分子）の構造'!J$46</f>
        <v>10</v>
      </c>
      <c r="F61" s="157"/>
      <c r="G61" s="157"/>
      <c r="H61" s="157" t="str">
        <f>'将来負担比率（分子）の構造'!K$46</f>
        <v>-</v>
      </c>
      <c r="I61" s="157"/>
      <c r="J61" s="157"/>
      <c r="K61" s="157" t="str">
        <f>'将来負担比率（分子）の構造'!L$46</f>
        <v>-</v>
      </c>
      <c r="L61" s="157"/>
      <c r="M61" s="157"/>
      <c r="N61" s="157">
        <f>'将来負担比率（分子）の構造'!M$46</f>
        <v>442</v>
      </c>
      <c r="O61" s="157"/>
      <c r="P61" s="157"/>
    </row>
    <row r="62" spans="1:16" x14ac:dyDescent="0.2">
      <c r="A62" s="157" t="s">
        <v>35</v>
      </c>
      <c r="B62" s="157">
        <f>'将来負担比率（分子）の構造'!I$45</f>
        <v>7235</v>
      </c>
      <c r="C62" s="157"/>
      <c r="D62" s="157"/>
      <c r="E62" s="157">
        <f>'将来負担比率（分子）の構造'!J$45</f>
        <v>7178</v>
      </c>
      <c r="F62" s="157"/>
      <c r="G62" s="157"/>
      <c r="H62" s="157">
        <f>'将来負担比率（分子）の構造'!K$45</f>
        <v>7192</v>
      </c>
      <c r="I62" s="157"/>
      <c r="J62" s="157"/>
      <c r="K62" s="157">
        <f>'将来負担比率（分子）の構造'!L$45</f>
        <v>7255</v>
      </c>
      <c r="L62" s="157"/>
      <c r="M62" s="157"/>
      <c r="N62" s="157">
        <f>'将来負担比率（分子）の構造'!M$45</f>
        <v>7164</v>
      </c>
      <c r="O62" s="157"/>
      <c r="P62" s="157"/>
    </row>
    <row r="63" spans="1:16" x14ac:dyDescent="0.2">
      <c r="A63" s="157" t="s">
        <v>34</v>
      </c>
      <c r="B63" s="157">
        <f>'将来負担比率（分子）の構造'!I$44</f>
        <v>1196</v>
      </c>
      <c r="C63" s="157"/>
      <c r="D63" s="157"/>
      <c r="E63" s="157">
        <f>'将来負担比率（分子）の構造'!J$44</f>
        <v>1384</v>
      </c>
      <c r="F63" s="157"/>
      <c r="G63" s="157"/>
      <c r="H63" s="157">
        <f>'将来負担比率（分子）の構造'!K$44</f>
        <v>2308</v>
      </c>
      <c r="I63" s="157"/>
      <c r="J63" s="157"/>
      <c r="K63" s="157">
        <f>'将来負担比率（分子）の構造'!L$44</f>
        <v>2290</v>
      </c>
      <c r="L63" s="157"/>
      <c r="M63" s="157"/>
      <c r="N63" s="157">
        <f>'将来負担比率（分子）の構造'!M$44</f>
        <v>3105</v>
      </c>
      <c r="O63" s="157"/>
      <c r="P63" s="157"/>
    </row>
    <row r="64" spans="1:16" x14ac:dyDescent="0.2">
      <c r="A64" s="157" t="s">
        <v>33</v>
      </c>
      <c r="B64" s="157">
        <f>'将来負担比率（分子）の構造'!I$43</f>
        <v>11846</v>
      </c>
      <c r="C64" s="157"/>
      <c r="D64" s="157"/>
      <c r="E64" s="157">
        <f>'将来負担比率（分子）の構造'!J$43</f>
        <v>10603</v>
      </c>
      <c r="F64" s="157"/>
      <c r="G64" s="157"/>
      <c r="H64" s="157">
        <f>'将来負担比率（分子）の構造'!K$43</f>
        <v>9453</v>
      </c>
      <c r="I64" s="157"/>
      <c r="J64" s="157"/>
      <c r="K64" s="157">
        <f>'将来負担比率（分子）の構造'!L$43</f>
        <v>8879</v>
      </c>
      <c r="L64" s="157"/>
      <c r="M64" s="157"/>
      <c r="N64" s="157">
        <f>'将来負担比率（分子）の構造'!M$43</f>
        <v>8068</v>
      </c>
      <c r="O64" s="157"/>
      <c r="P64" s="157"/>
    </row>
    <row r="65" spans="1:16" x14ac:dyDescent="0.2">
      <c r="A65" s="157" t="s">
        <v>32</v>
      </c>
      <c r="B65" s="157">
        <f>'将来負担比率（分子）の構造'!I$42</f>
        <v>823</v>
      </c>
      <c r="C65" s="157"/>
      <c r="D65" s="157"/>
      <c r="E65" s="157">
        <f>'将来負担比率（分子）の構造'!J$42</f>
        <v>759</v>
      </c>
      <c r="F65" s="157"/>
      <c r="G65" s="157"/>
      <c r="H65" s="157">
        <f>'将来負担比率（分子）の構造'!K$42</f>
        <v>759</v>
      </c>
      <c r="I65" s="157"/>
      <c r="J65" s="157"/>
      <c r="K65" s="157">
        <f>'将来負担比率（分子）の構造'!L$42</f>
        <v>631</v>
      </c>
      <c r="L65" s="157"/>
      <c r="M65" s="157"/>
      <c r="N65" s="157">
        <f>'将来負担比率（分子）の構造'!M$42</f>
        <v>607</v>
      </c>
      <c r="O65" s="157"/>
      <c r="P65" s="157"/>
    </row>
    <row r="66" spans="1:16" x14ac:dyDescent="0.2">
      <c r="A66" s="157" t="s">
        <v>31</v>
      </c>
      <c r="B66" s="157">
        <f>'将来負担比率（分子）の構造'!I$41</f>
        <v>50173</v>
      </c>
      <c r="C66" s="157"/>
      <c r="D66" s="157"/>
      <c r="E66" s="157">
        <f>'将来負担比率（分子）の構造'!J$41</f>
        <v>51933</v>
      </c>
      <c r="F66" s="157"/>
      <c r="G66" s="157"/>
      <c r="H66" s="157">
        <f>'将来負担比率（分子）の構造'!K$41</f>
        <v>52068</v>
      </c>
      <c r="I66" s="157"/>
      <c r="J66" s="157"/>
      <c r="K66" s="157">
        <f>'将来負担比率（分子）の構造'!L$41</f>
        <v>51851</v>
      </c>
      <c r="L66" s="157"/>
      <c r="M66" s="157"/>
      <c r="N66" s="157">
        <f>'将来負担比率（分子）の構造'!M$41</f>
        <v>52237</v>
      </c>
      <c r="O66" s="157"/>
      <c r="P66" s="157"/>
    </row>
    <row r="67" spans="1:16" x14ac:dyDescent="0.2">
      <c r="A67" s="157" t="s">
        <v>71</v>
      </c>
      <c r="B67" s="157" t="e">
        <f>NA()</f>
        <v>#N/A</v>
      </c>
      <c r="C67" s="157">
        <f>IF(ISNUMBER('将来負担比率（分子）の構造'!I$53), IF('将来負担比率（分子）の構造'!I$53 &lt; 0, 0, '将来負担比率（分子）の構造'!I$53), NA())</f>
        <v>13853</v>
      </c>
      <c r="D67" s="157" t="e">
        <f>NA()</f>
        <v>#N/A</v>
      </c>
      <c r="E67" s="157" t="e">
        <f>NA()</f>
        <v>#N/A</v>
      </c>
      <c r="F67" s="157">
        <f>IF(ISNUMBER('将来負担比率（分子）の構造'!J$53), IF('将来負担比率（分子）の構造'!J$53 &lt; 0, 0, '将来負担比率（分子）の構造'!J$53), NA())</f>
        <v>11752</v>
      </c>
      <c r="G67" s="157" t="e">
        <f>NA()</f>
        <v>#N/A</v>
      </c>
      <c r="H67" s="157" t="e">
        <f>NA()</f>
        <v>#N/A</v>
      </c>
      <c r="I67" s="157">
        <f>IF(ISNUMBER('将来負担比率（分子）の構造'!K$53), IF('将来負担比率（分子）の構造'!K$53 &lt; 0, 0, '将来負担比率（分子）の構造'!K$53), NA())</f>
        <v>11188</v>
      </c>
      <c r="J67" s="157" t="e">
        <f>NA()</f>
        <v>#N/A</v>
      </c>
      <c r="K67" s="157" t="e">
        <f>NA()</f>
        <v>#N/A</v>
      </c>
      <c r="L67" s="157">
        <f>IF(ISNUMBER('将来負担比率（分子）の構造'!L$53), IF('将来負担比率（分子）の構造'!L$53 &lt; 0, 0, '将来負担比率（分子）の構造'!L$53), NA())</f>
        <v>11464</v>
      </c>
      <c r="M67" s="157" t="e">
        <f>NA()</f>
        <v>#N/A</v>
      </c>
      <c r="N67" s="157" t="e">
        <f>NA()</f>
        <v>#N/A</v>
      </c>
      <c r="O67" s="157">
        <f>IF(ISNUMBER('将来負担比率（分子）の構造'!M$53), IF('将来負担比率（分子）の構造'!M$53 &lt; 0, 0, '将来負担比率（分子）の構造'!M$53), NA())</f>
        <v>13385</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5577</v>
      </c>
      <c r="C72" s="161">
        <f>基金残高に係る経年分析!G55</f>
        <v>5062</v>
      </c>
      <c r="D72" s="161">
        <f>基金残高に係る経年分析!H55</f>
        <v>5094</v>
      </c>
    </row>
    <row r="73" spans="1:16" x14ac:dyDescent="0.2">
      <c r="A73" s="160" t="s">
        <v>74</v>
      </c>
      <c r="B73" s="161">
        <f>基金残高に係る経年分析!F56</f>
        <v>3118</v>
      </c>
      <c r="C73" s="161">
        <f>基金残高に係る経年分析!G56</f>
        <v>3151</v>
      </c>
      <c r="D73" s="161">
        <f>基金残高に係る経年分析!H56</f>
        <v>3025</v>
      </c>
    </row>
    <row r="74" spans="1:16" x14ac:dyDescent="0.2">
      <c r="A74" s="160" t="s">
        <v>75</v>
      </c>
      <c r="B74" s="161">
        <f>基金残高に係る経年分析!F57</f>
        <v>4337</v>
      </c>
      <c r="C74" s="161">
        <f>基金残高に係る経年分析!G57</f>
        <v>5025</v>
      </c>
      <c r="D74" s="161">
        <f>基金残高に係る経年分析!H57</f>
        <v>5889</v>
      </c>
    </row>
  </sheetData>
  <sheetProtection algorithmName="SHA-512" hashValue="hh/P61UuwDD8n5eXZPzEBzC/zWr3inc6EIIZoQv5Nt17eXZdPhP6HtZ5cvrNDqlaz6WkXvKtOdnBwflKOJ7zWA==" saltValue="fr0kEV294CHhCrIkqvij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G20" sqref="BG20:BN20"/>
    </sheetView>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14757482</v>
      </c>
      <c r="S5" s="600"/>
      <c r="T5" s="600"/>
      <c r="U5" s="600"/>
      <c r="V5" s="600"/>
      <c r="W5" s="600"/>
      <c r="X5" s="600"/>
      <c r="Y5" s="601"/>
      <c r="Z5" s="602">
        <v>29.2</v>
      </c>
      <c r="AA5" s="602"/>
      <c r="AB5" s="602"/>
      <c r="AC5" s="602"/>
      <c r="AD5" s="603">
        <v>14319521</v>
      </c>
      <c r="AE5" s="603"/>
      <c r="AF5" s="603"/>
      <c r="AG5" s="603"/>
      <c r="AH5" s="603"/>
      <c r="AI5" s="603"/>
      <c r="AJ5" s="603"/>
      <c r="AK5" s="603"/>
      <c r="AL5" s="604">
        <v>53</v>
      </c>
      <c r="AM5" s="605"/>
      <c r="AN5" s="605"/>
      <c r="AO5" s="606"/>
      <c r="AP5" s="596" t="s">
        <v>216</v>
      </c>
      <c r="AQ5" s="597"/>
      <c r="AR5" s="597"/>
      <c r="AS5" s="597"/>
      <c r="AT5" s="597"/>
      <c r="AU5" s="597"/>
      <c r="AV5" s="597"/>
      <c r="AW5" s="597"/>
      <c r="AX5" s="597"/>
      <c r="AY5" s="597"/>
      <c r="AZ5" s="597"/>
      <c r="BA5" s="597"/>
      <c r="BB5" s="597"/>
      <c r="BC5" s="597"/>
      <c r="BD5" s="597"/>
      <c r="BE5" s="597"/>
      <c r="BF5" s="598"/>
      <c r="BG5" s="610">
        <v>14319521</v>
      </c>
      <c r="BH5" s="611"/>
      <c r="BI5" s="611"/>
      <c r="BJ5" s="611"/>
      <c r="BK5" s="611"/>
      <c r="BL5" s="611"/>
      <c r="BM5" s="611"/>
      <c r="BN5" s="612"/>
      <c r="BO5" s="613">
        <v>97</v>
      </c>
      <c r="BP5" s="613"/>
      <c r="BQ5" s="613"/>
      <c r="BR5" s="613"/>
      <c r="BS5" s="614">
        <v>280466</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556191</v>
      </c>
      <c r="S6" s="611"/>
      <c r="T6" s="611"/>
      <c r="U6" s="611"/>
      <c r="V6" s="611"/>
      <c r="W6" s="611"/>
      <c r="X6" s="611"/>
      <c r="Y6" s="612"/>
      <c r="Z6" s="613">
        <v>1.1000000000000001</v>
      </c>
      <c r="AA6" s="613"/>
      <c r="AB6" s="613"/>
      <c r="AC6" s="613"/>
      <c r="AD6" s="614">
        <v>556191</v>
      </c>
      <c r="AE6" s="614"/>
      <c r="AF6" s="614"/>
      <c r="AG6" s="614"/>
      <c r="AH6" s="614"/>
      <c r="AI6" s="614"/>
      <c r="AJ6" s="614"/>
      <c r="AK6" s="614"/>
      <c r="AL6" s="615">
        <v>2.1</v>
      </c>
      <c r="AM6" s="616"/>
      <c r="AN6" s="616"/>
      <c r="AO6" s="617"/>
      <c r="AP6" s="607" t="s">
        <v>221</v>
      </c>
      <c r="AQ6" s="608"/>
      <c r="AR6" s="608"/>
      <c r="AS6" s="608"/>
      <c r="AT6" s="608"/>
      <c r="AU6" s="608"/>
      <c r="AV6" s="608"/>
      <c r="AW6" s="608"/>
      <c r="AX6" s="608"/>
      <c r="AY6" s="608"/>
      <c r="AZ6" s="608"/>
      <c r="BA6" s="608"/>
      <c r="BB6" s="608"/>
      <c r="BC6" s="608"/>
      <c r="BD6" s="608"/>
      <c r="BE6" s="608"/>
      <c r="BF6" s="609"/>
      <c r="BG6" s="610">
        <v>14319521</v>
      </c>
      <c r="BH6" s="611"/>
      <c r="BI6" s="611"/>
      <c r="BJ6" s="611"/>
      <c r="BK6" s="611"/>
      <c r="BL6" s="611"/>
      <c r="BM6" s="611"/>
      <c r="BN6" s="612"/>
      <c r="BO6" s="613">
        <v>97</v>
      </c>
      <c r="BP6" s="613"/>
      <c r="BQ6" s="613"/>
      <c r="BR6" s="613"/>
      <c r="BS6" s="614">
        <v>280466</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285528</v>
      </c>
      <c r="CS6" s="611"/>
      <c r="CT6" s="611"/>
      <c r="CU6" s="611"/>
      <c r="CV6" s="611"/>
      <c r="CW6" s="611"/>
      <c r="CX6" s="611"/>
      <c r="CY6" s="612"/>
      <c r="CZ6" s="604">
        <v>0.6</v>
      </c>
      <c r="DA6" s="605"/>
      <c r="DB6" s="605"/>
      <c r="DC6" s="621"/>
      <c r="DD6" s="619">
        <v>956</v>
      </c>
      <c r="DE6" s="611"/>
      <c r="DF6" s="611"/>
      <c r="DG6" s="611"/>
      <c r="DH6" s="611"/>
      <c r="DI6" s="611"/>
      <c r="DJ6" s="611"/>
      <c r="DK6" s="611"/>
      <c r="DL6" s="611"/>
      <c r="DM6" s="611"/>
      <c r="DN6" s="611"/>
      <c r="DO6" s="611"/>
      <c r="DP6" s="612"/>
      <c r="DQ6" s="619">
        <v>285528</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5140</v>
      </c>
      <c r="S7" s="611"/>
      <c r="T7" s="611"/>
      <c r="U7" s="611"/>
      <c r="V7" s="611"/>
      <c r="W7" s="611"/>
      <c r="X7" s="611"/>
      <c r="Y7" s="612"/>
      <c r="Z7" s="613">
        <v>0</v>
      </c>
      <c r="AA7" s="613"/>
      <c r="AB7" s="613"/>
      <c r="AC7" s="613"/>
      <c r="AD7" s="614">
        <v>5140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5825333</v>
      </c>
      <c r="BH7" s="611"/>
      <c r="BI7" s="611"/>
      <c r="BJ7" s="611"/>
      <c r="BK7" s="611"/>
      <c r="BL7" s="611"/>
      <c r="BM7" s="611"/>
      <c r="BN7" s="612"/>
      <c r="BO7" s="613">
        <v>39.5</v>
      </c>
      <c r="BP7" s="613"/>
      <c r="BQ7" s="613"/>
      <c r="BR7" s="613"/>
      <c r="BS7" s="614">
        <v>280466</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8413138</v>
      </c>
      <c r="CS7" s="611"/>
      <c r="CT7" s="611"/>
      <c r="CU7" s="611"/>
      <c r="CV7" s="611"/>
      <c r="CW7" s="611"/>
      <c r="CX7" s="611"/>
      <c r="CY7" s="612"/>
      <c r="CZ7" s="613">
        <v>17.600000000000001</v>
      </c>
      <c r="DA7" s="613"/>
      <c r="DB7" s="613"/>
      <c r="DC7" s="613"/>
      <c r="DD7" s="619">
        <v>1001984</v>
      </c>
      <c r="DE7" s="611"/>
      <c r="DF7" s="611"/>
      <c r="DG7" s="611"/>
      <c r="DH7" s="611"/>
      <c r="DI7" s="611"/>
      <c r="DJ7" s="611"/>
      <c r="DK7" s="611"/>
      <c r="DL7" s="611"/>
      <c r="DM7" s="611"/>
      <c r="DN7" s="611"/>
      <c r="DO7" s="611"/>
      <c r="DP7" s="612"/>
      <c r="DQ7" s="619">
        <v>6024478</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103763</v>
      </c>
      <c r="S8" s="611"/>
      <c r="T8" s="611"/>
      <c r="U8" s="611"/>
      <c r="V8" s="611"/>
      <c r="W8" s="611"/>
      <c r="X8" s="611"/>
      <c r="Y8" s="612"/>
      <c r="Z8" s="613">
        <v>0.2</v>
      </c>
      <c r="AA8" s="613"/>
      <c r="AB8" s="613"/>
      <c r="AC8" s="613"/>
      <c r="AD8" s="614">
        <v>103763</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161021</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17587257</v>
      </c>
      <c r="CS8" s="611"/>
      <c r="CT8" s="611"/>
      <c r="CU8" s="611"/>
      <c r="CV8" s="611"/>
      <c r="CW8" s="611"/>
      <c r="CX8" s="611"/>
      <c r="CY8" s="612"/>
      <c r="CZ8" s="613">
        <v>36.700000000000003</v>
      </c>
      <c r="DA8" s="613"/>
      <c r="DB8" s="613"/>
      <c r="DC8" s="613"/>
      <c r="DD8" s="619">
        <v>742330</v>
      </c>
      <c r="DE8" s="611"/>
      <c r="DF8" s="611"/>
      <c r="DG8" s="611"/>
      <c r="DH8" s="611"/>
      <c r="DI8" s="611"/>
      <c r="DJ8" s="611"/>
      <c r="DK8" s="611"/>
      <c r="DL8" s="611"/>
      <c r="DM8" s="611"/>
      <c r="DN8" s="611"/>
      <c r="DO8" s="611"/>
      <c r="DP8" s="612"/>
      <c r="DQ8" s="619">
        <v>8216837</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144397</v>
      </c>
      <c r="S9" s="611"/>
      <c r="T9" s="611"/>
      <c r="U9" s="611"/>
      <c r="V9" s="611"/>
      <c r="W9" s="611"/>
      <c r="X9" s="611"/>
      <c r="Y9" s="612"/>
      <c r="Z9" s="613">
        <v>0.3</v>
      </c>
      <c r="AA9" s="613"/>
      <c r="AB9" s="613"/>
      <c r="AC9" s="613"/>
      <c r="AD9" s="614">
        <v>144397</v>
      </c>
      <c r="AE9" s="614"/>
      <c r="AF9" s="614"/>
      <c r="AG9" s="614"/>
      <c r="AH9" s="614"/>
      <c r="AI9" s="614"/>
      <c r="AJ9" s="614"/>
      <c r="AK9" s="614"/>
      <c r="AL9" s="615">
        <v>0.5</v>
      </c>
      <c r="AM9" s="616"/>
      <c r="AN9" s="616"/>
      <c r="AO9" s="617"/>
      <c r="AP9" s="607" t="s">
        <v>230</v>
      </c>
      <c r="AQ9" s="608"/>
      <c r="AR9" s="608"/>
      <c r="AS9" s="608"/>
      <c r="AT9" s="608"/>
      <c r="AU9" s="608"/>
      <c r="AV9" s="608"/>
      <c r="AW9" s="608"/>
      <c r="AX9" s="608"/>
      <c r="AY9" s="608"/>
      <c r="AZ9" s="608"/>
      <c r="BA9" s="608"/>
      <c r="BB9" s="608"/>
      <c r="BC9" s="608"/>
      <c r="BD9" s="608"/>
      <c r="BE9" s="608"/>
      <c r="BF9" s="609"/>
      <c r="BG9" s="610">
        <v>4544467</v>
      </c>
      <c r="BH9" s="611"/>
      <c r="BI9" s="611"/>
      <c r="BJ9" s="611"/>
      <c r="BK9" s="611"/>
      <c r="BL9" s="611"/>
      <c r="BM9" s="611"/>
      <c r="BN9" s="612"/>
      <c r="BO9" s="613">
        <v>30.8</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4435868</v>
      </c>
      <c r="CS9" s="611"/>
      <c r="CT9" s="611"/>
      <c r="CU9" s="611"/>
      <c r="CV9" s="611"/>
      <c r="CW9" s="611"/>
      <c r="CX9" s="611"/>
      <c r="CY9" s="612"/>
      <c r="CZ9" s="613">
        <v>9.3000000000000007</v>
      </c>
      <c r="DA9" s="613"/>
      <c r="DB9" s="613"/>
      <c r="DC9" s="613"/>
      <c r="DD9" s="619">
        <v>477973</v>
      </c>
      <c r="DE9" s="611"/>
      <c r="DF9" s="611"/>
      <c r="DG9" s="611"/>
      <c r="DH9" s="611"/>
      <c r="DI9" s="611"/>
      <c r="DJ9" s="611"/>
      <c r="DK9" s="611"/>
      <c r="DL9" s="611"/>
      <c r="DM9" s="611"/>
      <c r="DN9" s="611"/>
      <c r="DO9" s="611"/>
      <c r="DP9" s="612"/>
      <c r="DQ9" s="619">
        <v>3542173</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351463</v>
      </c>
      <c r="BH10" s="611"/>
      <c r="BI10" s="611"/>
      <c r="BJ10" s="611"/>
      <c r="BK10" s="611"/>
      <c r="BL10" s="611"/>
      <c r="BM10" s="611"/>
      <c r="BN10" s="612"/>
      <c r="BO10" s="613">
        <v>2.4</v>
      </c>
      <c r="BP10" s="613"/>
      <c r="BQ10" s="613"/>
      <c r="BR10" s="613"/>
      <c r="BS10" s="614">
        <v>59489</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141</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136</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2594450</v>
      </c>
      <c r="S11" s="611"/>
      <c r="T11" s="611"/>
      <c r="U11" s="611"/>
      <c r="V11" s="611"/>
      <c r="W11" s="611"/>
      <c r="X11" s="611"/>
      <c r="Y11" s="612"/>
      <c r="Z11" s="615">
        <v>5.0999999999999996</v>
      </c>
      <c r="AA11" s="616"/>
      <c r="AB11" s="616"/>
      <c r="AC11" s="622"/>
      <c r="AD11" s="619">
        <v>2594450</v>
      </c>
      <c r="AE11" s="611"/>
      <c r="AF11" s="611"/>
      <c r="AG11" s="611"/>
      <c r="AH11" s="611"/>
      <c r="AI11" s="611"/>
      <c r="AJ11" s="611"/>
      <c r="AK11" s="612"/>
      <c r="AL11" s="615">
        <v>9.6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768382</v>
      </c>
      <c r="BH11" s="611"/>
      <c r="BI11" s="611"/>
      <c r="BJ11" s="611"/>
      <c r="BK11" s="611"/>
      <c r="BL11" s="611"/>
      <c r="BM11" s="611"/>
      <c r="BN11" s="612"/>
      <c r="BO11" s="613">
        <v>5.2</v>
      </c>
      <c r="BP11" s="613"/>
      <c r="BQ11" s="613"/>
      <c r="BR11" s="613"/>
      <c r="BS11" s="614">
        <v>220977</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1208854</v>
      </c>
      <c r="CS11" s="611"/>
      <c r="CT11" s="611"/>
      <c r="CU11" s="611"/>
      <c r="CV11" s="611"/>
      <c r="CW11" s="611"/>
      <c r="CX11" s="611"/>
      <c r="CY11" s="612"/>
      <c r="CZ11" s="613">
        <v>2.5</v>
      </c>
      <c r="DA11" s="613"/>
      <c r="DB11" s="613"/>
      <c r="DC11" s="613"/>
      <c r="DD11" s="619">
        <v>88374</v>
      </c>
      <c r="DE11" s="611"/>
      <c r="DF11" s="611"/>
      <c r="DG11" s="611"/>
      <c r="DH11" s="611"/>
      <c r="DI11" s="611"/>
      <c r="DJ11" s="611"/>
      <c r="DK11" s="611"/>
      <c r="DL11" s="611"/>
      <c r="DM11" s="611"/>
      <c r="DN11" s="611"/>
      <c r="DO11" s="611"/>
      <c r="DP11" s="612"/>
      <c r="DQ11" s="619">
        <v>948313</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17136</v>
      </c>
      <c r="S12" s="611"/>
      <c r="T12" s="611"/>
      <c r="U12" s="611"/>
      <c r="V12" s="611"/>
      <c r="W12" s="611"/>
      <c r="X12" s="611"/>
      <c r="Y12" s="612"/>
      <c r="Z12" s="613">
        <v>0</v>
      </c>
      <c r="AA12" s="613"/>
      <c r="AB12" s="613"/>
      <c r="AC12" s="613"/>
      <c r="AD12" s="614">
        <v>17136</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7281838</v>
      </c>
      <c r="BH12" s="611"/>
      <c r="BI12" s="611"/>
      <c r="BJ12" s="611"/>
      <c r="BK12" s="611"/>
      <c r="BL12" s="611"/>
      <c r="BM12" s="611"/>
      <c r="BN12" s="612"/>
      <c r="BO12" s="613">
        <v>49.3</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378448</v>
      </c>
      <c r="CS12" s="611"/>
      <c r="CT12" s="611"/>
      <c r="CU12" s="611"/>
      <c r="CV12" s="611"/>
      <c r="CW12" s="611"/>
      <c r="CX12" s="611"/>
      <c r="CY12" s="612"/>
      <c r="CZ12" s="613">
        <v>0.8</v>
      </c>
      <c r="DA12" s="613"/>
      <c r="DB12" s="613"/>
      <c r="DC12" s="613"/>
      <c r="DD12" s="619">
        <v>7994</v>
      </c>
      <c r="DE12" s="611"/>
      <c r="DF12" s="611"/>
      <c r="DG12" s="611"/>
      <c r="DH12" s="611"/>
      <c r="DI12" s="611"/>
      <c r="DJ12" s="611"/>
      <c r="DK12" s="611"/>
      <c r="DL12" s="611"/>
      <c r="DM12" s="611"/>
      <c r="DN12" s="611"/>
      <c r="DO12" s="611"/>
      <c r="DP12" s="612"/>
      <c r="DQ12" s="619">
        <v>321291</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7274302</v>
      </c>
      <c r="BH13" s="611"/>
      <c r="BI13" s="611"/>
      <c r="BJ13" s="611"/>
      <c r="BK13" s="611"/>
      <c r="BL13" s="611"/>
      <c r="BM13" s="611"/>
      <c r="BN13" s="612"/>
      <c r="BO13" s="613">
        <v>49.3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4110493</v>
      </c>
      <c r="CS13" s="611"/>
      <c r="CT13" s="611"/>
      <c r="CU13" s="611"/>
      <c r="CV13" s="611"/>
      <c r="CW13" s="611"/>
      <c r="CX13" s="611"/>
      <c r="CY13" s="612"/>
      <c r="CZ13" s="613">
        <v>8.6</v>
      </c>
      <c r="DA13" s="613"/>
      <c r="DB13" s="613"/>
      <c r="DC13" s="613"/>
      <c r="DD13" s="619">
        <v>1991904</v>
      </c>
      <c r="DE13" s="611"/>
      <c r="DF13" s="611"/>
      <c r="DG13" s="611"/>
      <c r="DH13" s="611"/>
      <c r="DI13" s="611"/>
      <c r="DJ13" s="611"/>
      <c r="DK13" s="611"/>
      <c r="DL13" s="611"/>
      <c r="DM13" s="611"/>
      <c r="DN13" s="611"/>
      <c r="DO13" s="611"/>
      <c r="DP13" s="612"/>
      <c r="DQ13" s="619">
        <v>2693303</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372116</v>
      </c>
      <c r="BH14" s="611"/>
      <c r="BI14" s="611"/>
      <c r="BJ14" s="611"/>
      <c r="BK14" s="611"/>
      <c r="BL14" s="611"/>
      <c r="BM14" s="611"/>
      <c r="BN14" s="612"/>
      <c r="BO14" s="613">
        <v>2.5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1935985</v>
      </c>
      <c r="CS14" s="611"/>
      <c r="CT14" s="611"/>
      <c r="CU14" s="611"/>
      <c r="CV14" s="611"/>
      <c r="CW14" s="611"/>
      <c r="CX14" s="611"/>
      <c r="CY14" s="612"/>
      <c r="CZ14" s="613">
        <v>4</v>
      </c>
      <c r="DA14" s="613"/>
      <c r="DB14" s="613"/>
      <c r="DC14" s="613"/>
      <c r="DD14" s="619">
        <v>60290</v>
      </c>
      <c r="DE14" s="611"/>
      <c r="DF14" s="611"/>
      <c r="DG14" s="611"/>
      <c r="DH14" s="611"/>
      <c r="DI14" s="611"/>
      <c r="DJ14" s="611"/>
      <c r="DK14" s="611"/>
      <c r="DL14" s="611"/>
      <c r="DM14" s="611"/>
      <c r="DN14" s="611"/>
      <c r="DO14" s="611"/>
      <c r="DP14" s="612"/>
      <c r="DQ14" s="619">
        <v>1866900</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65354</v>
      </c>
      <c r="S15" s="611"/>
      <c r="T15" s="611"/>
      <c r="U15" s="611"/>
      <c r="V15" s="611"/>
      <c r="W15" s="611"/>
      <c r="X15" s="611"/>
      <c r="Y15" s="612"/>
      <c r="Z15" s="613">
        <v>0.1</v>
      </c>
      <c r="AA15" s="613"/>
      <c r="AB15" s="613"/>
      <c r="AC15" s="613"/>
      <c r="AD15" s="614">
        <v>65354</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840234</v>
      </c>
      <c r="BH15" s="611"/>
      <c r="BI15" s="611"/>
      <c r="BJ15" s="611"/>
      <c r="BK15" s="611"/>
      <c r="BL15" s="611"/>
      <c r="BM15" s="611"/>
      <c r="BN15" s="612"/>
      <c r="BO15" s="613">
        <v>5.7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5310571</v>
      </c>
      <c r="CS15" s="611"/>
      <c r="CT15" s="611"/>
      <c r="CU15" s="611"/>
      <c r="CV15" s="611"/>
      <c r="CW15" s="611"/>
      <c r="CX15" s="611"/>
      <c r="CY15" s="612"/>
      <c r="CZ15" s="613">
        <v>11.1</v>
      </c>
      <c r="DA15" s="613"/>
      <c r="DB15" s="613"/>
      <c r="DC15" s="613"/>
      <c r="DD15" s="619">
        <v>913070</v>
      </c>
      <c r="DE15" s="611"/>
      <c r="DF15" s="611"/>
      <c r="DG15" s="611"/>
      <c r="DH15" s="611"/>
      <c r="DI15" s="611"/>
      <c r="DJ15" s="611"/>
      <c r="DK15" s="611"/>
      <c r="DL15" s="611"/>
      <c r="DM15" s="611"/>
      <c r="DN15" s="611"/>
      <c r="DO15" s="611"/>
      <c r="DP15" s="612"/>
      <c r="DQ15" s="619">
        <v>3799316</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276721</v>
      </c>
      <c r="S16" s="611"/>
      <c r="T16" s="611"/>
      <c r="U16" s="611"/>
      <c r="V16" s="611"/>
      <c r="W16" s="611"/>
      <c r="X16" s="611"/>
      <c r="Y16" s="612"/>
      <c r="Z16" s="613">
        <v>0.5</v>
      </c>
      <c r="AA16" s="613"/>
      <c r="AB16" s="613"/>
      <c r="AC16" s="613"/>
      <c r="AD16" s="614">
        <v>276721</v>
      </c>
      <c r="AE16" s="614"/>
      <c r="AF16" s="614"/>
      <c r="AG16" s="614"/>
      <c r="AH16" s="614"/>
      <c r="AI16" s="614"/>
      <c r="AJ16" s="614"/>
      <c r="AK16" s="614"/>
      <c r="AL16" s="615">
        <v>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547834</v>
      </c>
      <c r="S17" s="611"/>
      <c r="T17" s="611"/>
      <c r="U17" s="611"/>
      <c r="V17" s="611"/>
      <c r="W17" s="611"/>
      <c r="X17" s="611"/>
      <c r="Y17" s="612"/>
      <c r="Z17" s="613">
        <v>1.1000000000000001</v>
      </c>
      <c r="AA17" s="613"/>
      <c r="AB17" s="613"/>
      <c r="AC17" s="613"/>
      <c r="AD17" s="614">
        <v>547834</v>
      </c>
      <c r="AE17" s="614"/>
      <c r="AF17" s="614"/>
      <c r="AG17" s="614"/>
      <c r="AH17" s="614"/>
      <c r="AI17" s="614"/>
      <c r="AJ17" s="614"/>
      <c r="AK17" s="614"/>
      <c r="AL17" s="615">
        <v>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4197470</v>
      </c>
      <c r="CS17" s="611"/>
      <c r="CT17" s="611"/>
      <c r="CU17" s="611"/>
      <c r="CV17" s="611"/>
      <c r="CW17" s="611"/>
      <c r="CX17" s="611"/>
      <c r="CY17" s="612"/>
      <c r="CZ17" s="613">
        <v>8.8000000000000007</v>
      </c>
      <c r="DA17" s="613"/>
      <c r="DB17" s="613"/>
      <c r="DC17" s="613"/>
      <c r="DD17" s="619" t="s">
        <v>122</v>
      </c>
      <c r="DE17" s="611"/>
      <c r="DF17" s="611"/>
      <c r="DG17" s="611"/>
      <c r="DH17" s="611"/>
      <c r="DI17" s="611"/>
      <c r="DJ17" s="611"/>
      <c r="DK17" s="611"/>
      <c r="DL17" s="611"/>
      <c r="DM17" s="611"/>
      <c r="DN17" s="611"/>
      <c r="DO17" s="611"/>
      <c r="DP17" s="612"/>
      <c r="DQ17" s="619">
        <v>4159175</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88571</v>
      </c>
      <c r="S18" s="611"/>
      <c r="T18" s="611"/>
      <c r="U18" s="611"/>
      <c r="V18" s="611"/>
      <c r="W18" s="611"/>
      <c r="X18" s="611"/>
      <c r="Y18" s="612"/>
      <c r="Z18" s="613">
        <v>0.2</v>
      </c>
      <c r="AA18" s="613"/>
      <c r="AB18" s="613"/>
      <c r="AC18" s="613"/>
      <c r="AD18" s="614">
        <v>88571</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440528</v>
      </c>
      <c r="S19" s="611"/>
      <c r="T19" s="611"/>
      <c r="U19" s="611"/>
      <c r="V19" s="611"/>
      <c r="W19" s="611"/>
      <c r="X19" s="611"/>
      <c r="Y19" s="612"/>
      <c r="Z19" s="613">
        <v>0.9</v>
      </c>
      <c r="AA19" s="613"/>
      <c r="AB19" s="613"/>
      <c r="AC19" s="613"/>
      <c r="AD19" s="614">
        <v>440528</v>
      </c>
      <c r="AE19" s="614"/>
      <c r="AF19" s="614"/>
      <c r="AG19" s="614"/>
      <c r="AH19" s="614"/>
      <c r="AI19" s="614"/>
      <c r="AJ19" s="614"/>
      <c r="AK19" s="614"/>
      <c r="AL19" s="615">
        <v>1.6</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437961</v>
      </c>
      <c r="BH19" s="611"/>
      <c r="BI19" s="611"/>
      <c r="BJ19" s="611"/>
      <c r="BK19" s="611"/>
      <c r="BL19" s="611"/>
      <c r="BM19" s="611"/>
      <c r="BN19" s="612"/>
      <c r="BO19" s="613">
        <v>3</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18735</v>
      </c>
      <c r="S20" s="611"/>
      <c r="T20" s="611"/>
      <c r="U20" s="611"/>
      <c r="V20" s="611"/>
      <c r="W20" s="611"/>
      <c r="X20" s="611"/>
      <c r="Y20" s="612"/>
      <c r="Z20" s="613">
        <v>0</v>
      </c>
      <c r="AA20" s="613"/>
      <c r="AB20" s="613"/>
      <c r="AC20" s="613"/>
      <c r="AD20" s="614">
        <v>18735</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437961</v>
      </c>
      <c r="BH20" s="611"/>
      <c r="BI20" s="611"/>
      <c r="BJ20" s="611"/>
      <c r="BK20" s="611"/>
      <c r="BL20" s="611"/>
      <c r="BM20" s="611"/>
      <c r="BN20" s="612"/>
      <c r="BO20" s="613">
        <v>3</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47863753</v>
      </c>
      <c r="CS20" s="611"/>
      <c r="CT20" s="611"/>
      <c r="CU20" s="611"/>
      <c r="CV20" s="611"/>
      <c r="CW20" s="611"/>
      <c r="CX20" s="611"/>
      <c r="CY20" s="612"/>
      <c r="CZ20" s="613">
        <v>100</v>
      </c>
      <c r="DA20" s="613"/>
      <c r="DB20" s="613"/>
      <c r="DC20" s="613"/>
      <c r="DD20" s="619">
        <v>5284875</v>
      </c>
      <c r="DE20" s="611"/>
      <c r="DF20" s="611"/>
      <c r="DG20" s="611"/>
      <c r="DH20" s="611"/>
      <c r="DI20" s="611"/>
      <c r="DJ20" s="611"/>
      <c r="DK20" s="611"/>
      <c r="DL20" s="611"/>
      <c r="DM20" s="611"/>
      <c r="DN20" s="611"/>
      <c r="DO20" s="611"/>
      <c r="DP20" s="612"/>
      <c r="DQ20" s="619">
        <v>31857450</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9288645</v>
      </c>
      <c r="S21" s="611"/>
      <c r="T21" s="611"/>
      <c r="U21" s="611"/>
      <c r="V21" s="611"/>
      <c r="W21" s="611"/>
      <c r="X21" s="611"/>
      <c r="Y21" s="612"/>
      <c r="Z21" s="613">
        <v>18.399999999999999</v>
      </c>
      <c r="AA21" s="613"/>
      <c r="AB21" s="613"/>
      <c r="AC21" s="613"/>
      <c r="AD21" s="614">
        <v>8290232</v>
      </c>
      <c r="AE21" s="614"/>
      <c r="AF21" s="614"/>
      <c r="AG21" s="614"/>
      <c r="AH21" s="614"/>
      <c r="AI21" s="614"/>
      <c r="AJ21" s="614"/>
      <c r="AK21" s="614"/>
      <c r="AL21" s="615">
        <v>30.7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8290232</v>
      </c>
      <c r="S22" s="611"/>
      <c r="T22" s="611"/>
      <c r="U22" s="611"/>
      <c r="V22" s="611"/>
      <c r="W22" s="611"/>
      <c r="X22" s="611"/>
      <c r="Y22" s="612"/>
      <c r="Z22" s="613">
        <v>16.399999999999999</v>
      </c>
      <c r="AA22" s="613"/>
      <c r="AB22" s="613"/>
      <c r="AC22" s="613"/>
      <c r="AD22" s="614">
        <v>8290232</v>
      </c>
      <c r="AE22" s="614"/>
      <c r="AF22" s="614"/>
      <c r="AG22" s="614"/>
      <c r="AH22" s="614"/>
      <c r="AI22" s="614"/>
      <c r="AJ22" s="614"/>
      <c r="AK22" s="614"/>
      <c r="AL22" s="615">
        <v>30.7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997707</v>
      </c>
      <c r="S23" s="611"/>
      <c r="T23" s="611"/>
      <c r="U23" s="611"/>
      <c r="V23" s="611"/>
      <c r="W23" s="611"/>
      <c r="X23" s="611"/>
      <c r="Y23" s="612"/>
      <c r="Z23" s="613">
        <v>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437961</v>
      </c>
      <c r="BH23" s="611"/>
      <c r="BI23" s="611"/>
      <c r="BJ23" s="611"/>
      <c r="BK23" s="611"/>
      <c r="BL23" s="611"/>
      <c r="BM23" s="611"/>
      <c r="BN23" s="612"/>
      <c r="BO23" s="613">
        <v>3</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706</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21677965</v>
      </c>
      <c r="CS24" s="600"/>
      <c r="CT24" s="600"/>
      <c r="CU24" s="600"/>
      <c r="CV24" s="600"/>
      <c r="CW24" s="600"/>
      <c r="CX24" s="600"/>
      <c r="CY24" s="601"/>
      <c r="CZ24" s="604">
        <v>45.3</v>
      </c>
      <c r="DA24" s="605"/>
      <c r="DB24" s="605"/>
      <c r="DC24" s="621"/>
      <c r="DD24" s="645">
        <v>13267727</v>
      </c>
      <c r="DE24" s="600"/>
      <c r="DF24" s="600"/>
      <c r="DG24" s="600"/>
      <c r="DH24" s="600"/>
      <c r="DI24" s="600"/>
      <c r="DJ24" s="600"/>
      <c r="DK24" s="601"/>
      <c r="DL24" s="645">
        <v>12926069</v>
      </c>
      <c r="DM24" s="600"/>
      <c r="DN24" s="600"/>
      <c r="DO24" s="600"/>
      <c r="DP24" s="600"/>
      <c r="DQ24" s="600"/>
      <c r="DR24" s="600"/>
      <c r="DS24" s="600"/>
      <c r="DT24" s="600"/>
      <c r="DU24" s="600"/>
      <c r="DV24" s="601"/>
      <c r="DW24" s="604">
        <v>47.6</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28357113</v>
      </c>
      <c r="S25" s="611"/>
      <c r="T25" s="611"/>
      <c r="U25" s="611"/>
      <c r="V25" s="611"/>
      <c r="W25" s="611"/>
      <c r="X25" s="611"/>
      <c r="Y25" s="612"/>
      <c r="Z25" s="613">
        <v>56.2</v>
      </c>
      <c r="AA25" s="613"/>
      <c r="AB25" s="613"/>
      <c r="AC25" s="613"/>
      <c r="AD25" s="614">
        <v>26920739</v>
      </c>
      <c r="AE25" s="614"/>
      <c r="AF25" s="614"/>
      <c r="AG25" s="614"/>
      <c r="AH25" s="614"/>
      <c r="AI25" s="614"/>
      <c r="AJ25" s="614"/>
      <c r="AK25" s="614"/>
      <c r="AL25" s="615">
        <v>99.6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6056474</v>
      </c>
      <c r="CS25" s="642"/>
      <c r="CT25" s="642"/>
      <c r="CU25" s="642"/>
      <c r="CV25" s="642"/>
      <c r="CW25" s="642"/>
      <c r="CX25" s="642"/>
      <c r="CY25" s="643"/>
      <c r="CZ25" s="615">
        <v>12.7</v>
      </c>
      <c r="DA25" s="640"/>
      <c r="DB25" s="640"/>
      <c r="DC25" s="644"/>
      <c r="DD25" s="619">
        <v>5710155</v>
      </c>
      <c r="DE25" s="642"/>
      <c r="DF25" s="642"/>
      <c r="DG25" s="642"/>
      <c r="DH25" s="642"/>
      <c r="DI25" s="642"/>
      <c r="DJ25" s="642"/>
      <c r="DK25" s="643"/>
      <c r="DL25" s="619">
        <v>5671155</v>
      </c>
      <c r="DM25" s="642"/>
      <c r="DN25" s="642"/>
      <c r="DO25" s="642"/>
      <c r="DP25" s="642"/>
      <c r="DQ25" s="642"/>
      <c r="DR25" s="642"/>
      <c r="DS25" s="642"/>
      <c r="DT25" s="642"/>
      <c r="DU25" s="642"/>
      <c r="DV25" s="643"/>
      <c r="DW25" s="615">
        <v>20.9</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7935</v>
      </c>
      <c r="S26" s="611"/>
      <c r="T26" s="611"/>
      <c r="U26" s="611"/>
      <c r="V26" s="611"/>
      <c r="W26" s="611"/>
      <c r="X26" s="611"/>
      <c r="Y26" s="612"/>
      <c r="Z26" s="613">
        <v>0</v>
      </c>
      <c r="AA26" s="613"/>
      <c r="AB26" s="613"/>
      <c r="AC26" s="613"/>
      <c r="AD26" s="614">
        <v>7935</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3864589</v>
      </c>
      <c r="CS26" s="611"/>
      <c r="CT26" s="611"/>
      <c r="CU26" s="611"/>
      <c r="CV26" s="611"/>
      <c r="CW26" s="611"/>
      <c r="CX26" s="611"/>
      <c r="CY26" s="612"/>
      <c r="CZ26" s="615">
        <v>8.1</v>
      </c>
      <c r="DA26" s="640"/>
      <c r="DB26" s="640"/>
      <c r="DC26" s="644"/>
      <c r="DD26" s="619">
        <v>3590118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54695</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14757482</v>
      </c>
      <c r="BH27" s="611"/>
      <c r="BI27" s="611"/>
      <c r="BJ27" s="611"/>
      <c r="BK27" s="611"/>
      <c r="BL27" s="611"/>
      <c r="BM27" s="611"/>
      <c r="BN27" s="612"/>
      <c r="BO27" s="613">
        <v>100</v>
      </c>
      <c r="BP27" s="613"/>
      <c r="BQ27" s="613"/>
      <c r="BR27" s="613"/>
      <c r="BS27" s="614">
        <v>280466</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11424021</v>
      </c>
      <c r="CS27" s="642"/>
      <c r="CT27" s="642"/>
      <c r="CU27" s="642"/>
      <c r="CV27" s="642"/>
      <c r="CW27" s="642"/>
      <c r="CX27" s="642"/>
      <c r="CY27" s="643"/>
      <c r="CZ27" s="615">
        <v>23.9</v>
      </c>
      <c r="DA27" s="640"/>
      <c r="DB27" s="640"/>
      <c r="DC27" s="644"/>
      <c r="DD27" s="619">
        <v>3398397</v>
      </c>
      <c r="DE27" s="642"/>
      <c r="DF27" s="642"/>
      <c r="DG27" s="642"/>
      <c r="DH27" s="642"/>
      <c r="DI27" s="642"/>
      <c r="DJ27" s="642"/>
      <c r="DK27" s="643"/>
      <c r="DL27" s="619">
        <v>3095739</v>
      </c>
      <c r="DM27" s="642"/>
      <c r="DN27" s="642"/>
      <c r="DO27" s="642"/>
      <c r="DP27" s="642"/>
      <c r="DQ27" s="642"/>
      <c r="DR27" s="642"/>
      <c r="DS27" s="642"/>
      <c r="DT27" s="642"/>
      <c r="DU27" s="642"/>
      <c r="DV27" s="643"/>
      <c r="DW27" s="615">
        <v>11.4</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272477</v>
      </c>
      <c r="S28" s="611"/>
      <c r="T28" s="611"/>
      <c r="U28" s="611"/>
      <c r="V28" s="611"/>
      <c r="W28" s="611"/>
      <c r="X28" s="611"/>
      <c r="Y28" s="612"/>
      <c r="Z28" s="613">
        <v>0.5</v>
      </c>
      <c r="AA28" s="613"/>
      <c r="AB28" s="613"/>
      <c r="AC28" s="613"/>
      <c r="AD28" s="614">
        <v>74487</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4197470</v>
      </c>
      <c r="CS28" s="611"/>
      <c r="CT28" s="611"/>
      <c r="CU28" s="611"/>
      <c r="CV28" s="611"/>
      <c r="CW28" s="611"/>
      <c r="CX28" s="611"/>
      <c r="CY28" s="612"/>
      <c r="CZ28" s="615">
        <v>8.8000000000000007</v>
      </c>
      <c r="DA28" s="640"/>
      <c r="DB28" s="640"/>
      <c r="DC28" s="644"/>
      <c r="DD28" s="619">
        <v>4159175</v>
      </c>
      <c r="DE28" s="611"/>
      <c r="DF28" s="611"/>
      <c r="DG28" s="611"/>
      <c r="DH28" s="611"/>
      <c r="DI28" s="611"/>
      <c r="DJ28" s="611"/>
      <c r="DK28" s="612"/>
      <c r="DL28" s="619">
        <v>4159175</v>
      </c>
      <c r="DM28" s="611"/>
      <c r="DN28" s="611"/>
      <c r="DO28" s="611"/>
      <c r="DP28" s="611"/>
      <c r="DQ28" s="611"/>
      <c r="DR28" s="611"/>
      <c r="DS28" s="611"/>
      <c r="DT28" s="611"/>
      <c r="DU28" s="611"/>
      <c r="DV28" s="612"/>
      <c r="DW28" s="615">
        <v>15.3</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51854</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4197470</v>
      </c>
      <c r="CS29" s="642"/>
      <c r="CT29" s="642"/>
      <c r="CU29" s="642"/>
      <c r="CV29" s="642"/>
      <c r="CW29" s="642"/>
      <c r="CX29" s="642"/>
      <c r="CY29" s="643"/>
      <c r="CZ29" s="615">
        <v>8.8000000000000007</v>
      </c>
      <c r="DA29" s="640"/>
      <c r="DB29" s="640"/>
      <c r="DC29" s="644"/>
      <c r="DD29" s="619">
        <v>4159175</v>
      </c>
      <c r="DE29" s="642"/>
      <c r="DF29" s="642"/>
      <c r="DG29" s="642"/>
      <c r="DH29" s="642"/>
      <c r="DI29" s="642"/>
      <c r="DJ29" s="642"/>
      <c r="DK29" s="643"/>
      <c r="DL29" s="619">
        <v>4159175</v>
      </c>
      <c r="DM29" s="642"/>
      <c r="DN29" s="642"/>
      <c r="DO29" s="642"/>
      <c r="DP29" s="642"/>
      <c r="DQ29" s="642"/>
      <c r="DR29" s="642"/>
      <c r="DS29" s="642"/>
      <c r="DT29" s="642"/>
      <c r="DU29" s="642"/>
      <c r="DV29" s="643"/>
      <c r="DW29" s="615">
        <v>15.3</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8357736</v>
      </c>
      <c r="S30" s="611"/>
      <c r="T30" s="611"/>
      <c r="U30" s="611"/>
      <c r="V30" s="611"/>
      <c r="W30" s="611"/>
      <c r="X30" s="611"/>
      <c r="Y30" s="612"/>
      <c r="Z30" s="613">
        <v>16.600000000000001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4059735</v>
      </c>
      <c r="CS30" s="611"/>
      <c r="CT30" s="611"/>
      <c r="CU30" s="611"/>
      <c r="CV30" s="611"/>
      <c r="CW30" s="611"/>
      <c r="CX30" s="611"/>
      <c r="CY30" s="612"/>
      <c r="CZ30" s="615">
        <v>8.5</v>
      </c>
      <c r="DA30" s="640"/>
      <c r="DB30" s="640"/>
      <c r="DC30" s="644"/>
      <c r="DD30" s="619">
        <v>4023522</v>
      </c>
      <c r="DE30" s="611"/>
      <c r="DF30" s="611"/>
      <c r="DG30" s="611"/>
      <c r="DH30" s="611"/>
      <c r="DI30" s="611"/>
      <c r="DJ30" s="611"/>
      <c r="DK30" s="612"/>
      <c r="DL30" s="619">
        <v>4023522</v>
      </c>
      <c r="DM30" s="611"/>
      <c r="DN30" s="611"/>
      <c r="DO30" s="611"/>
      <c r="DP30" s="611"/>
      <c r="DQ30" s="611"/>
      <c r="DR30" s="611"/>
      <c r="DS30" s="611"/>
      <c r="DT30" s="611"/>
      <c r="DU30" s="611"/>
      <c r="DV30" s="612"/>
      <c r="DW30" s="615">
        <v>14.8</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98.9</v>
      </c>
      <c r="BH31" s="654"/>
      <c r="BI31" s="654"/>
      <c r="BJ31" s="654"/>
      <c r="BK31" s="654"/>
      <c r="BL31" s="654"/>
      <c r="BM31" s="605">
        <v>97.5</v>
      </c>
      <c r="BN31" s="654"/>
      <c r="BO31" s="654"/>
      <c r="BP31" s="654"/>
      <c r="BQ31" s="655"/>
      <c r="BR31" s="666">
        <v>98.9</v>
      </c>
      <c r="BS31" s="654"/>
      <c r="BT31" s="654"/>
      <c r="BU31" s="654"/>
      <c r="BV31" s="654"/>
      <c r="BW31" s="654"/>
      <c r="BX31" s="605">
        <v>97.4</v>
      </c>
      <c r="BY31" s="654"/>
      <c r="BZ31" s="654"/>
      <c r="CA31" s="654"/>
      <c r="CB31" s="655"/>
      <c r="CD31" s="648"/>
      <c r="CE31" s="649"/>
      <c r="CF31" s="607" t="s">
        <v>300</v>
      </c>
      <c r="CG31" s="608"/>
      <c r="CH31" s="608"/>
      <c r="CI31" s="608"/>
      <c r="CJ31" s="608"/>
      <c r="CK31" s="608"/>
      <c r="CL31" s="608"/>
      <c r="CM31" s="608"/>
      <c r="CN31" s="608"/>
      <c r="CO31" s="608"/>
      <c r="CP31" s="608"/>
      <c r="CQ31" s="609"/>
      <c r="CR31" s="610">
        <v>137735</v>
      </c>
      <c r="CS31" s="642"/>
      <c r="CT31" s="642"/>
      <c r="CU31" s="642"/>
      <c r="CV31" s="642"/>
      <c r="CW31" s="642"/>
      <c r="CX31" s="642"/>
      <c r="CY31" s="643"/>
      <c r="CZ31" s="615">
        <v>0.3</v>
      </c>
      <c r="DA31" s="640"/>
      <c r="DB31" s="640"/>
      <c r="DC31" s="644"/>
      <c r="DD31" s="619">
        <v>135653</v>
      </c>
      <c r="DE31" s="642"/>
      <c r="DF31" s="642"/>
      <c r="DG31" s="642"/>
      <c r="DH31" s="642"/>
      <c r="DI31" s="642"/>
      <c r="DJ31" s="642"/>
      <c r="DK31" s="643"/>
      <c r="DL31" s="619">
        <v>135653</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3450441</v>
      </c>
      <c r="S32" s="611"/>
      <c r="T32" s="611"/>
      <c r="U32" s="611"/>
      <c r="V32" s="611"/>
      <c r="W32" s="611"/>
      <c r="X32" s="611"/>
      <c r="Y32" s="612"/>
      <c r="Z32" s="613">
        <v>6.8</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98.7</v>
      </c>
      <c r="BH32" s="642"/>
      <c r="BI32" s="642"/>
      <c r="BJ32" s="642"/>
      <c r="BK32" s="642"/>
      <c r="BL32" s="642"/>
      <c r="BM32" s="616">
        <v>96.9</v>
      </c>
      <c r="BN32" s="642"/>
      <c r="BO32" s="642"/>
      <c r="BP32" s="642"/>
      <c r="BQ32" s="665"/>
      <c r="BR32" s="667">
        <v>98.7</v>
      </c>
      <c r="BS32" s="642"/>
      <c r="BT32" s="642"/>
      <c r="BU32" s="642"/>
      <c r="BV32" s="642"/>
      <c r="BW32" s="642"/>
      <c r="BX32" s="616">
        <v>96.9</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454323</v>
      </c>
      <c r="S33" s="611"/>
      <c r="T33" s="611"/>
      <c r="U33" s="611"/>
      <c r="V33" s="611"/>
      <c r="W33" s="611"/>
      <c r="X33" s="611"/>
      <c r="Y33" s="612"/>
      <c r="Z33" s="613">
        <v>0.9</v>
      </c>
      <c r="AA33" s="613"/>
      <c r="AB33" s="613"/>
      <c r="AC33" s="613"/>
      <c r="AD33" s="614">
        <v>26083</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v>
      </c>
      <c r="BH33" s="669"/>
      <c r="BI33" s="669"/>
      <c r="BJ33" s="669"/>
      <c r="BK33" s="669"/>
      <c r="BL33" s="669"/>
      <c r="BM33" s="670">
        <v>97.8</v>
      </c>
      <c r="BN33" s="669"/>
      <c r="BO33" s="669"/>
      <c r="BP33" s="669"/>
      <c r="BQ33" s="671"/>
      <c r="BR33" s="668">
        <v>99</v>
      </c>
      <c r="BS33" s="669"/>
      <c r="BT33" s="669"/>
      <c r="BU33" s="669"/>
      <c r="BV33" s="669"/>
      <c r="BW33" s="669"/>
      <c r="BX33" s="670">
        <v>97.6</v>
      </c>
      <c r="BY33" s="669"/>
      <c r="BZ33" s="669"/>
      <c r="CA33" s="669"/>
      <c r="CB33" s="671"/>
      <c r="CD33" s="607" t="s">
        <v>307</v>
      </c>
      <c r="CE33" s="608"/>
      <c r="CF33" s="608"/>
      <c r="CG33" s="608"/>
      <c r="CH33" s="608"/>
      <c r="CI33" s="608"/>
      <c r="CJ33" s="608"/>
      <c r="CK33" s="608"/>
      <c r="CL33" s="608"/>
      <c r="CM33" s="608"/>
      <c r="CN33" s="608"/>
      <c r="CO33" s="608"/>
      <c r="CP33" s="608"/>
      <c r="CQ33" s="609"/>
      <c r="CR33" s="610">
        <v>20900913</v>
      </c>
      <c r="CS33" s="642"/>
      <c r="CT33" s="642"/>
      <c r="CU33" s="642"/>
      <c r="CV33" s="642"/>
      <c r="CW33" s="642"/>
      <c r="CX33" s="642"/>
      <c r="CY33" s="643"/>
      <c r="CZ33" s="615">
        <v>43.7</v>
      </c>
      <c r="DA33" s="640"/>
      <c r="DB33" s="640"/>
      <c r="DC33" s="644"/>
      <c r="DD33" s="619">
        <v>17279239</v>
      </c>
      <c r="DE33" s="642"/>
      <c r="DF33" s="642"/>
      <c r="DG33" s="642"/>
      <c r="DH33" s="642"/>
      <c r="DI33" s="642"/>
      <c r="DJ33" s="642"/>
      <c r="DK33" s="643"/>
      <c r="DL33" s="619">
        <v>12618197</v>
      </c>
      <c r="DM33" s="642"/>
      <c r="DN33" s="642"/>
      <c r="DO33" s="642"/>
      <c r="DP33" s="642"/>
      <c r="DQ33" s="642"/>
      <c r="DR33" s="642"/>
      <c r="DS33" s="642"/>
      <c r="DT33" s="642"/>
      <c r="DU33" s="642"/>
      <c r="DV33" s="643"/>
      <c r="DW33" s="615">
        <v>46.5</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590749</v>
      </c>
      <c r="S34" s="611"/>
      <c r="T34" s="611"/>
      <c r="U34" s="611"/>
      <c r="V34" s="611"/>
      <c r="W34" s="611"/>
      <c r="X34" s="611"/>
      <c r="Y34" s="612"/>
      <c r="Z34" s="613">
        <v>1.2</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5984757</v>
      </c>
      <c r="CS34" s="611"/>
      <c r="CT34" s="611"/>
      <c r="CU34" s="611"/>
      <c r="CV34" s="611"/>
      <c r="CW34" s="611"/>
      <c r="CX34" s="611"/>
      <c r="CY34" s="612"/>
      <c r="CZ34" s="615">
        <v>12.5</v>
      </c>
      <c r="DA34" s="640"/>
      <c r="DB34" s="640"/>
      <c r="DC34" s="644"/>
      <c r="DD34" s="619">
        <v>4802275</v>
      </c>
      <c r="DE34" s="611"/>
      <c r="DF34" s="611"/>
      <c r="DG34" s="611"/>
      <c r="DH34" s="611"/>
      <c r="DI34" s="611"/>
      <c r="DJ34" s="611"/>
      <c r="DK34" s="612"/>
      <c r="DL34" s="619">
        <v>4050313</v>
      </c>
      <c r="DM34" s="611"/>
      <c r="DN34" s="611"/>
      <c r="DO34" s="611"/>
      <c r="DP34" s="611"/>
      <c r="DQ34" s="611"/>
      <c r="DR34" s="611"/>
      <c r="DS34" s="611"/>
      <c r="DT34" s="611"/>
      <c r="DU34" s="611"/>
      <c r="DV34" s="612"/>
      <c r="DW34" s="615">
        <v>14.9</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1076834</v>
      </c>
      <c r="S35" s="611"/>
      <c r="T35" s="611"/>
      <c r="U35" s="611"/>
      <c r="V35" s="611"/>
      <c r="W35" s="611"/>
      <c r="X35" s="611"/>
      <c r="Y35" s="612"/>
      <c r="Z35" s="613">
        <v>2.1</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216767</v>
      </c>
      <c r="CS35" s="642"/>
      <c r="CT35" s="642"/>
      <c r="CU35" s="642"/>
      <c r="CV35" s="642"/>
      <c r="CW35" s="642"/>
      <c r="CX35" s="642"/>
      <c r="CY35" s="643"/>
      <c r="CZ35" s="615">
        <v>0.5</v>
      </c>
      <c r="DA35" s="640"/>
      <c r="DB35" s="640"/>
      <c r="DC35" s="644"/>
      <c r="DD35" s="619">
        <v>166689</v>
      </c>
      <c r="DE35" s="642"/>
      <c r="DF35" s="642"/>
      <c r="DG35" s="642"/>
      <c r="DH35" s="642"/>
      <c r="DI35" s="642"/>
      <c r="DJ35" s="642"/>
      <c r="DK35" s="643"/>
      <c r="DL35" s="619">
        <v>153819</v>
      </c>
      <c r="DM35" s="642"/>
      <c r="DN35" s="642"/>
      <c r="DO35" s="642"/>
      <c r="DP35" s="642"/>
      <c r="DQ35" s="642"/>
      <c r="DR35" s="642"/>
      <c r="DS35" s="642"/>
      <c r="DT35" s="642"/>
      <c r="DU35" s="642"/>
      <c r="DV35" s="643"/>
      <c r="DW35" s="615">
        <v>0.6</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3144770</v>
      </c>
      <c r="S36" s="611"/>
      <c r="T36" s="611"/>
      <c r="U36" s="611"/>
      <c r="V36" s="611"/>
      <c r="W36" s="611"/>
      <c r="X36" s="611"/>
      <c r="Y36" s="612"/>
      <c r="Z36" s="613">
        <v>6.2</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5580519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68594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8763939</v>
      </c>
      <c r="CS36" s="611"/>
      <c r="CT36" s="611"/>
      <c r="CU36" s="611"/>
      <c r="CV36" s="611"/>
      <c r="CW36" s="611"/>
      <c r="CX36" s="611"/>
      <c r="CY36" s="612"/>
      <c r="CZ36" s="615">
        <v>18.3</v>
      </c>
      <c r="DA36" s="640"/>
      <c r="DB36" s="640"/>
      <c r="DC36" s="644"/>
      <c r="DD36" s="619">
        <v>7851110</v>
      </c>
      <c r="DE36" s="611"/>
      <c r="DF36" s="611"/>
      <c r="DG36" s="611"/>
      <c r="DH36" s="611"/>
      <c r="DI36" s="611"/>
      <c r="DJ36" s="611"/>
      <c r="DK36" s="612"/>
      <c r="DL36" s="619">
        <v>5348860</v>
      </c>
      <c r="DM36" s="611"/>
      <c r="DN36" s="611"/>
      <c r="DO36" s="611"/>
      <c r="DP36" s="611"/>
      <c r="DQ36" s="611"/>
      <c r="DR36" s="611"/>
      <c r="DS36" s="611"/>
      <c r="DT36" s="611"/>
      <c r="DU36" s="611"/>
      <c r="DV36" s="612"/>
      <c r="DW36" s="615">
        <v>19.7</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528538</v>
      </c>
      <c r="S37" s="611"/>
      <c r="T37" s="611"/>
      <c r="U37" s="611"/>
      <c r="V37" s="611"/>
      <c r="W37" s="611"/>
      <c r="X37" s="611"/>
      <c r="Y37" s="612"/>
      <c r="Z37" s="613">
        <v>1</v>
      </c>
      <c r="AA37" s="613"/>
      <c r="AB37" s="613"/>
      <c r="AC37" s="613"/>
      <c r="AD37" s="614">
        <v>3660</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1477609</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-266637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3054164</v>
      </c>
      <c r="CS37" s="642"/>
      <c r="CT37" s="642"/>
      <c r="CU37" s="642"/>
      <c r="CV37" s="642"/>
      <c r="CW37" s="642"/>
      <c r="CX37" s="642"/>
      <c r="CY37" s="643"/>
      <c r="CZ37" s="615">
        <v>6.4</v>
      </c>
      <c r="DA37" s="640"/>
      <c r="DB37" s="640"/>
      <c r="DC37" s="644"/>
      <c r="DD37" s="619">
        <v>3054164</v>
      </c>
      <c r="DE37" s="642"/>
      <c r="DF37" s="642"/>
      <c r="DG37" s="642"/>
      <c r="DH37" s="642"/>
      <c r="DI37" s="642"/>
      <c r="DJ37" s="642"/>
      <c r="DK37" s="643"/>
      <c r="DL37" s="619">
        <v>2800411</v>
      </c>
      <c r="DM37" s="642"/>
      <c r="DN37" s="642"/>
      <c r="DO37" s="642"/>
      <c r="DP37" s="642"/>
      <c r="DQ37" s="642"/>
      <c r="DR37" s="642"/>
      <c r="DS37" s="642"/>
      <c r="DT37" s="642"/>
      <c r="DU37" s="642"/>
      <c r="DV37" s="643"/>
      <c r="DW37" s="615">
        <v>10.3</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4134400</v>
      </c>
      <c r="S38" s="611"/>
      <c r="T38" s="611"/>
      <c r="U38" s="611"/>
      <c r="V38" s="611"/>
      <c r="W38" s="611"/>
      <c r="X38" s="611"/>
      <c r="Y38" s="612"/>
      <c r="Z38" s="613">
        <v>8.1999999999999993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9686</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13876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4093224</v>
      </c>
      <c r="CS38" s="611"/>
      <c r="CT38" s="611"/>
      <c r="CU38" s="611"/>
      <c r="CV38" s="611"/>
      <c r="CW38" s="611"/>
      <c r="CX38" s="611"/>
      <c r="CY38" s="612"/>
      <c r="CZ38" s="615">
        <v>8.6</v>
      </c>
      <c r="DA38" s="640"/>
      <c r="DB38" s="640"/>
      <c r="DC38" s="644"/>
      <c r="DD38" s="619">
        <v>3422009</v>
      </c>
      <c r="DE38" s="611"/>
      <c r="DF38" s="611"/>
      <c r="DG38" s="611"/>
      <c r="DH38" s="611"/>
      <c r="DI38" s="611"/>
      <c r="DJ38" s="611"/>
      <c r="DK38" s="612"/>
      <c r="DL38" s="619">
        <v>3064205</v>
      </c>
      <c r="DM38" s="611"/>
      <c r="DN38" s="611"/>
      <c r="DO38" s="611"/>
      <c r="DP38" s="611"/>
      <c r="DQ38" s="611"/>
      <c r="DR38" s="611"/>
      <c r="DS38" s="611"/>
      <c r="DT38" s="611"/>
      <c r="DU38" s="611"/>
      <c r="DV38" s="612"/>
      <c r="DW38" s="615">
        <v>11.3</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21202</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1600487</v>
      </c>
      <c r="CS39" s="642"/>
      <c r="CT39" s="642"/>
      <c r="CU39" s="642"/>
      <c r="CV39" s="642"/>
      <c r="CW39" s="642"/>
      <c r="CX39" s="642"/>
      <c r="CY39" s="643"/>
      <c r="CZ39" s="615">
        <v>3.3</v>
      </c>
      <c r="DA39" s="640"/>
      <c r="DB39" s="640"/>
      <c r="DC39" s="644"/>
      <c r="DD39" s="619">
        <v>860413</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119600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96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241739</v>
      </c>
      <c r="CS40" s="611"/>
      <c r="CT40" s="611"/>
      <c r="CU40" s="611"/>
      <c r="CV40" s="611"/>
      <c r="CW40" s="611"/>
      <c r="CX40" s="611"/>
      <c r="CY40" s="612"/>
      <c r="CZ40" s="615">
        <v>0.5</v>
      </c>
      <c r="DA40" s="640"/>
      <c r="DB40" s="640"/>
      <c r="DC40" s="644"/>
      <c r="DD40" s="619">
        <v>176743</v>
      </c>
      <c r="DE40" s="611"/>
      <c r="DF40" s="611"/>
      <c r="DG40" s="611"/>
      <c r="DH40" s="611"/>
      <c r="DI40" s="611"/>
      <c r="DJ40" s="611"/>
      <c r="DK40" s="612"/>
      <c r="DL40" s="619">
        <v>1000</v>
      </c>
      <c r="DM40" s="611"/>
      <c r="DN40" s="611"/>
      <c r="DO40" s="611"/>
      <c r="DP40" s="611"/>
      <c r="DQ40" s="611"/>
      <c r="DR40" s="611"/>
      <c r="DS40" s="611"/>
      <c r="DT40" s="611"/>
      <c r="DU40" s="611"/>
      <c r="DV40" s="612"/>
      <c r="DW40" s="615">
        <v>0</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50481865</v>
      </c>
      <c r="S41" s="683"/>
      <c r="T41" s="683"/>
      <c r="U41" s="683"/>
      <c r="V41" s="683"/>
      <c r="W41" s="683"/>
      <c r="X41" s="683"/>
      <c r="Y41" s="687"/>
      <c r="Z41" s="688">
        <v>100</v>
      </c>
      <c r="AA41" s="688"/>
      <c r="AB41" s="688"/>
      <c r="AC41" s="688"/>
      <c r="AD41" s="689">
        <v>27032904</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976444</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3116780</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331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5284875</v>
      </c>
      <c r="CS42" s="642"/>
      <c r="CT42" s="642"/>
      <c r="CU42" s="642"/>
      <c r="CV42" s="642"/>
      <c r="CW42" s="642"/>
      <c r="CX42" s="642"/>
      <c r="CY42" s="643"/>
      <c r="CZ42" s="615">
        <v>11</v>
      </c>
      <c r="DA42" s="640"/>
      <c r="DB42" s="640"/>
      <c r="DC42" s="644"/>
      <c r="DD42" s="619">
        <v>1310484</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155151</v>
      </c>
      <c r="CS43" s="642"/>
      <c r="CT43" s="642"/>
      <c r="CU43" s="642"/>
      <c r="CV43" s="642"/>
      <c r="CW43" s="642"/>
      <c r="CX43" s="642"/>
      <c r="CY43" s="643"/>
      <c r="CZ43" s="615">
        <v>0.3</v>
      </c>
      <c r="DA43" s="640"/>
      <c r="DB43" s="640"/>
      <c r="DC43" s="644"/>
      <c r="DD43" s="619">
        <v>155151</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5284875</v>
      </c>
      <c r="CS44" s="611"/>
      <c r="CT44" s="611"/>
      <c r="CU44" s="611"/>
      <c r="CV44" s="611"/>
      <c r="CW44" s="611"/>
      <c r="CX44" s="611"/>
      <c r="CY44" s="612"/>
      <c r="CZ44" s="615">
        <v>11</v>
      </c>
      <c r="DA44" s="616"/>
      <c r="DB44" s="616"/>
      <c r="DC44" s="622"/>
      <c r="DD44" s="619">
        <v>1310484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896918</v>
      </c>
      <c r="CS45" s="642"/>
      <c r="CT45" s="642"/>
      <c r="CU45" s="642"/>
      <c r="CV45" s="642"/>
      <c r="CW45" s="642"/>
      <c r="CX45" s="642"/>
      <c r="CY45" s="643"/>
      <c r="CZ45" s="615">
        <v>1.9</v>
      </c>
      <c r="DA45" s="640"/>
      <c r="DB45" s="640"/>
      <c r="DC45" s="644"/>
      <c r="DD45" s="619">
        <v>78732</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4324374</v>
      </c>
      <c r="CS46" s="611"/>
      <c r="CT46" s="611"/>
      <c r="CU46" s="611"/>
      <c r="CV46" s="611"/>
      <c r="CW46" s="611"/>
      <c r="CX46" s="611"/>
      <c r="CY46" s="612"/>
      <c r="CZ46" s="615">
        <v>9</v>
      </c>
      <c r="DA46" s="616"/>
      <c r="DB46" s="616"/>
      <c r="DC46" s="622"/>
      <c r="DD46" s="619">
        <v>1228269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47863753</v>
      </c>
      <c r="CS49" s="669"/>
      <c r="CT49" s="669"/>
      <c r="CU49" s="669"/>
      <c r="CV49" s="669"/>
      <c r="CW49" s="669"/>
      <c r="CX49" s="669"/>
      <c r="CY49" s="698"/>
      <c r="CZ49" s="690">
        <v>100</v>
      </c>
      <c r="DA49" s="699"/>
      <c r="DB49" s="699"/>
      <c r="DC49" s="700"/>
      <c r="DD49" s="701">
        <v>31857450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k0aChh2DZSWaQE+0IVZaSB1cTk6De1NiOdxMnQ1lliMsnT0JUcUIuRAByu+TRedFB0rmKBe5DrVVBs55/uxiYQ==" saltValue="rZeGRA1M3VGlF9OpQZBTe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70" zoomScaleSheetLayoutView="70" workbookViewId="0">
      <pane xSplit="68" ySplit="6" topLeftCell="BQ67" activePane="bottomRight" state="frozen"/>
      <selection pane="topRight" activeCell="BQ1" sqref="BQ1"/>
      <selection pane="bottomLeft" activeCell="A7" sqref="A7"/>
      <selection pane="bottomRight" activeCell="A2" sqref="A2:BI2"/>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50640</v>
      </c>
      <c r="R7" s="740"/>
      <c r="S7" s="740"/>
      <c r="T7" s="740"/>
      <c r="U7" s="740"/>
      <c r="V7" s="740">
        <v>48022</v>
      </c>
      <c r="W7" s="740"/>
      <c r="X7" s="740"/>
      <c r="Y7" s="740"/>
      <c r="Z7" s="740"/>
      <c r="AA7" s="740">
        <v>2618</v>
      </c>
      <c r="AB7" s="740"/>
      <c r="AC7" s="740"/>
      <c r="AD7" s="740"/>
      <c r="AE7" s="741"/>
      <c r="AF7" s="742">
        <v>2448</v>
      </c>
      <c r="AG7" s="743"/>
      <c r="AH7" s="743"/>
      <c r="AI7" s="743"/>
      <c r="AJ7" s="744"/>
      <c r="AK7" s="745">
        <v>247</v>
      </c>
      <c r="AL7" s="746"/>
      <c r="AM7" s="746"/>
      <c r="AN7" s="746"/>
      <c r="AO7" s="746"/>
      <c r="AP7" s="746">
        <v>47087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559</v>
      </c>
      <c r="BT7" s="734"/>
      <c r="BU7" s="734"/>
      <c r="BV7" s="734"/>
      <c r="BW7" s="734"/>
      <c r="BX7" s="734"/>
      <c r="BY7" s="734"/>
      <c r="BZ7" s="734"/>
      <c r="CA7" s="734"/>
      <c r="CB7" s="734"/>
      <c r="CC7" s="734"/>
      <c r="CD7" s="734"/>
      <c r="CE7" s="734"/>
      <c r="CF7" s="734"/>
      <c r="CG7" s="749"/>
      <c r="CH7" s="730">
        <v>11</v>
      </c>
      <c r="CI7" s="731"/>
      <c r="CJ7" s="731"/>
      <c r="CK7" s="731"/>
      <c r="CL7" s="732"/>
      <c r="CM7" s="730">
        <v>129</v>
      </c>
      <c r="CN7" s="731"/>
      <c r="CO7" s="731"/>
      <c r="CP7" s="731"/>
      <c r="CQ7" s="732"/>
      <c r="CR7" s="730">
        <v>49</v>
      </c>
      <c r="CS7" s="731"/>
      <c r="CT7" s="731"/>
      <c r="CU7" s="731"/>
      <c r="CV7" s="732"/>
      <c r="CW7" s="730">
        <v>0</v>
      </c>
      <c r="CX7" s="731"/>
      <c r="CY7" s="731"/>
      <c r="CZ7" s="731"/>
      <c r="DA7" s="732"/>
      <c r="DB7" s="730">
        <v>0</v>
      </c>
      <c r="DC7" s="731"/>
      <c r="DD7" s="731"/>
      <c r="DE7" s="731"/>
      <c r="DF7" s="732"/>
      <c r="DG7" s="730">
        <v>0</v>
      </c>
      <c r="DH7" s="731"/>
      <c r="DI7" s="731"/>
      <c r="DJ7" s="731"/>
      <c r="DK7" s="732"/>
      <c r="DL7" s="730">
        <v>0</v>
      </c>
      <c r="DM7" s="731"/>
      <c r="DN7" s="731"/>
      <c r="DO7" s="731"/>
      <c r="DP7" s="732"/>
      <c r="DQ7" s="730">
        <v>0</v>
      </c>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743</v>
      </c>
      <c r="R8" s="771"/>
      <c r="S8" s="771"/>
      <c r="T8" s="771"/>
      <c r="U8" s="771"/>
      <c r="V8" s="771">
        <v>743</v>
      </c>
      <c r="W8" s="771"/>
      <c r="X8" s="771"/>
      <c r="Y8" s="771"/>
      <c r="Z8" s="771"/>
      <c r="AA8" s="771">
        <v>0</v>
      </c>
      <c r="AB8" s="771"/>
      <c r="AC8" s="771"/>
      <c r="AD8" s="771"/>
      <c r="AE8" s="772"/>
      <c r="AF8" s="773" t="s">
        <v>122</v>
      </c>
      <c r="AG8" s="774"/>
      <c r="AH8" s="774"/>
      <c r="AI8" s="774"/>
      <c r="AJ8" s="775"/>
      <c r="AK8" s="756" t="s">
        <v>549</v>
      </c>
      <c r="AL8" s="757"/>
      <c r="AM8" s="757"/>
      <c r="AN8" s="757"/>
      <c r="AO8" s="757"/>
      <c r="AP8" s="757">
        <v>5150</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560</v>
      </c>
      <c r="BT8" s="761"/>
      <c r="BU8" s="761"/>
      <c r="BV8" s="761"/>
      <c r="BW8" s="761"/>
      <c r="BX8" s="761"/>
      <c r="BY8" s="761"/>
      <c r="BZ8" s="761"/>
      <c r="CA8" s="761"/>
      <c r="CB8" s="761"/>
      <c r="CC8" s="761"/>
      <c r="CD8" s="761"/>
      <c r="CE8" s="761"/>
      <c r="CF8" s="761"/>
      <c r="CG8" s="762"/>
      <c r="CH8" s="763">
        <v>-940</v>
      </c>
      <c r="CI8" s="764"/>
      <c r="CJ8" s="764"/>
      <c r="CK8" s="764"/>
      <c r="CL8" s="765"/>
      <c r="CM8" s="763">
        <v>436</v>
      </c>
      <c r="CN8" s="764"/>
      <c r="CO8" s="764"/>
      <c r="CP8" s="764"/>
      <c r="CQ8" s="765"/>
      <c r="CR8" s="763">
        <v>103</v>
      </c>
      <c r="CS8" s="764"/>
      <c r="CT8" s="764"/>
      <c r="CU8" s="764"/>
      <c r="CV8" s="765"/>
      <c r="CW8" s="763">
        <v>440</v>
      </c>
      <c r="CX8" s="764"/>
      <c r="CY8" s="764"/>
      <c r="CZ8" s="764"/>
      <c r="DA8" s="765"/>
      <c r="DB8" s="763">
        <v>4907</v>
      </c>
      <c r="DC8" s="764"/>
      <c r="DD8" s="764"/>
      <c r="DE8" s="764"/>
      <c r="DF8" s="765"/>
      <c r="DG8" s="763" t="s">
        <v>549</v>
      </c>
      <c r="DH8" s="764"/>
      <c r="DI8" s="764"/>
      <c r="DJ8" s="764"/>
      <c r="DK8" s="765"/>
      <c r="DL8" s="763" t="s">
        <v>549</v>
      </c>
      <c r="DM8" s="764"/>
      <c r="DN8" s="764"/>
      <c r="DO8" s="764"/>
      <c r="DP8" s="765"/>
      <c r="DQ8" s="763">
        <v>442</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561</v>
      </c>
      <c r="BT9" s="761"/>
      <c r="BU9" s="761"/>
      <c r="BV9" s="761"/>
      <c r="BW9" s="761"/>
      <c r="BX9" s="761"/>
      <c r="BY9" s="761"/>
      <c r="BZ9" s="761"/>
      <c r="CA9" s="761"/>
      <c r="CB9" s="761"/>
      <c r="CC9" s="761"/>
      <c r="CD9" s="761"/>
      <c r="CE9" s="761"/>
      <c r="CF9" s="761"/>
      <c r="CG9" s="762"/>
      <c r="CH9" s="763">
        <v>30</v>
      </c>
      <c r="CI9" s="764"/>
      <c r="CJ9" s="764"/>
      <c r="CK9" s="764"/>
      <c r="CL9" s="765"/>
      <c r="CM9" s="763">
        <v>156</v>
      </c>
      <c r="CN9" s="764"/>
      <c r="CO9" s="764"/>
      <c r="CP9" s="764"/>
      <c r="CQ9" s="765"/>
      <c r="CR9" s="763">
        <v>44</v>
      </c>
      <c r="CS9" s="764"/>
      <c r="CT9" s="764"/>
      <c r="CU9" s="764"/>
      <c r="CV9" s="765"/>
      <c r="CW9" s="763">
        <v>0</v>
      </c>
      <c r="CX9" s="764"/>
      <c r="CY9" s="764"/>
      <c r="CZ9" s="764"/>
      <c r="DA9" s="765"/>
      <c r="DB9" s="763">
        <v>0</v>
      </c>
      <c r="DC9" s="764"/>
      <c r="DD9" s="764"/>
      <c r="DE9" s="764"/>
      <c r="DF9" s="765"/>
      <c r="DG9" s="763">
        <v>0</v>
      </c>
      <c r="DH9" s="764"/>
      <c r="DI9" s="764"/>
      <c r="DJ9" s="764"/>
      <c r="DK9" s="765"/>
      <c r="DL9" s="763">
        <v>0</v>
      </c>
      <c r="DM9" s="764"/>
      <c r="DN9" s="764"/>
      <c r="DO9" s="764"/>
      <c r="DP9" s="765"/>
      <c r="DQ9" s="763">
        <v>0</v>
      </c>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565</v>
      </c>
      <c r="BT10" s="761"/>
      <c r="BU10" s="761"/>
      <c r="BV10" s="761"/>
      <c r="BW10" s="761"/>
      <c r="BX10" s="761"/>
      <c r="BY10" s="761"/>
      <c r="BZ10" s="761"/>
      <c r="CA10" s="761"/>
      <c r="CB10" s="761"/>
      <c r="CC10" s="761"/>
      <c r="CD10" s="761"/>
      <c r="CE10" s="761"/>
      <c r="CF10" s="761"/>
      <c r="CG10" s="762"/>
      <c r="CH10" s="763">
        <v>2</v>
      </c>
      <c r="CI10" s="764"/>
      <c r="CJ10" s="764"/>
      <c r="CK10" s="764"/>
      <c r="CL10" s="765"/>
      <c r="CM10" s="763">
        <v>2</v>
      </c>
      <c r="CN10" s="764"/>
      <c r="CO10" s="764"/>
      <c r="CP10" s="764"/>
      <c r="CQ10" s="765"/>
      <c r="CR10" s="763">
        <v>1</v>
      </c>
      <c r="CS10" s="764"/>
      <c r="CT10" s="764"/>
      <c r="CU10" s="764"/>
      <c r="CV10" s="765"/>
      <c r="CW10" s="763">
        <v>10</v>
      </c>
      <c r="CX10" s="764"/>
      <c r="CY10" s="764"/>
      <c r="CZ10" s="764"/>
      <c r="DA10" s="765"/>
      <c r="DB10" s="763">
        <v>0</v>
      </c>
      <c r="DC10" s="764"/>
      <c r="DD10" s="764"/>
      <c r="DE10" s="764"/>
      <c r="DF10" s="765"/>
      <c r="DG10" s="763">
        <v>0</v>
      </c>
      <c r="DH10" s="764"/>
      <c r="DI10" s="764"/>
      <c r="DJ10" s="764"/>
      <c r="DK10" s="765"/>
      <c r="DL10" s="763">
        <v>0</v>
      </c>
      <c r="DM10" s="764"/>
      <c r="DN10" s="764"/>
      <c r="DO10" s="764"/>
      <c r="DP10" s="765"/>
      <c r="DQ10" s="763">
        <v>0</v>
      </c>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v>51384</v>
      </c>
      <c r="R23" s="780"/>
      <c r="S23" s="780"/>
      <c r="T23" s="780"/>
      <c r="U23" s="780"/>
      <c r="V23" s="780">
        <v>48766</v>
      </c>
      <c r="W23" s="780"/>
      <c r="X23" s="780"/>
      <c r="Y23" s="780"/>
      <c r="Z23" s="780"/>
      <c r="AA23" s="780">
        <v>2618</v>
      </c>
      <c r="AB23" s="780"/>
      <c r="AC23" s="780"/>
      <c r="AD23" s="780"/>
      <c r="AE23" s="781"/>
      <c r="AF23" s="782">
        <v>2448</v>
      </c>
      <c r="AG23" s="780"/>
      <c r="AH23" s="780"/>
      <c r="AI23" s="780"/>
      <c r="AJ23" s="783"/>
      <c r="AK23" s="784"/>
      <c r="AL23" s="785"/>
      <c r="AM23" s="785"/>
      <c r="AN23" s="785"/>
      <c r="AO23" s="785"/>
      <c r="AP23" s="780">
        <v>52237</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10371</v>
      </c>
      <c r="R28" s="810"/>
      <c r="S28" s="810"/>
      <c r="T28" s="810"/>
      <c r="U28" s="810"/>
      <c r="V28" s="810">
        <v>10302</v>
      </c>
      <c r="W28" s="810"/>
      <c r="X28" s="810"/>
      <c r="Y28" s="810"/>
      <c r="Z28" s="810"/>
      <c r="AA28" s="810">
        <v>69</v>
      </c>
      <c r="AB28" s="810"/>
      <c r="AC28" s="810"/>
      <c r="AD28" s="810"/>
      <c r="AE28" s="811"/>
      <c r="AF28" s="812">
        <v>69</v>
      </c>
      <c r="AG28" s="810"/>
      <c r="AH28" s="810"/>
      <c r="AI28" s="810"/>
      <c r="AJ28" s="813"/>
      <c r="AK28" s="814">
        <v>976</v>
      </c>
      <c r="AL28" s="815"/>
      <c r="AM28" s="815"/>
      <c r="AN28" s="815"/>
      <c r="AO28" s="815"/>
      <c r="AP28" s="815" t="s">
        <v>549</v>
      </c>
      <c r="AQ28" s="815"/>
      <c r="AR28" s="815"/>
      <c r="AS28" s="815"/>
      <c r="AT28" s="815"/>
      <c r="AU28" s="815" t="s">
        <v>549</v>
      </c>
      <c r="AV28" s="815"/>
      <c r="AW28" s="815"/>
      <c r="AX28" s="815"/>
      <c r="AY28" s="815"/>
      <c r="AZ28" s="816" t="s">
        <v>549</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3063</v>
      </c>
      <c r="R29" s="771"/>
      <c r="S29" s="771"/>
      <c r="T29" s="771"/>
      <c r="U29" s="771"/>
      <c r="V29" s="771">
        <v>2928</v>
      </c>
      <c r="W29" s="771"/>
      <c r="X29" s="771"/>
      <c r="Y29" s="771"/>
      <c r="Z29" s="771"/>
      <c r="AA29" s="771">
        <v>135</v>
      </c>
      <c r="AB29" s="771"/>
      <c r="AC29" s="771"/>
      <c r="AD29" s="771"/>
      <c r="AE29" s="772"/>
      <c r="AF29" s="773">
        <v>135</v>
      </c>
      <c r="AG29" s="774"/>
      <c r="AH29" s="774"/>
      <c r="AI29" s="774"/>
      <c r="AJ29" s="775"/>
      <c r="AK29" s="821">
        <v>1689</v>
      </c>
      <c r="AL29" s="817"/>
      <c r="AM29" s="817"/>
      <c r="AN29" s="817"/>
      <c r="AO29" s="817"/>
      <c r="AP29" s="817" t="s">
        <v>549</v>
      </c>
      <c r="AQ29" s="817"/>
      <c r="AR29" s="817"/>
      <c r="AS29" s="817"/>
      <c r="AT29" s="817"/>
      <c r="AU29" s="817" t="s">
        <v>549</v>
      </c>
      <c r="AV29" s="817"/>
      <c r="AW29" s="817"/>
      <c r="AX29" s="817"/>
      <c r="AY29" s="817"/>
      <c r="AZ29" s="818" t="s">
        <v>549</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8813</v>
      </c>
      <c r="R30" s="771"/>
      <c r="S30" s="771"/>
      <c r="T30" s="771"/>
      <c r="U30" s="771"/>
      <c r="V30" s="771">
        <v>8589</v>
      </c>
      <c r="W30" s="771"/>
      <c r="X30" s="771"/>
      <c r="Y30" s="771"/>
      <c r="Z30" s="771"/>
      <c r="AA30" s="771">
        <v>224</v>
      </c>
      <c r="AB30" s="771"/>
      <c r="AC30" s="771"/>
      <c r="AD30" s="771"/>
      <c r="AE30" s="772"/>
      <c r="AF30" s="773">
        <v>224</v>
      </c>
      <c r="AG30" s="774"/>
      <c r="AH30" s="774"/>
      <c r="AI30" s="774"/>
      <c r="AJ30" s="775"/>
      <c r="AK30" s="821">
        <v>1552</v>
      </c>
      <c r="AL30" s="817"/>
      <c r="AM30" s="817"/>
      <c r="AN30" s="817"/>
      <c r="AO30" s="817"/>
      <c r="AP30" s="817" t="s">
        <v>549</v>
      </c>
      <c r="AQ30" s="817"/>
      <c r="AR30" s="817"/>
      <c r="AS30" s="817"/>
      <c r="AT30" s="817"/>
      <c r="AU30" s="817" t="s">
        <v>549</v>
      </c>
      <c r="AV30" s="817"/>
      <c r="AW30" s="817"/>
      <c r="AX30" s="817"/>
      <c r="AY30" s="817"/>
      <c r="AZ30" s="818" t="s">
        <v>549</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2176</v>
      </c>
      <c r="R31" s="771"/>
      <c r="S31" s="771"/>
      <c r="T31" s="771"/>
      <c r="U31" s="771"/>
      <c r="V31" s="771">
        <v>1962</v>
      </c>
      <c r="W31" s="771"/>
      <c r="X31" s="771"/>
      <c r="Y31" s="771"/>
      <c r="Z31" s="771"/>
      <c r="AA31" s="771">
        <v>214</v>
      </c>
      <c r="AB31" s="771"/>
      <c r="AC31" s="771"/>
      <c r="AD31" s="771"/>
      <c r="AE31" s="772"/>
      <c r="AF31" s="773">
        <v>1986</v>
      </c>
      <c r="AG31" s="774"/>
      <c r="AH31" s="774"/>
      <c r="AI31" s="774"/>
      <c r="AJ31" s="775"/>
      <c r="AK31" s="821">
        <v>10</v>
      </c>
      <c r="AL31" s="817"/>
      <c r="AM31" s="817"/>
      <c r="AN31" s="817"/>
      <c r="AO31" s="817"/>
      <c r="AP31" s="817">
        <v>8695</v>
      </c>
      <c r="AQ31" s="817"/>
      <c r="AR31" s="817"/>
      <c r="AS31" s="817"/>
      <c r="AT31" s="817"/>
      <c r="AU31" s="817">
        <v>35</v>
      </c>
      <c r="AV31" s="817"/>
      <c r="AW31" s="817"/>
      <c r="AX31" s="817"/>
      <c r="AY31" s="817"/>
      <c r="AZ31" s="818" t="s">
        <v>549</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394</v>
      </c>
      <c r="C32" s="768"/>
      <c r="D32" s="768"/>
      <c r="E32" s="768"/>
      <c r="F32" s="768"/>
      <c r="G32" s="768"/>
      <c r="H32" s="768"/>
      <c r="I32" s="768"/>
      <c r="J32" s="768"/>
      <c r="K32" s="768"/>
      <c r="L32" s="768"/>
      <c r="M32" s="768"/>
      <c r="N32" s="768"/>
      <c r="O32" s="768"/>
      <c r="P32" s="769"/>
      <c r="Q32" s="770">
        <v>1772</v>
      </c>
      <c r="R32" s="771"/>
      <c r="S32" s="771"/>
      <c r="T32" s="771"/>
      <c r="U32" s="771"/>
      <c r="V32" s="771">
        <v>1610</v>
      </c>
      <c r="W32" s="771"/>
      <c r="X32" s="771"/>
      <c r="Y32" s="771"/>
      <c r="Z32" s="771"/>
      <c r="AA32" s="771">
        <v>162</v>
      </c>
      <c r="AB32" s="771"/>
      <c r="AC32" s="771"/>
      <c r="AD32" s="771"/>
      <c r="AE32" s="772"/>
      <c r="AF32" s="773">
        <v>1582</v>
      </c>
      <c r="AG32" s="774"/>
      <c r="AH32" s="774"/>
      <c r="AI32" s="774"/>
      <c r="AJ32" s="775"/>
      <c r="AK32" s="821">
        <v>1026</v>
      </c>
      <c r="AL32" s="817"/>
      <c r="AM32" s="817"/>
      <c r="AN32" s="817"/>
      <c r="AO32" s="817"/>
      <c r="AP32" s="817">
        <v>7112</v>
      </c>
      <c r="AQ32" s="817"/>
      <c r="AR32" s="817"/>
      <c r="AS32" s="817"/>
      <c r="AT32" s="817"/>
      <c r="AU32" s="817">
        <v>6180</v>
      </c>
      <c r="AV32" s="817"/>
      <c r="AW32" s="817"/>
      <c r="AX32" s="817"/>
      <c r="AY32" s="817"/>
      <c r="AZ32" s="818" t="s">
        <v>549</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395</v>
      </c>
      <c r="C33" s="768"/>
      <c r="D33" s="768"/>
      <c r="E33" s="768"/>
      <c r="F33" s="768"/>
      <c r="G33" s="768"/>
      <c r="H33" s="768"/>
      <c r="I33" s="768"/>
      <c r="J33" s="768"/>
      <c r="K33" s="768"/>
      <c r="L33" s="768"/>
      <c r="M33" s="768"/>
      <c r="N33" s="768"/>
      <c r="O33" s="768"/>
      <c r="P33" s="769"/>
      <c r="Q33" s="770">
        <v>940</v>
      </c>
      <c r="R33" s="771"/>
      <c r="S33" s="771"/>
      <c r="T33" s="771"/>
      <c r="U33" s="771"/>
      <c r="V33" s="771">
        <v>859</v>
      </c>
      <c r="W33" s="771"/>
      <c r="X33" s="771"/>
      <c r="Y33" s="771"/>
      <c r="Z33" s="771"/>
      <c r="AA33" s="771">
        <v>80</v>
      </c>
      <c r="AB33" s="771"/>
      <c r="AC33" s="771"/>
      <c r="AD33" s="771"/>
      <c r="AE33" s="772"/>
      <c r="AF33" s="773">
        <v>466</v>
      </c>
      <c r="AG33" s="774"/>
      <c r="AH33" s="774"/>
      <c r="AI33" s="774"/>
      <c r="AJ33" s="775"/>
      <c r="AK33" s="821">
        <v>452</v>
      </c>
      <c r="AL33" s="817"/>
      <c r="AM33" s="817"/>
      <c r="AN33" s="817"/>
      <c r="AO33" s="817"/>
      <c r="AP33" s="817">
        <v>2077</v>
      </c>
      <c r="AQ33" s="817"/>
      <c r="AR33" s="817"/>
      <c r="AS33" s="817"/>
      <c r="AT33" s="817"/>
      <c r="AU33" s="817">
        <v>1853</v>
      </c>
      <c r="AV33" s="817"/>
      <c r="AW33" s="817"/>
      <c r="AX33" s="817"/>
      <c r="AY33" s="817"/>
      <c r="AZ33" s="818" t="s">
        <v>549</v>
      </c>
      <c r="BA33" s="818"/>
      <c r="BB33" s="818"/>
      <c r="BC33" s="818"/>
      <c r="BD33" s="818"/>
      <c r="BE33" s="819" t="s">
        <v>393</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t="s">
        <v>550</v>
      </c>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4460</v>
      </c>
      <c r="AG63" s="831"/>
      <c r="AH63" s="831"/>
      <c r="AI63" s="831"/>
      <c r="AJ63" s="832"/>
      <c r="AK63" s="833"/>
      <c r="AL63" s="828"/>
      <c r="AM63" s="828"/>
      <c r="AN63" s="828"/>
      <c r="AO63" s="828"/>
      <c r="AP63" s="831">
        <v>17884</v>
      </c>
      <c r="AQ63" s="831"/>
      <c r="AR63" s="831"/>
      <c r="AS63" s="831"/>
      <c r="AT63" s="831"/>
      <c r="AU63" s="831">
        <v>8068</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400</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551</v>
      </c>
      <c r="C68" s="857"/>
      <c r="D68" s="857"/>
      <c r="E68" s="857"/>
      <c r="F68" s="857"/>
      <c r="G68" s="857"/>
      <c r="H68" s="857"/>
      <c r="I68" s="857"/>
      <c r="J68" s="857"/>
      <c r="K68" s="857"/>
      <c r="L68" s="857"/>
      <c r="M68" s="857"/>
      <c r="N68" s="857"/>
      <c r="O68" s="857"/>
      <c r="P68" s="858"/>
      <c r="Q68" s="859">
        <v>10180</v>
      </c>
      <c r="R68" s="853"/>
      <c r="S68" s="853"/>
      <c r="T68" s="853"/>
      <c r="U68" s="853"/>
      <c r="V68" s="853">
        <v>9561</v>
      </c>
      <c r="W68" s="853"/>
      <c r="X68" s="853"/>
      <c r="Y68" s="853"/>
      <c r="Z68" s="853"/>
      <c r="AA68" s="853">
        <v>618</v>
      </c>
      <c r="AB68" s="853"/>
      <c r="AC68" s="853"/>
      <c r="AD68" s="853"/>
      <c r="AE68" s="853"/>
      <c r="AF68" s="853">
        <v>618</v>
      </c>
      <c r="AG68" s="853"/>
      <c r="AH68" s="853"/>
      <c r="AI68" s="853"/>
      <c r="AJ68" s="853"/>
      <c r="AK68" s="853" t="s">
        <v>549</v>
      </c>
      <c r="AL68" s="853"/>
      <c r="AM68" s="853"/>
      <c r="AN68" s="853"/>
      <c r="AO68" s="853"/>
      <c r="AP68" s="853">
        <v>5839</v>
      </c>
      <c r="AQ68" s="853"/>
      <c r="AR68" s="853"/>
      <c r="AS68" s="853"/>
      <c r="AT68" s="853"/>
      <c r="AU68" s="853">
        <v>3105</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552</v>
      </c>
      <c r="C69" s="861"/>
      <c r="D69" s="861"/>
      <c r="E69" s="861"/>
      <c r="F69" s="861"/>
      <c r="G69" s="861"/>
      <c r="H69" s="861"/>
      <c r="I69" s="861"/>
      <c r="J69" s="861"/>
      <c r="K69" s="861"/>
      <c r="L69" s="861"/>
      <c r="M69" s="861"/>
      <c r="N69" s="861"/>
      <c r="O69" s="861"/>
      <c r="P69" s="862"/>
      <c r="Q69" s="863">
        <v>16725</v>
      </c>
      <c r="R69" s="817"/>
      <c r="S69" s="817"/>
      <c r="T69" s="817"/>
      <c r="U69" s="817"/>
      <c r="V69" s="817">
        <v>16704</v>
      </c>
      <c r="W69" s="817"/>
      <c r="X69" s="817"/>
      <c r="Y69" s="817"/>
      <c r="Z69" s="817"/>
      <c r="AA69" s="817">
        <v>21</v>
      </c>
      <c r="AB69" s="817"/>
      <c r="AC69" s="817"/>
      <c r="AD69" s="817"/>
      <c r="AE69" s="817"/>
      <c r="AF69" s="817">
        <v>21</v>
      </c>
      <c r="AG69" s="817"/>
      <c r="AH69" s="817"/>
      <c r="AI69" s="817"/>
      <c r="AJ69" s="817"/>
      <c r="AK69" s="817">
        <v>164</v>
      </c>
      <c r="AL69" s="817"/>
      <c r="AM69" s="817"/>
      <c r="AN69" s="817"/>
      <c r="AO69" s="817"/>
      <c r="AP69" s="817" t="s">
        <v>549</v>
      </c>
      <c r="AQ69" s="817"/>
      <c r="AR69" s="817"/>
      <c r="AS69" s="817"/>
      <c r="AT69" s="817"/>
      <c r="AU69" s="817" t="s">
        <v>549</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553</v>
      </c>
      <c r="C70" s="861"/>
      <c r="D70" s="861"/>
      <c r="E70" s="861"/>
      <c r="F70" s="861"/>
      <c r="G70" s="861"/>
      <c r="H70" s="861"/>
      <c r="I70" s="861"/>
      <c r="J70" s="861"/>
      <c r="K70" s="861"/>
      <c r="L70" s="861"/>
      <c r="M70" s="861"/>
      <c r="N70" s="861"/>
      <c r="O70" s="861"/>
      <c r="P70" s="862"/>
      <c r="Q70" s="863">
        <v>78</v>
      </c>
      <c r="R70" s="817"/>
      <c r="S70" s="817"/>
      <c r="T70" s="817"/>
      <c r="U70" s="817"/>
      <c r="V70" s="817">
        <v>77</v>
      </c>
      <c r="W70" s="817"/>
      <c r="X70" s="817"/>
      <c r="Y70" s="817"/>
      <c r="Z70" s="817"/>
      <c r="AA70" s="817">
        <v>1</v>
      </c>
      <c r="AB70" s="817"/>
      <c r="AC70" s="817"/>
      <c r="AD70" s="817"/>
      <c r="AE70" s="817"/>
      <c r="AF70" s="817">
        <v>1</v>
      </c>
      <c r="AG70" s="817"/>
      <c r="AH70" s="817"/>
      <c r="AI70" s="817"/>
      <c r="AJ70" s="817"/>
      <c r="AK70" s="817">
        <v>13</v>
      </c>
      <c r="AL70" s="817"/>
      <c r="AM70" s="817"/>
      <c r="AN70" s="817"/>
      <c r="AO70" s="817"/>
      <c r="AP70" s="817" t="s">
        <v>549</v>
      </c>
      <c r="AQ70" s="817"/>
      <c r="AR70" s="817"/>
      <c r="AS70" s="817"/>
      <c r="AT70" s="817"/>
      <c r="AU70" s="817" t="s">
        <v>549</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554</v>
      </c>
      <c r="C71" s="861"/>
      <c r="D71" s="861"/>
      <c r="E71" s="861"/>
      <c r="F71" s="861"/>
      <c r="G71" s="861"/>
      <c r="H71" s="861"/>
      <c r="I71" s="861"/>
      <c r="J71" s="861"/>
      <c r="K71" s="861"/>
      <c r="L71" s="861"/>
      <c r="M71" s="861"/>
      <c r="N71" s="861"/>
      <c r="O71" s="861"/>
      <c r="P71" s="862"/>
      <c r="Q71" s="863">
        <v>76</v>
      </c>
      <c r="R71" s="817"/>
      <c r="S71" s="817"/>
      <c r="T71" s="817"/>
      <c r="U71" s="817"/>
      <c r="V71" s="817">
        <v>68</v>
      </c>
      <c r="W71" s="817"/>
      <c r="X71" s="817"/>
      <c r="Y71" s="817"/>
      <c r="Z71" s="817"/>
      <c r="AA71" s="817">
        <v>8</v>
      </c>
      <c r="AB71" s="817"/>
      <c r="AC71" s="817"/>
      <c r="AD71" s="817"/>
      <c r="AE71" s="817"/>
      <c r="AF71" s="817">
        <v>8</v>
      </c>
      <c r="AG71" s="817"/>
      <c r="AH71" s="817"/>
      <c r="AI71" s="817"/>
      <c r="AJ71" s="817"/>
      <c r="AK71" s="817" t="s">
        <v>549</v>
      </c>
      <c r="AL71" s="817"/>
      <c r="AM71" s="817"/>
      <c r="AN71" s="817"/>
      <c r="AO71" s="817"/>
      <c r="AP71" s="817" t="s">
        <v>549</v>
      </c>
      <c r="AQ71" s="817"/>
      <c r="AR71" s="817"/>
      <c r="AS71" s="817"/>
      <c r="AT71" s="817"/>
      <c r="AU71" s="817" t="s">
        <v>549</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555</v>
      </c>
      <c r="C72" s="861"/>
      <c r="D72" s="861"/>
      <c r="E72" s="861"/>
      <c r="F72" s="861"/>
      <c r="G72" s="861"/>
      <c r="H72" s="861"/>
      <c r="I72" s="861"/>
      <c r="J72" s="861"/>
      <c r="K72" s="861"/>
      <c r="L72" s="861"/>
      <c r="M72" s="861"/>
      <c r="N72" s="861"/>
      <c r="O72" s="861"/>
      <c r="P72" s="862"/>
      <c r="Q72" s="863">
        <v>246</v>
      </c>
      <c r="R72" s="817"/>
      <c r="S72" s="817"/>
      <c r="T72" s="817"/>
      <c r="U72" s="817"/>
      <c r="V72" s="817">
        <v>220</v>
      </c>
      <c r="W72" s="817"/>
      <c r="X72" s="817"/>
      <c r="Y72" s="817"/>
      <c r="Z72" s="817"/>
      <c r="AA72" s="817">
        <v>26</v>
      </c>
      <c r="AB72" s="817"/>
      <c r="AC72" s="817"/>
      <c r="AD72" s="817"/>
      <c r="AE72" s="817"/>
      <c r="AF72" s="817">
        <v>26</v>
      </c>
      <c r="AG72" s="817"/>
      <c r="AH72" s="817"/>
      <c r="AI72" s="817"/>
      <c r="AJ72" s="817"/>
      <c r="AK72" s="817" t="s">
        <v>549</v>
      </c>
      <c r="AL72" s="817"/>
      <c r="AM72" s="817"/>
      <c r="AN72" s="817"/>
      <c r="AO72" s="817"/>
      <c r="AP72" s="817" t="s">
        <v>549</v>
      </c>
      <c r="AQ72" s="817"/>
      <c r="AR72" s="817"/>
      <c r="AS72" s="817"/>
      <c r="AT72" s="817"/>
      <c r="AU72" s="817" t="s">
        <v>549</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556</v>
      </c>
      <c r="C73" s="861"/>
      <c r="D73" s="861"/>
      <c r="E73" s="861"/>
      <c r="F73" s="861"/>
      <c r="G73" s="861"/>
      <c r="H73" s="861"/>
      <c r="I73" s="861"/>
      <c r="J73" s="861"/>
      <c r="K73" s="861"/>
      <c r="L73" s="861"/>
      <c r="M73" s="861"/>
      <c r="N73" s="861"/>
      <c r="O73" s="861"/>
      <c r="P73" s="862"/>
      <c r="Q73" s="863">
        <v>425</v>
      </c>
      <c r="R73" s="817"/>
      <c r="S73" s="817"/>
      <c r="T73" s="817"/>
      <c r="U73" s="817"/>
      <c r="V73" s="817">
        <v>237</v>
      </c>
      <c r="W73" s="817"/>
      <c r="X73" s="817"/>
      <c r="Y73" s="817"/>
      <c r="Z73" s="817"/>
      <c r="AA73" s="817">
        <v>188</v>
      </c>
      <c r="AB73" s="817"/>
      <c r="AC73" s="817"/>
      <c r="AD73" s="817"/>
      <c r="AE73" s="817"/>
      <c r="AF73" s="817">
        <v>188</v>
      </c>
      <c r="AG73" s="817"/>
      <c r="AH73" s="817"/>
      <c r="AI73" s="817"/>
      <c r="AJ73" s="817"/>
      <c r="AK73" s="817" t="s">
        <v>549</v>
      </c>
      <c r="AL73" s="817"/>
      <c r="AM73" s="817"/>
      <c r="AN73" s="817"/>
      <c r="AO73" s="817"/>
      <c r="AP73" s="817" t="s">
        <v>549</v>
      </c>
      <c r="AQ73" s="817"/>
      <c r="AR73" s="817"/>
      <c r="AS73" s="817"/>
      <c r="AT73" s="817"/>
      <c r="AU73" s="817" t="s">
        <v>549</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557</v>
      </c>
      <c r="C74" s="861"/>
      <c r="D74" s="861"/>
      <c r="E74" s="861"/>
      <c r="F74" s="861"/>
      <c r="G74" s="861"/>
      <c r="H74" s="861"/>
      <c r="I74" s="861"/>
      <c r="J74" s="861"/>
      <c r="K74" s="861"/>
      <c r="L74" s="861"/>
      <c r="M74" s="861"/>
      <c r="N74" s="861"/>
      <c r="O74" s="861"/>
      <c r="P74" s="862"/>
      <c r="Q74" s="863">
        <v>1130</v>
      </c>
      <c r="R74" s="817"/>
      <c r="S74" s="817"/>
      <c r="T74" s="817"/>
      <c r="U74" s="817"/>
      <c r="V74" s="817">
        <v>1119</v>
      </c>
      <c r="W74" s="817"/>
      <c r="X74" s="817"/>
      <c r="Y74" s="817"/>
      <c r="Z74" s="817"/>
      <c r="AA74" s="817">
        <v>11</v>
      </c>
      <c r="AB74" s="817"/>
      <c r="AC74" s="817"/>
      <c r="AD74" s="817"/>
      <c r="AE74" s="817"/>
      <c r="AF74" s="817">
        <v>11</v>
      </c>
      <c r="AG74" s="817"/>
      <c r="AH74" s="817"/>
      <c r="AI74" s="817"/>
      <c r="AJ74" s="817"/>
      <c r="AK74" s="817" t="s">
        <v>549</v>
      </c>
      <c r="AL74" s="817"/>
      <c r="AM74" s="817"/>
      <c r="AN74" s="817"/>
      <c r="AO74" s="817"/>
      <c r="AP74" s="817" t="s">
        <v>549</v>
      </c>
      <c r="AQ74" s="817"/>
      <c r="AR74" s="817"/>
      <c r="AS74" s="817"/>
      <c r="AT74" s="817"/>
      <c r="AU74" s="817" t="s">
        <v>549</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558</v>
      </c>
      <c r="C75" s="861"/>
      <c r="D75" s="861"/>
      <c r="E75" s="861"/>
      <c r="F75" s="861"/>
      <c r="G75" s="861"/>
      <c r="H75" s="861"/>
      <c r="I75" s="861"/>
      <c r="J75" s="861"/>
      <c r="K75" s="861"/>
      <c r="L75" s="861"/>
      <c r="M75" s="861"/>
      <c r="N75" s="861"/>
      <c r="O75" s="861"/>
      <c r="P75" s="862"/>
      <c r="Q75" s="864">
        <v>395416</v>
      </c>
      <c r="R75" s="865"/>
      <c r="S75" s="865"/>
      <c r="T75" s="865"/>
      <c r="U75" s="821"/>
      <c r="V75" s="866">
        <v>387020</v>
      </c>
      <c r="W75" s="865"/>
      <c r="X75" s="865"/>
      <c r="Y75" s="865"/>
      <c r="Z75" s="821"/>
      <c r="AA75" s="866">
        <v>8396</v>
      </c>
      <c r="AB75" s="865"/>
      <c r="AC75" s="865"/>
      <c r="AD75" s="865"/>
      <c r="AE75" s="821"/>
      <c r="AF75" s="866">
        <v>8396</v>
      </c>
      <c r="AG75" s="865"/>
      <c r="AH75" s="865"/>
      <c r="AI75" s="865"/>
      <c r="AJ75" s="821"/>
      <c r="AK75" s="866">
        <v>755</v>
      </c>
      <c r="AL75" s="865"/>
      <c r="AM75" s="865"/>
      <c r="AN75" s="865"/>
      <c r="AO75" s="821"/>
      <c r="AP75" s="866" t="s">
        <v>549</v>
      </c>
      <c r="AQ75" s="865"/>
      <c r="AR75" s="865"/>
      <c r="AS75" s="865"/>
      <c r="AT75" s="821"/>
      <c r="AU75" s="866" t="s">
        <v>549</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9270</v>
      </c>
      <c r="AG88" s="831"/>
      <c r="AH88" s="831"/>
      <c r="AI88" s="831"/>
      <c r="AJ88" s="831"/>
      <c r="AK88" s="828"/>
      <c r="AL88" s="828"/>
      <c r="AM88" s="828"/>
      <c r="AN88" s="828"/>
      <c r="AO88" s="828"/>
      <c r="AP88" s="831">
        <v>5839</v>
      </c>
      <c r="AQ88" s="831"/>
      <c r="AR88" s="831"/>
      <c r="AS88" s="831"/>
      <c r="AT88" s="831"/>
      <c r="AU88" s="831">
        <v>3105</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197</v>
      </c>
      <c r="CS102" s="839"/>
      <c r="CT102" s="839"/>
      <c r="CU102" s="839"/>
      <c r="CV102" s="878"/>
      <c r="CW102" s="877">
        <v>450</v>
      </c>
      <c r="CX102" s="839"/>
      <c r="CY102" s="839"/>
      <c r="CZ102" s="839"/>
      <c r="DA102" s="878"/>
      <c r="DB102" s="877">
        <v>4907</v>
      </c>
      <c r="DC102" s="839"/>
      <c r="DD102" s="839"/>
      <c r="DE102" s="839"/>
      <c r="DF102" s="878"/>
      <c r="DG102" s="877">
        <v>0</v>
      </c>
      <c r="DH102" s="839"/>
      <c r="DI102" s="839"/>
      <c r="DJ102" s="839"/>
      <c r="DK102" s="878"/>
      <c r="DL102" s="877">
        <v>0</v>
      </c>
      <c r="DM102" s="839"/>
      <c r="DN102" s="839"/>
      <c r="DO102" s="839"/>
      <c r="DP102" s="878"/>
      <c r="DQ102" s="877">
        <v>442</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x14ac:dyDescent="0.2">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4926472</v>
      </c>
      <c r="AB110" s="887"/>
      <c r="AC110" s="887"/>
      <c r="AD110" s="887"/>
      <c r="AE110" s="888"/>
      <c r="AF110" s="889">
        <v>4531415</v>
      </c>
      <c r="AG110" s="887"/>
      <c r="AH110" s="887"/>
      <c r="AI110" s="887"/>
      <c r="AJ110" s="888"/>
      <c r="AK110" s="889">
        <v>4426711</v>
      </c>
      <c r="AL110" s="887"/>
      <c r="AM110" s="887"/>
      <c r="AN110" s="887"/>
      <c r="AO110" s="888"/>
      <c r="AP110" s="890">
        <v>19.399999999999999</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52067976</v>
      </c>
      <c r="BR110" s="918"/>
      <c r="BS110" s="918"/>
      <c r="BT110" s="918"/>
      <c r="BU110" s="918"/>
      <c r="BV110" s="918">
        <v>51851466</v>
      </c>
      <c r="BW110" s="918"/>
      <c r="BX110" s="918"/>
      <c r="BY110" s="918"/>
      <c r="BZ110" s="918"/>
      <c r="CA110" s="918">
        <v>52237062</v>
      </c>
      <c r="CB110" s="918"/>
      <c r="CC110" s="918"/>
      <c r="CD110" s="918"/>
      <c r="CE110" s="918"/>
      <c r="CF110" s="931">
        <v>228.6</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759186</v>
      </c>
      <c r="BR111" s="913"/>
      <c r="BS111" s="913"/>
      <c r="BT111" s="913"/>
      <c r="BU111" s="913"/>
      <c r="BV111" s="913">
        <v>631416</v>
      </c>
      <c r="BW111" s="913"/>
      <c r="BX111" s="913"/>
      <c r="BY111" s="913"/>
      <c r="BZ111" s="913"/>
      <c r="CA111" s="913">
        <v>607217</v>
      </c>
      <c r="CB111" s="913"/>
      <c r="CC111" s="913"/>
      <c r="CD111" s="913"/>
      <c r="CE111" s="913"/>
      <c r="CF111" s="907">
        <v>2.7</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9452525</v>
      </c>
      <c r="BR112" s="913"/>
      <c r="BS112" s="913"/>
      <c r="BT112" s="913"/>
      <c r="BU112" s="913"/>
      <c r="BV112" s="913">
        <v>8878913</v>
      </c>
      <c r="BW112" s="913"/>
      <c r="BX112" s="913"/>
      <c r="BY112" s="913"/>
      <c r="BZ112" s="913"/>
      <c r="CA112" s="913">
        <v>8068045</v>
      </c>
      <c r="CB112" s="913"/>
      <c r="CC112" s="913"/>
      <c r="CD112" s="913"/>
      <c r="CE112" s="913"/>
      <c r="CF112" s="907">
        <v>35.299999999999997</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v>759186</v>
      </c>
      <c r="DH112" s="913"/>
      <c r="DI112" s="913"/>
      <c r="DJ112" s="913"/>
      <c r="DK112" s="913"/>
      <c r="DL112" s="913">
        <v>631416</v>
      </c>
      <c r="DM112" s="913"/>
      <c r="DN112" s="913"/>
      <c r="DO112" s="913"/>
      <c r="DP112" s="913"/>
      <c r="DQ112" s="913">
        <v>607217</v>
      </c>
      <c r="DR112" s="913"/>
      <c r="DS112" s="913"/>
      <c r="DT112" s="913"/>
      <c r="DU112" s="913"/>
      <c r="DV112" s="914">
        <v>2.7</v>
      </c>
      <c r="DW112" s="914"/>
      <c r="DX112" s="914"/>
      <c r="DY112" s="914"/>
      <c r="DZ112" s="915"/>
    </row>
    <row r="113" spans="1:130" s="212" customFormat="1" ht="26.25" customHeight="1" x14ac:dyDescent="0.2">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1149923</v>
      </c>
      <c r="AB113" s="925"/>
      <c r="AC113" s="925"/>
      <c r="AD113" s="925"/>
      <c r="AE113" s="926"/>
      <c r="AF113" s="927">
        <v>1110721</v>
      </c>
      <c r="AG113" s="925"/>
      <c r="AH113" s="925"/>
      <c r="AI113" s="925"/>
      <c r="AJ113" s="926"/>
      <c r="AK113" s="927">
        <v>1052797</v>
      </c>
      <c r="AL113" s="925"/>
      <c r="AM113" s="925"/>
      <c r="AN113" s="925"/>
      <c r="AO113" s="926"/>
      <c r="AP113" s="928">
        <v>4.5999999999999996</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2308116</v>
      </c>
      <c r="BR113" s="913"/>
      <c r="BS113" s="913"/>
      <c r="BT113" s="913"/>
      <c r="BU113" s="913"/>
      <c r="BV113" s="913">
        <v>2290010</v>
      </c>
      <c r="BW113" s="913"/>
      <c r="BX113" s="913"/>
      <c r="BY113" s="913"/>
      <c r="BZ113" s="913"/>
      <c r="CA113" s="913">
        <v>3105271</v>
      </c>
      <c r="CB113" s="913"/>
      <c r="CC113" s="913"/>
      <c r="CD113" s="913"/>
      <c r="CE113" s="913"/>
      <c r="CF113" s="907">
        <v>13.6</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117380</v>
      </c>
      <c r="AB114" s="946"/>
      <c r="AC114" s="946"/>
      <c r="AD114" s="946"/>
      <c r="AE114" s="947"/>
      <c r="AF114" s="948">
        <v>175007</v>
      </c>
      <c r="AG114" s="946"/>
      <c r="AH114" s="946"/>
      <c r="AI114" s="946"/>
      <c r="AJ114" s="947"/>
      <c r="AK114" s="948">
        <v>116624</v>
      </c>
      <c r="AL114" s="946"/>
      <c r="AM114" s="946"/>
      <c r="AN114" s="946"/>
      <c r="AO114" s="947"/>
      <c r="AP114" s="949">
        <v>0.5</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7191636</v>
      </c>
      <c r="BR114" s="913"/>
      <c r="BS114" s="913"/>
      <c r="BT114" s="913"/>
      <c r="BU114" s="913"/>
      <c r="BV114" s="913">
        <v>7255130</v>
      </c>
      <c r="BW114" s="913"/>
      <c r="BX114" s="913"/>
      <c r="BY114" s="913"/>
      <c r="BZ114" s="913"/>
      <c r="CA114" s="913">
        <v>7163882</v>
      </c>
      <c r="CB114" s="913"/>
      <c r="CC114" s="913"/>
      <c r="CD114" s="913"/>
      <c r="CE114" s="913"/>
      <c r="CF114" s="907">
        <v>31.4</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63885</v>
      </c>
      <c r="AB115" s="925"/>
      <c r="AC115" s="925"/>
      <c r="AD115" s="925"/>
      <c r="AE115" s="926"/>
      <c r="AF115" s="927">
        <v>63885</v>
      </c>
      <c r="AG115" s="925"/>
      <c r="AH115" s="925"/>
      <c r="AI115" s="925"/>
      <c r="AJ115" s="926"/>
      <c r="AK115" s="927">
        <v>24199</v>
      </c>
      <c r="AL115" s="925"/>
      <c r="AM115" s="925"/>
      <c r="AN115" s="925"/>
      <c r="AO115" s="926"/>
      <c r="AP115" s="928">
        <v>0.1</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v>441758</v>
      </c>
      <c r="CB115" s="913"/>
      <c r="CC115" s="913"/>
      <c r="CD115" s="913"/>
      <c r="CE115" s="913"/>
      <c r="CF115" s="907">
        <v>1.9</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6257660</v>
      </c>
      <c r="AB117" s="966"/>
      <c r="AC117" s="966"/>
      <c r="AD117" s="966"/>
      <c r="AE117" s="967"/>
      <c r="AF117" s="968">
        <v>5881028</v>
      </c>
      <c r="AG117" s="966"/>
      <c r="AH117" s="966"/>
      <c r="AI117" s="966"/>
      <c r="AJ117" s="967"/>
      <c r="AK117" s="968">
        <v>5620331</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442</v>
      </c>
      <c r="BP119" s="992"/>
      <c r="BQ119" s="986">
        <v>71779439</v>
      </c>
      <c r="BR119" s="987"/>
      <c r="BS119" s="987"/>
      <c r="BT119" s="987"/>
      <c r="BU119" s="987"/>
      <c r="BV119" s="987">
        <v>70906935</v>
      </c>
      <c r="BW119" s="987"/>
      <c r="BX119" s="987"/>
      <c r="BY119" s="987"/>
      <c r="BZ119" s="987"/>
      <c r="CA119" s="987">
        <v>71623235</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12692562</v>
      </c>
      <c r="BR120" s="918"/>
      <c r="BS120" s="918"/>
      <c r="BT120" s="918"/>
      <c r="BU120" s="918"/>
      <c r="BV120" s="918">
        <v>12711116</v>
      </c>
      <c r="BW120" s="918"/>
      <c r="BX120" s="918"/>
      <c r="BY120" s="918"/>
      <c r="BZ120" s="918"/>
      <c r="CA120" s="918">
        <v>13056186</v>
      </c>
      <c r="CB120" s="918"/>
      <c r="CC120" s="918"/>
      <c r="CD120" s="918"/>
      <c r="CE120" s="918"/>
      <c r="CF120" s="931">
        <v>57.1</v>
      </c>
      <c r="CG120" s="932"/>
      <c r="CH120" s="932"/>
      <c r="CI120" s="932"/>
      <c r="CJ120" s="932"/>
      <c r="CK120" s="993" t="s">
        <v>446</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7182207</v>
      </c>
      <c r="DH120" s="918"/>
      <c r="DI120" s="918"/>
      <c r="DJ120" s="918"/>
      <c r="DK120" s="918"/>
      <c r="DL120" s="918">
        <v>6753364</v>
      </c>
      <c r="DM120" s="918"/>
      <c r="DN120" s="918"/>
      <c r="DO120" s="918"/>
      <c r="DP120" s="918"/>
      <c r="DQ120" s="918">
        <v>6180153</v>
      </c>
      <c r="DR120" s="918"/>
      <c r="DS120" s="918"/>
      <c r="DT120" s="918"/>
      <c r="DU120" s="918"/>
      <c r="DV120" s="919">
        <v>27</v>
      </c>
      <c r="DW120" s="919"/>
      <c r="DX120" s="919"/>
      <c r="DY120" s="919"/>
      <c r="DZ120" s="920"/>
    </row>
    <row r="121" spans="1:130" s="212" customFormat="1" ht="26.25" customHeight="1" x14ac:dyDescent="0.2">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v>63885</v>
      </c>
      <c r="AB121" s="946"/>
      <c r="AC121" s="946"/>
      <c r="AD121" s="946"/>
      <c r="AE121" s="947"/>
      <c r="AF121" s="948">
        <v>63885</v>
      </c>
      <c r="AG121" s="946"/>
      <c r="AH121" s="946"/>
      <c r="AI121" s="946"/>
      <c r="AJ121" s="947"/>
      <c r="AK121" s="948">
        <v>24199</v>
      </c>
      <c r="AL121" s="946"/>
      <c r="AM121" s="946"/>
      <c r="AN121" s="946"/>
      <c r="AO121" s="947"/>
      <c r="AP121" s="949">
        <v>0.1</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3191311</v>
      </c>
      <c r="BR121" s="913"/>
      <c r="BS121" s="913"/>
      <c r="BT121" s="913"/>
      <c r="BU121" s="913"/>
      <c r="BV121" s="913">
        <v>2979774</v>
      </c>
      <c r="BW121" s="913"/>
      <c r="BX121" s="913"/>
      <c r="BY121" s="913"/>
      <c r="BZ121" s="913"/>
      <c r="CA121" s="913">
        <v>2855305</v>
      </c>
      <c r="CB121" s="913"/>
      <c r="CC121" s="913"/>
      <c r="CD121" s="913"/>
      <c r="CE121" s="913"/>
      <c r="CF121" s="907">
        <v>12.5</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2261822</v>
      </c>
      <c r="DH121" s="913"/>
      <c r="DI121" s="913"/>
      <c r="DJ121" s="913"/>
      <c r="DK121" s="913"/>
      <c r="DL121" s="913">
        <v>2091147</v>
      </c>
      <c r="DM121" s="913"/>
      <c r="DN121" s="913"/>
      <c r="DO121" s="913"/>
      <c r="DP121" s="913"/>
      <c r="DQ121" s="913">
        <v>1853113</v>
      </c>
      <c r="DR121" s="913"/>
      <c r="DS121" s="913"/>
      <c r="DT121" s="913"/>
      <c r="DU121" s="913"/>
      <c r="DV121" s="914">
        <v>8.1</v>
      </c>
      <c r="DW121" s="914"/>
      <c r="DX121" s="914"/>
      <c r="DY121" s="914"/>
      <c r="DZ121" s="915"/>
    </row>
    <row r="122" spans="1:130" s="212" customFormat="1" ht="26.25" customHeight="1" x14ac:dyDescent="0.2">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44707777</v>
      </c>
      <c r="BR122" s="987"/>
      <c r="BS122" s="987"/>
      <c r="BT122" s="987"/>
      <c r="BU122" s="987"/>
      <c r="BV122" s="987">
        <v>43752151</v>
      </c>
      <c r="BW122" s="987"/>
      <c r="BX122" s="987"/>
      <c r="BY122" s="987"/>
      <c r="BZ122" s="987"/>
      <c r="CA122" s="987">
        <v>42326830</v>
      </c>
      <c r="CB122" s="987"/>
      <c r="CC122" s="987"/>
      <c r="CD122" s="987"/>
      <c r="CE122" s="987"/>
      <c r="CF122" s="1004">
        <v>185.2</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v>8496</v>
      </c>
      <c r="DH122" s="913"/>
      <c r="DI122" s="913"/>
      <c r="DJ122" s="913"/>
      <c r="DK122" s="913"/>
      <c r="DL122" s="913">
        <v>34402</v>
      </c>
      <c r="DM122" s="913"/>
      <c r="DN122" s="913"/>
      <c r="DO122" s="913"/>
      <c r="DP122" s="913"/>
      <c r="DQ122" s="913">
        <v>34779</v>
      </c>
      <c r="DR122" s="913"/>
      <c r="DS122" s="913"/>
      <c r="DT122" s="913"/>
      <c r="DU122" s="913"/>
      <c r="DV122" s="914">
        <v>0.2</v>
      </c>
      <c r="DW122" s="914"/>
      <c r="DX122" s="914"/>
      <c r="DY122" s="914"/>
      <c r="DZ122" s="915"/>
    </row>
    <row r="123" spans="1:130" s="212" customFormat="1" ht="26.25" customHeight="1" x14ac:dyDescent="0.2">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450</v>
      </c>
      <c r="BP123" s="992"/>
      <c r="BQ123" s="1050">
        <v>60591650</v>
      </c>
      <c r="BR123" s="1051"/>
      <c r="BS123" s="1051"/>
      <c r="BT123" s="1051"/>
      <c r="BU123" s="1051"/>
      <c r="BV123" s="1051">
        <v>59443041</v>
      </c>
      <c r="BW123" s="1051"/>
      <c r="BX123" s="1051"/>
      <c r="BY123" s="1051"/>
      <c r="BZ123" s="1051"/>
      <c r="CA123" s="1051">
        <v>58238321</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51.6</v>
      </c>
      <c r="BR124" s="1014"/>
      <c r="BS124" s="1014"/>
      <c r="BT124" s="1014"/>
      <c r="BU124" s="1014"/>
      <c r="BV124" s="1014">
        <v>51.5</v>
      </c>
      <c r="BW124" s="1014"/>
      <c r="BX124" s="1014"/>
      <c r="BY124" s="1014"/>
      <c r="BZ124" s="1014"/>
      <c r="CA124" s="1014">
        <v>58.5</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v>441758</v>
      </c>
      <c r="DR127" s="913"/>
      <c r="DS127" s="913"/>
      <c r="DT127" s="913"/>
      <c r="DU127" s="913"/>
      <c r="DV127" s="914">
        <v>1.9</v>
      </c>
      <c r="DW127" s="914"/>
      <c r="DX127" s="914"/>
      <c r="DY127" s="914"/>
      <c r="DZ127" s="915"/>
    </row>
    <row r="128" spans="1:130" s="212" customFormat="1" ht="26.25" customHeight="1" thickBot="1" x14ac:dyDescent="0.25">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389906</v>
      </c>
      <c r="AB128" s="1033"/>
      <c r="AC128" s="1033"/>
      <c r="AD128" s="1033"/>
      <c r="AE128" s="1034"/>
      <c r="AF128" s="1035">
        <v>399398</v>
      </c>
      <c r="AG128" s="1033"/>
      <c r="AH128" s="1033"/>
      <c r="AI128" s="1033"/>
      <c r="AJ128" s="1034"/>
      <c r="AK128" s="1035">
        <v>418519</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122</v>
      </c>
      <c r="BG128" s="1040"/>
      <c r="BH128" s="1040"/>
      <c r="BI128" s="1040"/>
      <c r="BJ128" s="1040"/>
      <c r="BK128" s="1040"/>
      <c r="BL128" s="1041"/>
      <c r="BM128" s="1039">
        <v>11.98</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25523918</v>
      </c>
      <c r="AB129" s="946"/>
      <c r="AC129" s="946"/>
      <c r="AD129" s="946"/>
      <c r="AE129" s="947"/>
      <c r="AF129" s="948">
        <v>26050670</v>
      </c>
      <c r="AG129" s="946"/>
      <c r="AH129" s="946"/>
      <c r="AI129" s="946"/>
      <c r="AJ129" s="947"/>
      <c r="AK129" s="948">
        <v>26624777</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16.98</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3858536</v>
      </c>
      <c r="AB130" s="946"/>
      <c r="AC130" s="946"/>
      <c r="AD130" s="946"/>
      <c r="AE130" s="947"/>
      <c r="AF130" s="948">
        <v>3802196</v>
      </c>
      <c r="AG130" s="946"/>
      <c r="AH130" s="946"/>
      <c r="AI130" s="946"/>
      <c r="AJ130" s="947"/>
      <c r="AK130" s="948">
        <v>3775861</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7.6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21665382</v>
      </c>
      <c r="AB131" s="973"/>
      <c r="AC131" s="973"/>
      <c r="AD131" s="973"/>
      <c r="AE131" s="974"/>
      <c r="AF131" s="972">
        <v>22248474</v>
      </c>
      <c r="AG131" s="973"/>
      <c r="AH131" s="973"/>
      <c r="AI131" s="973"/>
      <c r="AJ131" s="974"/>
      <c r="AK131" s="972">
        <v>22848916</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v>58.5</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9.2738637149999992</v>
      </c>
      <c r="AB132" s="1084"/>
      <c r="AC132" s="1084"/>
      <c r="AD132" s="1084"/>
      <c r="AE132" s="1085"/>
      <c r="AF132" s="1086">
        <v>7.5485356880000003</v>
      </c>
      <c r="AG132" s="1084"/>
      <c r="AH132" s="1084"/>
      <c r="AI132" s="1084"/>
      <c r="AJ132" s="1085"/>
      <c r="AK132" s="1086">
        <v>6.2407818380000002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7.8</v>
      </c>
      <c r="AB133" s="1067"/>
      <c r="AC133" s="1067"/>
      <c r="AD133" s="1067"/>
      <c r="AE133" s="1068"/>
      <c r="AF133" s="1066">
        <v>7.8</v>
      </c>
      <c r="AG133" s="1067"/>
      <c r="AH133" s="1067"/>
      <c r="AI133" s="1067"/>
      <c r="AJ133" s="1068"/>
      <c r="AK133" s="1066">
        <v>7.6</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SLFzXw8mu/XyWnwddUOP2jyUbew2zuPARPFhIVO2R1Gd7cL4UgYzE0yvJhuKXZ0iVGdXk2u2QlcN1wZ6v5wnXw==" saltValue="QqFt60th613KIJAPLiMZc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Y1" zoomScaleNormal="85" zoomScaleSheetLayoutView="100" workbookViewId="0">
      <selection activeCell="CQ27" sqref="CQ27"/>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476</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ky7f3hhLu9xI+zOr39luVwY59G0xowTqxVTXhs9ukABPrq2m9jddVMMwlcwAAFm+ovw5hryBr/qOrR0GaKg4XA==" saltValue="fPQL5V0ce1DkHqw/Lu7hI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U1"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p6bM6nV4a9fu0nhkG1c/BvpG/fFNh91bYDRyCh5R3SLLnoiVGNmOAnep32xwNVmIiCPTrlGJQ5+VuzCmjDe+A==" saltValue="mXzM/v7g5cR1hgbSyDKWw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478</v>
      </c>
      <c r="AL6" s="248"/>
      <c r="AM6" s="248"/>
      <c r="AN6" s="248"/>
    </row>
    <row r="7" spans="1:46" ht="13.5" customHeight="1" x14ac:dyDescent="0.2">
      <c r="A7" s="247"/>
      <c r="AK7" s="250"/>
      <c r="AL7" s="251"/>
      <c r="AM7" s="251"/>
      <c r="AN7" s="252"/>
      <c r="AO7" s="1101" t="s">
        <v>479</v>
      </c>
      <c r="AP7" s="253"/>
      <c r="AQ7" s="254" t="s">
        <v>480</v>
      </c>
      <c r="AR7" s="255"/>
    </row>
    <row r="8" spans="1:46" ht="13.2" x14ac:dyDescent="0.2">
      <c r="A8" s="247"/>
      <c r="AK8" s="256"/>
      <c r="AL8" s="257"/>
      <c r="AM8" s="257"/>
      <c r="AN8" s="258"/>
      <c r="AO8" s="1102"/>
      <c r="AP8" s="259" t="s">
        <v>481</v>
      </c>
      <c r="AQ8" s="260" t="s">
        <v>482</v>
      </c>
      <c r="AR8" s="261" t="s">
        <v>483</v>
      </c>
    </row>
    <row r="9" spans="1:46" ht="13.2" x14ac:dyDescent="0.2">
      <c r="A9" s="247"/>
      <c r="AK9" s="1103" t="s">
        <v>484</v>
      </c>
      <c r="AL9" s="1104"/>
      <c r="AM9" s="1104"/>
      <c r="AN9" s="1105"/>
      <c r="AO9" s="262">
        <v>6056474</v>
      </c>
      <c r="AP9" s="262">
        <v>60684</v>
      </c>
      <c r="AQ9" s="263">
        <v>81492</v>
      </c>
      <c r="AR9" s="264">
        <v>-25.5</v>
      </c>
    </row>
    <row r="10" spans="1:46" ht="13.5" customHeight="1" x14ac:dyDescent="0.2">
      <c r="A10" s="247"/>
      <c r="AK10" s="1103" t="s">
        <v>485</v>
      </c>
      <c r="AL10" s="1104"/>
      <c r="AM10" s="1104"/>
      <c r="AN10" s="1105"/>
      <c r="AO10" s="265">
        <v>836924</v>
      </c>
      <c r="AP10" s="265">
        <v>8386</v>
      </c>
      <c r="AQ10" s="266">
        <v>7524</v>
      </c>
      <c r="AR10" s="267">
        <v>11.5</v>
      </c>
    </row>
    <row r="11" spans="1:46" ht="13.5" customHeight="1" x14ac:dyDescent="0.2">
      <c r="A11" s="247"/>
      <c r="AK11" s="1103" t="s">
        <v>486</v>
      </c>
      <c r="AL11" s="1104"/>
      <c r="AM11" s="1104"/>
      <c r="AN11" s="1105"/>
      <c r="AO11" s="265">
        <v>121577</v>
      </c>
      <c r="AP11" s="265">
        <v>1218</v>
      </c>
      <c r="AQ11" s="266">
        <v>1686</v>
      </c>
      <c r="AR11" s="267">
        <v>-27.8</v>
      </c>
    </row>
    <row r="12" spans="1:46" ht="13.5" customHeight="1" x14ac:dyDescent="0.2">
      <c r="A12" s="247"/>
      <c r="AK12" s="1103" t="s">
        <v>487</v>
      </c>
      <c r="AL12" s="1104"/>
      <c r="AM12" s="1104"/>
      <c r="AN12" s="1105"/>
      <c r="AO12" s="265" t="s">
        <v>488</v>
      </c>
      <c r="AP12" s="265" t="s">
        <v>488</v>
      </c>
      <c r="AQ12" s="266" t="s">
        <v>488</v>
      </c>
      <c r="AR12" s="267" t="s">
        <v>488</v>
      </c>
    </row>
    <row r="13" spans="1:46" ht="13.5" customHeight="1" x14ac:dyDescent="0.2">
      <c r="A13" s="247"/>
      <c r="AK13" s="1103" t="s">
        <v>489</v>
      </c>
      <c r="AL13" s="1104"/>
      <c r="AM13" s="1104"/>
      <c r="AN13" s="1105"/>
      <c r="AO13" s="265">
        <v>244865</v>
      </c>
      <c r="AP13" s="265">
        <v>2453</v>
      </c>
      <c r="AQ13" s="266">
        <v>2399</v>
      </c>
      <c r="AR13" s="267">
        <v>2.2999999999999998</v>
      </c>
    </row>
    <row r="14" spans="1:46" ht="13.5" customHeight="1" x14ac:dyDescent="0.2">
      <c r="A14" s="247"/>
      <c r="AK14" s="1103" t="s">
        <v>490</v>
      </c>
      <c r="AL14" s="1104"/>
      <c r="AM14" s="1104"/>
      <c r="AN14" s="1105"/>
      <c r="AO14" s="265">
        <v>155151</v>
      </c>
      <c r="AP14" s="265">
        <v>1555</v>
      </c>
      <c r="AQ14" s="266">
        <v>2696</v>
      </c>
      <c r="AR14" s="267">
        <v>-42.3</v>
      </c>
    </row>
    <row r="15" spans="1:46" ht="13.5" customHeight="1" x14ac:dyDescent="0.2">
      <c r="A15" s="247"/>
      <c r="AK15" s="1106" t="s">
        <v>491</v>
      </c>
      <c r="AL15" s="1107"/>
      <c r="AM15" s="1107"/>
      <c r="AN15" s="1108"/>
      <c r="AO15" s="265">
        <v>-451853</v>
      </c>
      <c r="AP15" s="265">
        <v>-4527</v>
      </c>
      <c r="AQ15" s="266">
        <v>-5149</v>
      </c>
      <c r="AR15" s="267">
        <v>-12.1</v>
      </c>
    </row>
    <row r="16" spans="1:46" ht="13.2" x14ac:dyDescent="0.2">
      <c r="A16" s="247"/>
      <c r="AK16" s="1106" t="s">
        <v>177</v>
      </c>
      <c r="AL16" s="1107"/>
      <c r="AM16" s="1107"/>
      <c r="AN16" s="1108"/>
      <c r="AO16" s="265">
        <v>6963138</v>
      </c>
      <c r="AP16" s="265">
        <v>69768</v>
      </c>
      <c r="AQ16" s="266">
        <v>90648</v>
      </c>
      <c r="AR16" s="267">
        <v>-23</v>
      </c>
    </row>
    <row r="17" spans="1:46" ht="13.2" x14ac:dyDescent="0.2">
      <c r="A17" s="247"/>
    </row>
    <row r="18" spans="1:46" ht="13.2" x14ac:dyDescent="0.2">
      <c r="A18" s="247"/>
      <c r="AQ18" s="268"/>
      <c r="AR18" s="268"/>
    </row>
    <row r="19" spans="1:46" ht="13.2" x14ac:dyDescent="0.2">
      <c r="A19" s="247"/>
      <c r="AK19" s="243" t="s">
        <v>492</v>
      </c>
    </row>
    <row r="20" spans="1:46" ht="13.2" x14ac:dyDescent="0.2">
      <c r="A20" s="247"/>
      <c r="AK20" s="269"/>
      <c r="AL20" s="270"/>
      <c r="AM20" s="270"/>
      <c r="AN20" s="271"/>
      <c r="AO20" s="272" t="s">
        <v>493</v>
      </c>
      <c r="AP20" s="273" t="s">
        <v>494</v>
      </c>
      <c r="AQ20" s="274" t="s">
        <v>495</v>
      </c>
      <c r="AR20" s="275"/>
    </row>
    <row r="21" spans="1:46" s="248" customFormat="1" ht="13.2" x14ac:dyDescent="0.2">
      <c r="A21" s="276"/>
      <c r="AK21" s="1109" t="s">
        <v>496</v>
      </c>
      <c r="AL21" s="1110"/>
      <c r="AM21" s="1110"/>
      <c r="AN21" s="1111"/>
      <c r="AO21" s="277">
        <v>6.66</v>
      </c>
      <c r="AP21" s="278">
        <v>8.09</v>
      </c>
      <c r="AQ21" s="279">
        <v>-1.43</v>
      </c>
      <c r="AS21" s="280"/>
      <c r="AT21" s="276"/>
    </row>
    <row r="22" spans="1:46" s="248" customFormat="1" ht="13.2" x14ac:dyDescent="0.2">
      <c r="A22" s="276"/>
      <c r="AK22" s="1109" t="s">
        <v>497</v>
      </c>
      <c r="AL22" s="1110"/>
      <c r="AM22" s="1110"/>
      <c r="AN22" s="1111"/>
      <c r="AO22" s="281">
        <v>98.1</v>
      </c>
      <c r="AP22" s="282">
        <v>97.7</v>
      </c>
      <c r="AQ22" s="283">
        <v>0.4</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500</v>
      </c>
      <c r="AL29" s="248"/>
      <c r="AM29" s="248"/>
      <c r="AN29" s="248"/>
      <c r="AS29" s="290"/>
    </row>
    <row r="30" spans="1:46" ht="13.5" customHeight="1" x14ac:dyDescent="0.2">
      <c r="A30" s="247"/>
      <c r="AK30" s="250"/>
      <c r="AL30" s="251"/>
      <c r="AM30" s="251"/>
      <c r="AN30" s="252"/>
      <c r="AO30" s="1101" t="s">
        <v>479</v>
      </c>
      <c r="AP30" s="253"/>
      <c r="AQ30" s="254" t="s">
        <v>480</v>
      </c>
      <c r="AR30" s="255"/>
    </row>
    <row r="31" spans="1:46" ht="13.2" x14ac:dyDescent="0.2">
      <c r="A31" s="247"/>
      <c r="AK31" s="256"/>
      <c r="AL31" s="257"/>
      <c r="AM31" s="257"/>
      <c r="AN31" s="258"/>
      <c r="AO31" s="1102"/>
      <c r="AP31" s="259" t="s">
        <v>481</v>
      </c>
      <c r="AQ31" s="260" t="s">
        <v>482</v>
      </c>
      <c r="AR31" s="261" t="s">
        <v>483</v>
      </c>
    </row>
    <row r="32" spans="1:46" ht="27" customHeight="1" x14ac:dyDescent="0.2">
      <c r="A32" s="247"/>
      <c r="AK32" s="1117" t="s">
        <v>501</v>
      </c>
      <c r="AL32" s="1118"/>
      <c r="AM32" s="1118"/>
      <c r="AN32" s="1119"/>
      <c r="AO32" s="291">
        <v>4426711</v>
      </c>
      <c r="AP32" s="291">
        <v>44354</v>
      </c>
      <c r="AQ32" s="292">
        <v>58155</v>
      </c>
      <c r="AR32" s="293">
        <v>-23.7</v>
      </c>
    </row>
    <row r="33" spans="1:46" ht="13.5" customHeight="1" x14ac:dyDescent="0.2">
      <c r="A33" s="247"/>
      <c r="AK33" s="1117" t="s">
        <v>502</v>
      </c>
      <c r="AL33" s="1118"/>
      <c r="AM33" s="1118"/>
      <c r="AN33" s="1119"/>
      <c r="AO33" s="291" t="s">
        <v>488</v>
      </c>
      <c r="AP33" s="291" t="s">
        <v>488</v>
      </c>
      <c r="AQ33" s="292" t="s">
        <v>488</v>
      </c>
      <c r="AR33" s="293" t="s">
        <v>488</v>
      </c>
    </row>
    <row r="34" spans="1:46" ht="27" customHeight="1" x14ac:dyDescent="0.2">
      <c r="A34" s="247"/>
      <c r="AK34" s="1117" t="s">
        <v>503</v>
      </c>
      <c r="AL34" s="1118"/>
      <c r="AM34" s="1118"/>
      <c r="AN34" s="1119"/>
      <c r="AO34" s="291" t="s">
        <v>488</v>
      </c>
      <c r="AP34" s="291" t="s">
        <v>488</v>
      </c>
      <c r="AQ34" s="292">
        <v>24</v>
      </c>
      <c r="AR34" s="293" t="s">
        <v>488</v>
      </c>
    </row>
    <row r="35" spans="1:46" ht="27" customHeight="1" x14ac:dyDescent="0.2">
      <c r="A35" s="247"/>
      <c r="AK35" s="1117" t="s">
        <v>504</v>
      </c>
      <c r="AL35" s="1118"/>
      <c r="AM35" s="1118"/>
      <c r="AN35" s="1119"/>
      <c r="AO35" s="291">
        <v>1052797</v>
      </c>
      <c r="AP35" s="291">
        <v>10549</v>
      </c>
      <c r="AQ35" s="292">
        <v>14569</v>
      </c>
      <c r="AR35" s="293">
        <v>-27.6</v>
      </c>
    </row>
    <row r="36" spans="1:46" ht="27" customHeight="1" x14ac:dyDescent="0.2">
      <c r="A36" s="247"/>
      <c r="AK36" s="1117" t="s">
        <v>505</v>
      </c>
      <c r="AL36" s="1118"/>
      <c r="AM36" s="1118"/>
      <c r="AN36" s="1119"/>
      <c r="AO36" s="291">
        <v>116624</v>
      </c>
      <c r="AP36" s="291">
        <v>1169</v>
      </c>
      <c r="AQ36" s="292">
        <v>839</v>
      </c>
      <c r="AR36" s="293">
        <v>39.299999999999997</v>
      </c>
    </row>
    <row r="37" spans="1:46" ht="13.5" customHeight="1" x14ac:dyDescent="0.2">
      <c r="A37" s="247"/>
      <c r="AK37" s="1117" t="s">
        <v>506</v>
      </c>
      <c r="AL37" s="1118"/>
      <c r="AM37" s="1118"/>
      <c r="AN37" s="1119"/>
      <c r="AO37" s="291">
        <v>24199</v>
      </c>
      <c r="AP37" s="291">
        <v>242</v>
      </c>
      <c r="AQ37" s="292">
        <v>496</v>
      </c>
      <c r="AR37" s="293">
        <v>-51.2</v>
      </c>
    </row>
    <row r="38" spans="1:46" ht="27" customHeight="1" x14ac:dyDescent="0.2">
      <c r="A38" s="247"/>
      <c r="AK38" s="1120" t="s">
        <v>507</v>
      </c>
      <c r="AL38" s="1121"/>
      <c r="AM38" s="1121"/>
      <c r="AN38" s="1122"/>
      <c r="AO38" s="294" t="s">
        <v>488</v>
      </c>
      <c r="AP38" s="294" t="s">
        <v>488</v>
      </c>
      <c r="AQ38" s="295">
        <v>2</v>
      </c>
      <c r="AR38" s="283" t="s">
        <v>488</v>
      </c>
      <c r="AS38" s="290"/>
    </row>
    <row r="39" spans="1:46" ht="13.2" x14ac:dyDescent="0.2">
      <c r="A39" s="247"/>
      <c r="AK39" s="1120" t="s">
        <v>508</v>
      </c>
      <c r="AL39" s="1121"/>
      <c r="AM39" s="1121"/>
      <c r="AN39" s="1122"/>
      <c r="AO39" s="291">
        <v>-418519</v>
      </c>
      <c r="AP39" s="291">
        <v>-4193</v>
      </c>
      <c r="AQ39" s="292">
        <v>-3924</v>
      </c>
      <c r="AR39" s="293">
        <v>6.9</v>
      </c>
      <c r="AS39" s="290"/>
    </row>
    <row r="40" spans="1:46" ht="27" customHeight="1" x14ac:dyDescent="0.2">
      <c r="A40" s="247"/>
      <c r="AK40" s="1117" t="s">
        <v>509</v>
      </c>
      <c r="AL40" s="1118"/>
      <c r="AM40" s="1118"/>
      <c r="AN40" s="1119"/>
      <c r="AO40" s="291">
        <v>-3775861</v>
      </c>
      <c r="AP40" s="291">
        <v>-37833</v>
      </c>
      <c r="AQ40" s="292">
        <v>-49778</v>
      </c>
      <c r="AR40" s="293">
        <v>-24</v>
      </c>
      <c r="AS40" s="290"/>
    </row>
    <row r="41" spans="1:46" ht="13.2" x14ac:dyDescent="0.2">
      <c r="A41" s="247"/>
      <c r="AK41" s="1123" t="s">
        <v>287</v>
      </c>
      <c r="AL41" s="1124"/>
      <c r="AM41" s="1124"/>
      <c r="AN41" s="1125"/>
      <c r="AO41" s="291">
        <v>1425951</v>
      </c>
      <c r="AP41" s="291">
        <v>14288</v>
      </c>
      <c r="AQ41" s="292">
        <v>20383</v>
      </c>
      <c r="AR41" s="293">
        <v>-29.9</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2" x14ac:dyDescent="0.2">
      <c r="A48" s="247"/>
      <c r="AK48" s="301" t="s">
        <v>511</v>
      </c>
      <c r="AL48" s="301"/>
      <c r="AM48" s="301"/>
      <c r="AN48" s="301"/>
      <c r="AO48" s="301"/>
      <c r="AP48" s="301"/>
      <c r="AQ48" s="302"/>
      <c r="AR48" s="301"/>
    </row>
    <row r="49" spans="1:44" ht="13.5" customHeight="1" x14ac:dyDescent="0.2">
      <c r="A49" s="247"/>
      <c r="AK49" s="303"/>
      <c r="AL49" s="304"/>
      <c r="AM49" s="1112" t="s">
        <v>479</v>
      </c>
      <c r="AN49" s="1114" t="s">
        <v>512</v>
      </c>
      <c r="AO49" s="1115"/>
      <c r="AP49" s="1115"/>
      <c r="AQ49" s="1115"/>
      <c r="AR49" s="1116"/>
    </row>
    <row r="50" spans="1:44" ht="13.2" x14ac:dyDescent="0.2">
      <c r="A50" s="247"/>
      <c r="AK50" s="305"/>
      <c r="AL50" s="306"/>
      <c r="AM50" s="1113"/>
      <c r="AN50" s="307" t="s">
        <v>513</v>
      </c>
      <c r="AO50" s="308" t="s">
        <v>514</v>
      </c>
      <c r="AP50" s="309" t="s">
        <v>515</v>
      </c>
      <c r="AQ50" s="310" t="s">
        <v>516</v>
      </c>
      <c r="AR50" s="311" t="s">
        <v>517</v>
      </c>
    </row>
    <row r="51" spans="1:44" ht="13.2" x14ac:dyDescent="0.2">
      <c r="A51" s="247"/>
      <c r="AK51" s="303" t="s">
        <v>518</v>
      </c>
      <c r="AL51" s="304"/>
      <c r="AM51" s="312">
        <v>4668423</v>
      </c>
      <c r="AN51" s="313">
        <v>45218</v>
      </c>
      <c r="AO51" s="314">
        <v>-26.7</v>
      </c>
      <c r="AP51" s="315" t="s">
        <v>488</v>
      </c>
      <c r="AQ51" s="316" t="s">
        <v>488</v>
      </c>
      <c r="AR51" s="317" t="s">
        <v>488</v>
      </c>
    </row>
    <row r="52" spans="1:44" ht="13.2" x14ac:dyDescent="0.2">
      <c r="A52" s="247"/>
      <c r="AK52" s="318"/>
      <c r="AL52" s="319" t="s">
        <v>519</v>
      </c>
      <c r="AM52" s="320">
        <v>3323985</v>
      </c>
      <c r="AN52" s="321">
        <v>32196</v>
      </c>
      <c r="AO52" s="322">
        <v>-30.9</v>
      </c>
      <c r="AP52" s="323" t="s">
        <v>488</v>
      </c>
      <c r="AQ52" s="324" t="s">
        <v>488</v>
      </c>
      <c r="AR52" s="325" t="s">
        <v>488</v>
      </c>
    </row>
    <row r="53" spans="1:44" ht="13.2" x14ac:dyDescent="0.2">
      <c r="A53" s="247"/>
      <c r="AK53" s="303" t="s">
        <v>520</v>
      </c>
      <c r="AL53" s="304"/>
      <c r="AM53" s="312">
        <v>6101625</v>
      </c>
      <c r="AN53" s="313">
        <v>59682</v>
      </c>
      <c r="AO53" s="314">
        <v>32</v>
      </c>
      <c r="AP53" s="315">
        <v>62281</v>
      </c>
      <c r="AQ53" s="316" t="s">
        <v>488</v>
      </c>
      <c r="AR53" s="317" t="s">
        <v>488</v>
      </c>
    </row>
    <row r="54" spans="1:44" ht="13.2" x14ac:dyDescent="0.2">
      <c r="A54" s="247"/>
      <c r="AK54" s="318"/>
      <c r="AL54" s="319" t="s">
        <v>519</v>
      </c>
      <c r="AM54" s="320">
        <v>3321058</v>
      </c>
      <c r="AN54" s="321">
        <v>32485</v>
      </c>
      <c r="AO54" s="322">
        <v>0.9</v>
      </c>
      <c r="AP54" s="323">
        <v>38152</v>
      </c>
      <c r="AQ54" s="324" t="s">
        <v>488</v>
      </c>
      <c r="AR54" s="325" t="s">
        <v>488</v>
      </c>
    </row>
    <row r="55" spans="1:44" ht="13.2" x14ac:dyDescent="0.2">
      <c r="A55" s="247"/>
      <c r="AK55" s="303" t="s">
        <v>521</v>
      </c>
      <c r="AL55" s="304"/>
      <c r="AM55" s="312">
        <v>5185638</v>
      </c>
      <c r="AN55" s="313">
        <v>51037</v>
      </c>
      <c r="AO55" s="314">
        <v>-14.5</v>
      </c>
      <c r="AP55" s="315">
        <v>58940</v>
      </c>
      <c r="AQ55" s="316">
        <v>-5.4</v>
      </c>
      <c r="AR55" s="317">
        <v>-9.1</v>
      </c>
    </row>
    <row r="56" spans="1:44" ht="13.2" x14ac:dyDescent="0.2">
      <c r="A56" s="247"/>
      <c r="AK56" s="318"/>
      <c r="AL56" s="319" t="s">
        <v>519</v>
      </c>
      <c r="AM56" s="320">
        <v>3908058</v>
      </c>
      <c r="AN56" s="321">
        <v>38463</v>
      </c>
      <c r="AO56" s="322">
        <v>18.399999999999999</v>
      </c>
      <c r="AP56" s="323">
        <v>33486</v>
      </c>
      <c r="AQ56" s="324">
        <v>-12.2</v>
      </c>
      <c r="AR56" s="325">
        <v>30.6</v>
      </c>
    </row>
    <row r="57" spans="1:44" ht="13.2" x14ac:dyDescent="0.2">
      <c r="A57" s="247"/>
      <c r="AK57" s="303" t="s">
        <v>522</v>
      </c>
      <c r="AL57" s="304"/>
      <c r="AM57" s="312">
        <v>5980742</v>
      </c>
      <c r="AN57" s="313">
        <v>59409</v>
      </c>
      <c r="AO57" s="314">
        <v>16.399999999999999</v>
      </c>
      <c r="AP57" s="315">
        <v>57336</v>
      </c>
      <c r="AQ57" s="316">
        <v>-2.7</v>
      </c>
      <c r="AR57" s="317">
        <v>19.100000000000001</v>
      </c>
    </row>
    <row r="58" spans="1:44" ht="13.2" x14ac:dyDescent="0.2">
      <c r="A58" s="247"/>
      <c r="AK58" s="318"/>
      <c r="AL58" s="319" t="s">
        <v>519</v>
      </c>
      <c r="AM58" s="320">
        <v>3590072</v>
      </c>
      <c r="AN58" s="321">
        <v>35662</v>
      </c>
      <c r="AO58" s="322">
        <v>-7.3</v>
      </c>
      <c r="AP58" s="323">
        <v>34481</v>
      </c>
      <c r="AQ58" s="324">
        <v>3</v>
      </c>
      <c r="AR58" s="325">
        <v>-10.3</v>
      </c>
    </row>
    <row r="59" spans="1:44" ht="13.2" x14ac:dyDescent="0.2">
      <c r="A59" s="247"/>
      <c r="AK59" s="303" t="s">
        <v>523</v>
      </c>
      <c r="AL59" s="304"/>
      <c r="AM59" s="312">
        <v>5284875</v>
      </c>
      <c r="AN59" s="313">
        <v>52953</v>
      </c>
      <c r="AO59" s="314">
        <v>-10.9</v>
      </c>
      <c r="AP59" s="315">
        <v>69665</v>
      </c>
      <c r="AQ59" s="316">
        <v>21.5</v>
      </c>
      <c r="AR59" s="317">
        <v>-32.4</v>
      </c>
    </row>
    <row r="60" spans="1:44" ht="13.2" x14ac:dyDescent="0.2">
      <c r="A60" s="247"/>
      <c r="AK60" s="318"/>
      <c r="AL60" s="319" t="s">
        <v>519</v>
      </c>
      <c r="AM60" s="320">
        <v>4324374</v>
      </c>
      <c r="AN60" s="321">
        <v>43329</v>
      </c>
      <c r="AO60" s="322">
        <v>21.5</v>
      </c>
      <c r="AP60" s="323">
        <v>39225</v>
      </c>
      <c r="AQ60" s="324">
        <v>13.8</v>
      </c>
      <c r="AR60" s="325">
        <v>7.7</v>
      </c>
    </row>
    <row r="61" spans="1:44" ht="13.2" x14ac:dyDescent="0.2">
      <c r="A61" s="247"/>
      <c r="AK61" s="303" t="s">
        <v>524</v>
      </c>
      <c r="AL61" s="326"/>
      <c r="AM61" s="312">
        <v>5444261</v>
      </c>
      <c r="AN61" s="313">
        <v>53660</v>
      </c>
      <c r="AO61" s="314">
        <v>-0.7</v>
      </c>
      <c r="AP61" s="315" t="s">
        <v>488</v>
      </c>
      <c r="AQ61" s="327" t="s">
        <v>488</v>
      </c>
      <c r="AR61" s="317" t="s">
        <v>488</v>
      </c>
    </row>
    <row r="62" spans="1:44" ht="13.2" x14ac:dyDescent="0.2">
      <c r="A62" s="247"/>
      <c r="AK62" s="318"/>
      <c r="AL62" s="319" t="s">
        <v>519</v>
      </c>
      <c r="AM62" s="320">
        <v>3693509</v>
      </c>
      <c r="AN62" s="321">
        <v>36427</v>
      </c>
      <c r="AO62" s="322">
        <v>0.5</v>
      </c>
      <c r="AP62" s="323" t="s">
        <v>488</v>
      </c>
      <c r="AQ62" s="324" t="s">
        <v>488</v>
      </c>
      <c r="AR62" s="325" t="s">
        <v>488</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mTqDDpRpFNefLS/17SaWdfYwTkZULIcF5fwFOaErieQ0Ltr43aFYU/BbW5hyc/sVSS0/ezB1KjpugNvbLAXaQw==" saltValue="12tdo7Eid0ncFp4IPg4QI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37" zoomScaleNormal="100" zoomScaleSheetLayoutView="55" workbookViewId="0">
      <selection activeCell="BI51" sqref="BI51"/>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cvKmU6ZQXcDCX72rzYt8m5SqxQjqFTaL+5yovFUIlcSPn836vnzqrAM4KEFAaH5FdkhCZnkDYv33t4h1SDPQTw==" saltValue="gBUgVV4kusIL6sJ5/enK3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5" zoomScale="98" zoomScaleNormal="98" zoomScaleSheetLayoutView="55" workbookViewId="0">
      <selection activeCell="AF102" sqref="AF102"/>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zYTAzEkVF7qh2Q7TFkcqewtT61+NZZd/KXZsTDruT01Cd5kHZdsWtUWzZ1sbLkhX+SjY7+gdsTAINa5111wRZQ==" saltValue="yWWJI4ztnHKekz16VadF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5" zoomScaleSheetLayoutView="100" workbookViewId="0">
      <selection activeCell="J49" sqref="J49"/>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17.399999999999999</v>
      </c>
      <c r="G47" s="12">
        <v>21.07</v>
      </c>
      <c r="H47" s="12">
        <v>21.85</v>
      </c>
      <c r="I47" s="12">
        <v>19.43</v>
      </c>
      <c r="J47" s="13">
        <v>19.13</v>
      </c>
    </row>
    <row r="48" spans="2:10" ht="57.75" customHeight="1" x14ac:dyDescent="0.2">
      <c r="B48" s="14"/>
      <c r="C48" s="1128" t="s">
        <v>4</v>
      </c>
      <c r="D48" s="1128"/>
      <c r="E48" s="1129"/>
      <c r="F48" s="15">
        <v>8.27</v>
      </c>
      <c r="G48" s="16">
        <v>10.08</v>
      </c>
      <c r="H48" s="16">
        <v>11.53</v>
      </c>
      <c r="I48" s="16">
        <v>11.14</v>
      </c>
      <c r="J48" s="17">
        <v>9.19</v>
      </c>
    </row>
    <row r="49" spans="2:10" ht="57.75" customHeight="1" thickBot="1" x14ac:dyDescent="0.25">
      <c r="B49" s="18"/>
      <c r="C49" s="1130" t="s">
        <v>5</v>
      </c>
      <c r="D49" s="1130"/>
      <c r="E49" s="1131"/>
      <c r="F49" s="19">
        <v>3.69</v>
      </c>
      <c r="G49" s="20">
        <v>6.34</v>
      </c>
      <c r="H49" s="20" t="s">
        <v>531</v>
      </c>
      <c r="I49" s="20" t="s">
        <v>532</v>
      </c>
      <c r="J49" s="21" t="s">
        <v>533</v>
      </c>
    </row>
    <row r="50" spans="2:10" ht="13.2" x14ac:dyDescent="0.2"/>
  </sheetData>
  <sheetProtection algorithmName="SHA-512" hashValue="PcxF+mZ08puUC0tCK8I+luTgOdJ1uoTtDRSkyE/yMhyav7uwSw1UTFIhTWWFwAXRe+dJ+SfawOLuR9pePbpbjw==" saltValue="UJUgPvELo21HrvR+tDTG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大快 貴一</cp:lastModifiedBy>
  <cp:lastPrinted>2026-03-10T00:07:42Z</cp:lastPrinted>
  <dcterms:created xsi:type="dcterms:W3CDTF">2026-02-23T05:07:29Z</dcterms:created>
  <dcterms:modified xsi:type="dcterms:W3CDTF">2026-03-17T05:28:31Z</dcterms:modified>
  <cp:category/>
</cp:coreProperties>
</file>