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<sst xmlns="http://schemas.openxmlformats.org/spreadsheetml/2006/main" count="1076" uniqueCount="582">
  <si>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</si>
  <si>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</si>
  <si>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</si>
  <si>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</si>
  <si>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</si>
  <si>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</si>
  <si>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</si>
  <si>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</si>
  <si>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</si>
  <si>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</si>
  <si>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</si>
  <si>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</si>
  <si>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</si>
  <si>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</si>
  <si>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</si>
  <si>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</si>
  <si>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</si>
  <si>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</si>
  <si>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</si>
  <si>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</si>
  <si>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</si>
  <si>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</si>
  <si>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</si>
  <si>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</si>
  <si>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</si>
  <si>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</si>
  <si>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</si>
  <si>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</si>
  <si>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</si>
  <si>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</si>
  <si>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</si>
  <si>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</si>
  <si>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</si>
  <si>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</si>
  <si>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</si>
  <si>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</si>
  <si>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</si>
  <si>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</si>
  <si>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</si>
  <si>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</si>
  <si>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</si>
  <si>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</si>
  <si>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</si>
  <si>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</si>
  <si>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</si>
  <si>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</si>
  <si>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</si>
  <si>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</si>
  <si>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</si>
  <si>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</si>
  <si>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</si>
  <si>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</si>
  <si>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</si>
  <si>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</si>
  <si>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</si>
  <si>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</si>
  <si>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</si>
  <si>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</si>
  <si>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</si>
  <si>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</si>
  <si>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</si>
  <si>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</si>
  <si>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</si>
  <si>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</si>
  <si>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</si>
  <si>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</si>
  <si>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</si>
  <si>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</si>
  <si>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</si>
  <si>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</si>
  <si>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</si>
  <si>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</si>
  <si>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</si>
  <si>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</si>
  <si>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</si>
  <si>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</si>
  <si>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</si>
  <si>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</si>
  <si>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</si>
  <si>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</si>
  <si>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</si>
  <si>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</si>
  <si>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</si>
  <si>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</si>
  <si>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</si>
  <si>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</si>
  <si>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</si>
  <si>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</si>
  <si>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</si>
  <si>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</si>
  <si>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</si>
  <si>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</si>
  <si>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</si>
  <si>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</si>
  <si>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</si>
  <si>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</si>
  <si>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</si>
  <si>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</si>
  <si>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</si>
  <si>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</si>
  <si>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</si>
  <si>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</si>
  <si>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</si>
  <si>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</si>
  <si>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</si>
  <si>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</si>
  <si>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</si>
  <si>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</si>
  <si>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</si>
  <si>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</si>
  <si>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</si>
  <si>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</si>
  <si>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</si>
  <si>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</si>
  <si>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</si>
  <si>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</si>
  <si>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</si>
  <si>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</si>
  <si>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</si>
  <si>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</si>
  <si>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</si>
  <si>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</si>
  <si>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</si>
  <si>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</si>
  <si>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</si>
  <si>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</si>
  <si>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</si>
  <si>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</si>
  <si>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</si>
  <si>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</si>
  <si>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</si>
  <si>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</si>
  <si>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</si>
  <si>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</si>
  <si>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</si>
  <si>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</si>
  <si>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</si>
  <si>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</si>
  <si>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</si>
  <si>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</si>
  <si>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</si>
  <si>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</si>
  <si>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</si>
  <si>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</si>
  <si>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</si>
  <si>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</si>
  <si>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</si>
  <si>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</si>
  <si>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</si>
  <si>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</si>
  <si>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</si>
  <si>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</si>
  <si>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</si>
  <si>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</si>
  <si>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</si>
  <si>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</si>
  <si>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</si>
  <si>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</si>
  <si>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</si>
  <si>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</si>
  <si>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</si>
  <si>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</si>
  <si>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</si>
  <si>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</si>
  <si>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</si>
  <si>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</si>
  <si>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</si>
  <si>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</si>
  <si>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</si>
  <si>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</si>
  <si>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</si>
  <si>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</si>
  <si>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</si>
  <si>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</si>
  <si>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</si>
  <si>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</si>
  <si>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</si>
  <si>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</si>
  <si>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</si>
  <si>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</si>
  <si>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</si>
  <si>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</si>
  <si>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</si>
  <si>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</si>
  <si>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</si>
  <si>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</si>
  <si>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</si>
  <si>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</si>
  <si>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</si>
  <si>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</si>
  <si>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</si>
  <si>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</si>
  <si>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</si>
  <si>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</si>
  <si>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</si>
  <si>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</si>
  <si>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</si>
  <si>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</si>
  <si>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</si>
  <si>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</si>
  <si>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</si>
  <si>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</si>
  <si>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</si>
  <si>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茨城県坂東市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</si>
  <si>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</si>
  <si>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</si>
  <si>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</si>
  <si>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</si>
  <si>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</si>
  <si>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</si>
  <si>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</si>
  <si>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</si>
  <si>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</si>
  <si>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</si>
  <si>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</si>
  <si>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</si>
  <si>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</si>
  <si>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</si>
  <si>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</si>
  <si>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</si>
  <si>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</si>
  <si>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</si>
  <si>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</si>
  <si>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</si>
  <si>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</si>
  <si>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</si>
  <si>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</si>
  <si>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</si>
  <si>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</si>
  <si>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</si>
  <si>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</si>
  <si>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</si>
  <si>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</si>
  <si>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</si>
  <si>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</si>
  <si>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</si>
  <si>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</si>
  <si>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</si>
  <si>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</si>
  <si>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</si>
  <si>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</si>
  <si>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</si>
  <si>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</si>
  <si>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</si>
  <si>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</si>
  <si>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</si>
  <si>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</si>
  <si>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</si>
  <si>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</si>
  <si>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</si>
  <si>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</si>
  <si>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</si>
  <si>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</si>
  <si>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</si>
  <si>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</si>
  <si>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</si>
  <si>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</si>
  <si>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</si>
  <si>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</si>
  <si>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</si>
  <si>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</si>
  <si>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</si>
  <si>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</si>
  <si>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</si>
  <si>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</si>
  <si>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</si>
  <si>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</si>
  <si>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</si>
  <si>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</si>
  <si>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</si>
  <si>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</si>
  <si>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</si>
  <si>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</si>
  <si>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</si>
  <si>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</si>
  <si>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</si>
  <si>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</si>
  <si>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</si>
  <si>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</si>
  <si>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</si>
  <si>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</si>
  <si>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</si>
  <si>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</si>
  <si>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</si>
  <si>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</si>
  <si>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</si>
  <si>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</si>
  <si>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</si>
  <si>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</si>
  <si>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</si>
  <si>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</si>
  <si>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</si>
  <si>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</si>
  <si>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</si>
  <si>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</si>
  <si>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</si>
  <si>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</si>
  <si>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</si>
  <si>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</si>
  <si>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</si>
  <si>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</si>
  <si>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</si>
  <si>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</si>
  <si>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</si>
  <si>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</si>
  <si>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</si>
  <si>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</si>
  <si>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</si>
  <si>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</si>
  <si>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</si>
  <si>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</si>
  <si>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</si>
  <si>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</si>
  <si>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</si>
  <si>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</si>
  <si>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</si>
  <si>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</si>
  <si>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</si>
  <si>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</si>
  <si>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</si>
  <si>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</si>
  <si>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</si>
  <si>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</si>
  <si>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</si>
  <si>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</si>
  <si>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</si>
  <si>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</si>
  <si>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</si>
  <si>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</si>
  <si>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</si>
  <si>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</si>
  <si>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</si>
  <si>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</si>
  <si>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</si>
  <si>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</si>
  <si>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</si>
  <si>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</si>
  <si>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</si>
  <si>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</si>
  <si>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</si>
  <si>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</si>
  <si>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</si>
  <si>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</si>
  <si>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</si>
  <si>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</si>
  <si>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</si>
  <si>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</si>
  <si>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</si>
  <si>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</si>
  <si>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</si>
  <si>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</si>
  <si>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</si>
  <si>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</si>
  <si>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</si>
  <si>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茨城県坂東市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</si>
  <si>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</si>
  <si>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</si>
  <si>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</si>
  <si>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</si>
  <si>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</si>
  <si>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</si>
  <si>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</si>
  <si>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</si>
  <si>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</si>
  <si>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</si>
  <si>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</si>
  <si>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</si>
  <si>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</si>
  <si>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</si>
  <si>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</si>
  <si>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</si>
  <si>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</si>
  <si>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</si>
  <si>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</si>
  <si>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</si>
  <si>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</si>
  <si>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</si>
  <si>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</si>
  <si>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</si>
  <si>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</si>
  <si>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</si>
  <si>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</si>
  <si>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</si>
  <si>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</si>
  <si>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</si>
  <si>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</si>
  <si>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</si>
  <si>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</si>
  <si>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</si>
  <si>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</si>
  <si>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</si>
  <si>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</si>
  <si>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</si>
  <si>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</si>
  <si>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</si>
  <si>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</si>
  <si>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</si>
  <si>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</si>
  <si>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</si>
  <si>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</si>
  <si>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</si>
  <si>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</si>
  <si>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</si>
  <si>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</si>
  <si>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</si>
  <si>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</si>
  <si>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</si>
  <si>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</si>
  <si>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</si>
  <si>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</si>
  <si>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</si>
  <si>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</si>
  <si>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</si>
  <si>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</si>
  <si>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</si>
  <si>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</si>
  <si>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</si>
  <si>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</si>
  <si>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</si>
  <si>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</si>
  <si>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</si>
  <si>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</si>
  <si>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</si>
  <si>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</si>
  <si>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</si>
  <si>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</si>
  <si>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</si>
  <si>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</si>
  <si>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</si>
  <si>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</si>
  <si>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</si>
  <si>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</si>
  <si>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</si>
  <si>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</si>
  <si>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</si>
  <si>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</si>
  <si>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</si>
  <si>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</si>
  <si>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</si>
  <si>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</si>
  <si>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</si>
  <si>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</si>
  <si>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</si>
  <si>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</si>
  <si>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</si>
  <si>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</si>
  <si>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</si>
  <si>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</si>
  <si>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</si>
  <si>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</si>
  <si>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</si>
  <si>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</si>
  <si>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</si>
  <si>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</si>
  <si>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</si>
  <si>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</si>
  <si>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</si>
  <si>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</si>
  <si>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</si>
  <si>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</si>
  <si>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</si>
  <si>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</si>
  <si>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</si>
  <si>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</si>
  <si>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</si>
  <si>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</si>
  <si>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</si>
  <si>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</si>
  <si>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</si>
  <si>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</si>
  <si>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</si>
  <si>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</si>
  <si>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</si>
  <si>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</si>
  <si>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</si>
  <si>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</si>
  <si>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</si>
  <si>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</si>
  <si>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</si>
  <si>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</si>
  <si>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</si>
  <si>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</si>
  <si>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</si>
  <si>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</si>
  <si>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</si>
  <si>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</si>
  <si>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</si>
  <si>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</si>
  <si>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</si>
  <si>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</si>
  <si>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</si>
  <si>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</si>
  <si>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</si>
  <si>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</si>
  <si>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</si>
  <si>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</si>
  <si>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</si>
  <si>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</si>
  <si>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</si>
  <si>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</si>
  <si>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</si>
  <si>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</si>
  <si>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</si>
  <si>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</si>
  <si>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</si>
  <si>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</si>
  <si>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</si>
  <si>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</si>
  <si>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</si>
  <si>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</si>
  <si>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</si>
  <si>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</si>
  <si>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</si>
  <si>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</si>
  <si>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</si>
  <si>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</si>
  <si>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</si>
  <si>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</si>
  <si>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</si>
  <si>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</si>
  <si>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</si>
  <si>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</si>
  <si>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</si>
  <si>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</si>
  <si>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</si>
  <si>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</si>
  <si>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</si>
  <si>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</si>
  <si>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</si>
  <si>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</si>
  <si>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</si>
  <si>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</si>
  <si>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1.66</t>
  </si>
  <si>
    <t>水道事業会計</t>
  </si>
  <si>
    <t>一般会計</t>
  </si>
  <si>
    <t>下水道事業会計</t>
  </si>
  <si>
    <t>介護保険特別会計</t>
  </si>
  <si>
    <t>国民健康保険特別会計</t>
  </si>
  <si>
    <t>農業集落排水事業特別会計</t>
  </si>
  <si>
    <t>後期高齢者医療特別会計</t>
  </si>
  <si>
    <t>介護事業特別会計</t>
  </si>
  <si>
    <t>その他会計（赤字）</t>
  </si>
  <si>
    <t>その他会計（黒字）</t>
  </si>
  <si>
    <t>R01</t>
    <phoneticPr fontId="5"/>
  </si>
  <si>
    <t>R02</t>
    <phoneticPr fontId="5"/>
  </si>
  <si>
    <t>R03</t>
    <phoneticPr fontId="5"/>
  </si>
  <si>
    <t>R04</t>
    <phoneticPr fontId="5"/>
  </si>
  <si>
    <t>R05</t>
    <phoneticPr fontId="5"/>
  </si>
  <si>
    <t>茨城西南地方広域市町村圏事務組合  一般会計</t>
    <phoneticPr fontId="10"/>
  </si>
  <si>
    <t>茨城西南地方広域市町村圏事務組合　利根老人ホーム事業特別会計</t>
    <phoneticPr fontId="10"/>
  </si>
  <si>
    <t>茨城西南地方広域市町村圏事務組合　特殊湛水防除事業特別会計</t>
    <phoneticPr fontId="10"/>
  </si>
  <si>
    <t>清水丘診療所事務組合　国民健康保険事業</t>
    <phoneticPr fontId="10"/>
  </si>
  <si>
    <t>常総衛生組合　一般会計</t>
    <phoneticPr fontId="10"/>
  </si>
  <si>
    <t>茨城県市町村総合事務組合　一般会計</t>
    <phoneticPr fontId="10"/>
  </si>
  <si>
    <t>茨城県市町村総合事務組合　県民交通災害共済事業特別会計</t>
    <phoneticPr fontId="10"/>
  </si>
  <si>
    <t>茨城租税債権管理機構　一般会計</t>
    <phoneticPr fontId="10"/>
  </si>
  <si>
    <t>さしま環境管理事務組合　一般会計</t>
    <phoneticPr fontId="10"/>
  </si>
  <si>
    <t>さしま環境管理事務組合　清水丘聖地霊園管理事業特別会計</t>
    <phoneticPr fontId="10"/>
  </si>
  <si>
    <t>茨城県後期高齢者医療広域連合　一般会計</t>
    <phoneticPr fontId="10"/>
  </si>
  <si>
    <t>茨城県後期高齢者医療広域連合　後期高齢医療特別会計</t>
    <phoneticPr fontId="10"/>
  </si>
  <si>
    <t>-</t>
    <phoneticPr fontId="2"/>
  </si>
  <si>
    <t>-</t>
    <phoneticPr fontId="2"/>
  </si>
  <si>
    <t>-</t>
    <phoneticPr fontId="2"/>
  </si>
  <si>
    <t>坂東市土地開発公社</t>
    <rPh sb="0" eb="3">
      <t>バンドウシ</t>
    </rPh>
    <rPh sb="3" eb="5">
      <t>トチ</t>
    </rPh>
    <rPh sb="5" eb="7">
      <t>カイハツ</t>
    </rPh>
    <rPh sb="7" eb="9">
      <t>コウシャ</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</si>
  <si>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</si>
  <si>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</si>
  <si>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</si>
  <si>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</si>
  <si>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</si>
  <si>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</si>
  <si>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</si>
  <si>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</si>
  <si>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</si>
  <si>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</si>
  <si>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</si>
  <si>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</si>
  <si>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</si>
  <si>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4">
      <t>コウキョウシセツ</t>
    </rPh>
    <rPh sb="4" eb="6">
      <t>セイビ</t>
    </rPh>
    <rPh sb="6" eb="8">
      <t>キキン</t>
    </rPh>
    <phoneticPr fontId="5"/>
  </si>
  <si>
    <t>地域福祉基金</t>
    <rPh sb="0" eb="2">
      <t>チイキ</t>
    </rPh>
    <rPh sb="2" eb="6">
      <t>フクシキキン</t>
    </rPh>
    <phoneticPr fontId="2"/>
  </si>
  <si>
    <t>地域振興基金</t>
    <rPh sb="0" eb="4">
      <t>チイキシンコウ</t>
    </rPh>
    <rPh sb="4" eb="6">
      <t>キキン</t>
    </rPh>
    <phoneticPr fontId="2"/>
  </si>
  <si>
    <t>岩井地域ふるさと創生事業基金</t>
    <rPh sb="0" eb="2">
      <t>イワイ</t>
    </rPh>
    <rPh sb="2" eb="4">
      <t>チイキ</t>
    </rPh>
    <rPh sb="8" eb="10">
      <t>ソウセイ</t>
    </rPh>
    <rPh sb="10" eb="12">
      <t>ジギョウ</t>
    </rPh>
    <rPh sb="12" eb="14">
      <t>キキン</t>
    </rPh>
    <phoneticPr fontId="2"/>
  </si>
  <si>
    <t>小林孝三郎奨学金等基金</t>
    <rPh sb="0" eb="2">
      <t>コバヤシ</t>
    </rPh>
    <rPh sb="2" eb="3">
      <t>タカシ</t>
    </rPh>
    <rPh sb="3" eb="5">
      <t>サブロウ</t>
    </rPh>
    <rPh sb="5" eb="8">
      <t>ショウガクキン</t>
    </rPh>
    <rPh sb="8" eb="9">
      <t>ナド</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</si>
</sst>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5" xfId="5" applyNumberFormat="1" applyFont="1" applyFill="1" applyBorder="1" applyAlignment="1" applyProtection="1">
      <alignment horizontal="right" vertical="center" wrapText="1" shrinkToFit="1"/>
      <protection locked="0"/>
    </xf>
    <xf numFmtId="177" fontId="14" fillId="0" borderId="22" xfId="5" applyNumberFormat="1" applyFont="1" applyFill="1" applyBorder="1" applyAlignment="1" applyProtection="1">
      <alignment horizontal="right" vertical="center" wrapText="1"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CABC-4B4A-A186-E878F58FE1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50907</c:v>
                </c:pt>
                <c:pt idx="1">
                  <c:v>50739</c:v>
                </c:pt>
                <c:pt idx="2">
                  <c:v>27409</c:v>
                </c:pt>
                <c:pt idx="3">
                  <c:v>30124</c:v>
                </c:pt>
                <c:pt idx="4">
                  <c:v>40971</c:v>
                </c:pt>
              </c:numCache>
            </c:numRef>
          </c:val>
          <c:smooth val="0"/>
          <c:extLst>
            <c:ext xmlns:c16="http://schemas.microsoft.com/office/drawing/2014/chart" uri="{C3380CC4-5D6E-409C-BE32-E72D297353CC}">
              <c16:uniqueId val="{00000001-CABC-4B4A-A186-E878F58FE1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9.2100000000000009</c:v>
                </c:pt>
                <c:pt idx="2">
                  <c:v>5.98</c:v>
                </c:pt>
                <c:pt idx="3">
                  <c:v>9.2899999999999991</c:v>
                </c:pt>
                <c:pt idx="4">
                  <c:v>7.97</c:v>
                </c:pt>
              </c:numCache>
            </c:numRef>
          </c:val>
          <c:extLst>
            <c:ext xmlns:c16="http://schemas.microsoft.com/office/drawing/2014/chart" uri="{C3380CC4-5D6E-409C-BE32-E72D297353CC}">
              <c16:uniqueId val="{00000000-7E8E-4C0E-B1E4-1D1B7E1FF3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11.63</c:v>
                </c:pt>
                <c:pt idx="1">
                  <c:v>8.75</c:v>
                </c:pt>
                <c:pt idx="2">
                  <c:v>12.14</c:v>
                </c:pt>
                <c:pt idx="3">
                  <c:v>13.5</c:v>
                </c:pt>
                <c:pt idx="4">
                  <c:v>15.5</c:v>
                </c:pt>
              </c:numCache>
            </c:numRef>
          </c:val>
          <c:extLst>
            <c:ext xmlns:c16="http://schemas.microsoft.com/office/drawing/2014/chart" uri="{C3380CC4-5D6E-409C-BE32-E72D297353CC}">
              <c16:uniqueId val="{00000001-7E8E-4C0E-B1E4-1D1B7E1FF3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-1.66</c:v>
                </c:pt>
                <c:pt idx="1">
                  <c:v>1.03</c:v>
                </c:pt>
                <c:pt idx="2">
                  <c:v>0.98</c:v>
                </c:pt>
                <c:pt idx="3">
                  <c:v>4.18</c:v>
                </c:pt>
                <c:pt idx="4">
                  <c:v>0.79</c:v>
                </c:pt>
              </c:numCache>
            </c:numRef>
          </c:val>
          <c:smooth val="0"/>
          <c:extLst>
            <c:ext xmlns:c16="http://schemas.microsoft.com/office/drawing/2014/chart" uri="{C3380CC4-5D6E-409C-BE32-E72D297353CC}">
              <c16:uniqueId val="{00000002-7E8E-4C0E-B1E4-1D1B7E1FF3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1.04</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CF2-4E15-BEBD-4E0123FC2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F2-4E15-BEBD-4E0123FC2DEA}"/>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CF2-4E15-BEBD-4E0123FC2DE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CF2-4E15-BEBD-4E0123FC2DE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c:v>
                </c:pt>
                <c:pt idx="8">
                  <c:v>#N/A</c:v>
                </c:pt>
                <c:pt idx="9">
                  <c:v>0.09</c:v>
                </c:pt>
              </c:numCache>
            </c:numRef>
          </c:val>
          <c:extLst>
            <c:ext xmlns:c16="http://schemas.microsoft.com/office/drawing/2014/chart" uri="{C3380CC4-5D6E-409C-BE32-E72D297353CC}">
              <c16:uniqueId val="{00000004-ECF2-4E15-BEBD-4E0123FC2D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0.36</c:v>
                </c:pt>
                <c:pt idx="4">
                  <c:v>#N/A</c:v>
                </c:pt>
                <c:pt idx="5">
                  <c:v>1.4</c:v>
                </c:pt>
                <c:pt idx="6">
                  <c:v>#N/A</c:v>
                </c:pt>
                <c:pt idx="7">
                  <c:v>0.65</c:v>
                </c:pt>
                <c:pt idx="8">
                  <c:v>#N/A</c:v>
                </c:pt>
                <c:pt idx="9">
                  <c:v>0.38</c:v>
                </c:pt>
              </c:numCache>
            </c:numRef>
          </c:val>
          <c:extLst>
            <c:ext xmlns:c16="http://schemas.microsoft.com/office/drawing/2014/chart" uri="{C3380CC4-5D6E-409C-BE32-E72D297353CC}">
              <c16:uniqueId val="{00000005-ECF2-4E15-BEBD-4E0123FC2D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1.05</c:v>
                </c:pt>
                <c:pt idx="4">
                  <c:v>#N/A</c:v>
                </c:pt>
                <c:pt idx="5">
                  <c:v>0.78</c:v>
                </c:pt>
                <c:pt idx="6">
                  <c:v>#N/A</c:v>
                </c:pt>
                <c:pt idx="7">
                  <c:v>0.31</c:v>
                </c:pt>
                <c:pt idx="8">
                  <c:v>#N/A</c:v>
                </c:pt>
                <c:pt idx="9">
                  <c:v>0.54</c:v>
                </c:pt>
              </c:numCache>
            </c:numRef>
          </c:val>
          <c:extLst>
            <c:ext xmlns:c16="http://schemas.microsoft.com/office/drawing/2014/chart" uri="{C3380CC4-5D6E-409C-BE32-E72D297353CC}">
              <c16:uniqueId val="{00000006-ECF2-4E15-BEBD-4E0123FC2DE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1.86</c:v>
                </c:pt>
                <c:pt idx="4">
                  <c:v>#N/A</c:v>
                </c:pt>
                <c:pt idx="5">
                  <c:v>2</c:v>
                </c:pt>
                <c:pt idx="6">
                  <c:v>#N/A</c:v>
                </c:pt>
                <c:pt idx="7">
                  <c:v>1.83</c:v>
                </c:pt>
                <c:pt idx="8">
                  <c:v>#N/A</c:v>
                </c:pt>
                <c:pt idx="9">
                  <c:v>2</c:v>
                </c:pt>
              </c:numCache>
            </c:numRef>
          </c:val>
          <c:extLst>
            <c:ext xmlns:c16="http://schemas.microsoft.com/office/drawing/2014/chart" uri="{C3380CC4-5D6E-409C-BE32-E72D297353CC}">
              <c16:uniqueId val="{00000007-ECF2-4E15-BEBD-4E0123FC2D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5.97</c:v>
                </c:pt>
                <c:pt idx="2">
                  <c:v>#N/A</c:v>
                </c:pt>
                <c:pt idx="3">
                  <c:v>9.2100000000000009</c:v>
                </c:pt>
                <c:pt idx="4">
                  <c:v>#N/A</c:v>
                </c:pt>
                <c:pt idx="5">
                  <c:v>5.98</c:v>
                </c:pt>
                <c:pt idx="6">
                  <c:v>#N/A</c:v>
                </c:pt>
                <c:pt idx="7">
                  <c:v>9.2799999999999994</c:v>
                </c:pt>
                <c:pt idx="8">
                  <c:v>#N/A</c:v>
                </c:pt>
                <c:pt idx="9">
                  <c:v>7.96</c:v>
                </c:pt>
              </c:numCache>
            </c:numRef>
          </c:val>
          <c:extLst>
            <c:ext xmlns:c16="http://schemas.microsoft.com/office/drawing/2014/chart" uri="{C3380CC4-5D6E-409C-BE32-E72D297353CC}">
              <c16:uniqueId val="{00000008-ECF2-4E15-BEBD-4E0123FC2DE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24.26</c:v>
                </c:pt>
                <c:pt idx="2">
                  <c:v>#N/A</c:v>
                </c:pt>
                <c:pt idx="3">
                  <c:v>24</c:v>
                </c:pt>
                <c:pt idx="4">
                  <c:v>#N/A</c:v>
                </c:pt>
                <c:pt idx="5">
                  <c:v>23.24</c:v>
                </c:pt>
                <c:pt idx="6">
                  <c:v>#N/A</c:v>
                </c:pt>
                <c:pt idx="7">
                  <c:v>24.43</c:v>
                </c:pt>
                <c:pt idx="8">
                  <c:v>#N/A</c:v>
                </c:pt>
                <c:pt idx="9">
                  <c:v>24.78</c:v>
                </c:pt>
              </c:numCache>
            </c:numRef>
          </c:val>
          <c:extLst>
            <c:ext xmlns:c16="http://schemas.microsoft.com/office/drawing/2014/chart" uri="{C3380CC4-5D6E-409C-BE32-E72D297353CC}">
              <c16:uniqueId val="{00000009-ECF2-4E15-BEBD-4E0123FC2D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2441</c:v>
                </c:pt>
                <c:pt idx="5">
                  <c:v>2546</c:v>
                </c:pt>
                <c:pt idx="8">
                  <c:v>2557</c:v>
                </c:pt>
                <c:pt idx="11">
                  <c:v>2461</c:v>
                </c:pt>
                <c:pt idx="14">
                  <c:v>2275</c:v>
                </c:pt>
              </c:numCache>
            </c:numRef>
          </c:val>
          <c:extLst>
            <c:ext xmlns:c16="http://schemas.microsoft.com/office/drawing/2014/chart" uri="{C3380CC4-5D6E-409C-BE32-E72D297353CC}">
              <c16:uniqueId val="{00000000-8D62-453B-AC48-E478FB84B6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62-453B-AC48-E478FB84B6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56</c:v>
                </c:pt>
                <c:pt idx="6">
                  <c:v>55</c:v>
                </c:pt>
                <c:pt idx="9">
                  <c:v>56</c:v>
                </c:pt>
                <c:pt idx="12">
                  <c:v>57</c:v>
                </c:pt>
              </c:numCache>
            </c:numRef>
          </c:val>
          <c:extLst>
            <c:ext xmlns:c16="http://schemas.microsoft.com/office/drawing/2014/chart" uri="{C3380CC4-5D6E-409C-BE32-E72D297353CC}">
              <c16:uniqueId val="{00000002-8D62-453B-AC48-E478FB84B6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221</c:v>
                </c:pt>
                <c:pt idx="3">
                  <c:v>227</c:v>
                </c:pt>
                <c:pt idx="6">
                  <c:v>203</c:v>
                </c:pt>
                <c:pt idx="9">
                  <c:v>121</c:v>
                </c:pt>
                <c:pt idx="12">
                  <c:v>28</c:v>
                </c:pt>
              </c:numCache>
            </c:numRef>
          </c:val>
          <c:extLst>
            <c:ext xmlns:c16="http://schemas.microsoft.com/office/drawing/2014/chart" uri="{C3380CC4-5D6E-409C-BE32-E72D297353CC}">
              <c16:uniqueId val="{00000003-8D62-453B-AC48-E478FB84B6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756</c:v>
                </c:pt>
                <c:pt idx="3">
                  <c:v>668</c:v>
                </c:pt>
                <c:pt idx="6">
                  <c:v>588</c:v>
                </c:pt>
                <c:pt idx="9">
                  <c:v>525</c:v>
                </c:pt>
                <c:pt idx="12">
                  <c:v>496</c:v>
                </c:pt>
              </c:numCache>
            </c:numRef>
          </c:val>
          <c:extLst>
            <c:ext xmlns:c16="http://schemas.microsoft.com/office/drawing/2014/chart" uri="{C3380CC4-5D6E-409C-BE32-E72D297353CC}">
              <c16:uniqueId val="{00000004-8D62-453B-AC48-E478FB84B6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62-453B-AC48-E478FB84B6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62-453B-AC48-E478FB84B6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2178</c:v>
                </c:pt>
                <c:pt idx="3">
                  <c:v>2272</c:v>
                </c:pt>
                <c:pt idx="6">
                  <c:v>2595</c:v>
                </c:pt>
                <c:pt idx="9">
                  <c:v>2628</c:v>
                </c:pt>
                <c:pt idx="12">
                  <c:v>2538</c:v>
                </c:pt>
              </c:numCache>
            </c:numRef>
          </c:val>
          <c:extLst>
            <c:ext xmlns:c16="http://schemas.microsoft.com/office/drawing/2014/chart" uri="{C3380CC4-5D6E-409C-BE32-E72D297353CC}">
              <c16:uniqueId val="{00000007-8D62-453B-AC48-E478FB84B6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770</c:v>
                </c:pt>
                <c:pt idx="2">
                  <c:v>#N/A</c:v>
                </c:pt>
                <c:pt idx="3">
                  <c:v>#N/A</c:v>
                </c:pt>
                <c:pt idx="4">
                  <c:v>677</c:v>
                </c:pt>
                <c:pt idx="5">
                  <c:v>#N/A</c:v>
                </c:pt>
                <c:pt idx="6">
                  <c:v>#N/A</c:v>
                </c:pt>
                <c:pt idx="7">
                  <c:v>884</c:v>
                </c:pt>
                <c:pt idx="8">
                  <c:v>#N/A</c:v>
                </c:pt>
                <c:pt idx="9">
                  <c:v>#N/A</c:v>
                </c:pt>
                <c:pt idx="10">
                  <c:v>869</c:v>
                </c:pt>
                <c:pt idx="11">
                  <c:v>#N/A</c:v>
                </c:pt>
                <c:pt idx="12">
                  <c:v>#N/A</c:v>
                </c:pt>
                <c:pt idx="13">
                  <c:v>844</c:v>
                </c:pt>
                <c:pt idx="14">
                  <c:v>#N/A</c:v>
                </c:pt>
              </c:numCache>
            </c:numRef>
          </c:val>
          <c:smooth val="0"/>
          <c:extLst>
            <c:ext xmlns:c16="http://schemas.microsoft.com/office/drawing/2014/chart" uri="{C3380CC4-5D6E-409C-BE32-E72D297353CC}">
              <c16:uniqueId val="{00000008-8D62-453B-AC48-E478FB84B6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25110</c:v>
                </c:pt>
                <c:pt idx="5">
                  <c:v>24075</c:v>
                </c:pt>
                <c:pt idx="8">
                  <c:v>22727</c:v>
                </c:pt>
                <c:pt idx="11">
                  <c:v>21062</c:v>
                </c:pt>
                <c:pt idx="14">
                  <c:v>19877</c:v>
                </c:pt>
              </c:numCache>
            </c:numRef>
          </c:val>
          <c:extLst>
            <c:ext xmlns:c16="http://schemas.microsoft.com/office/drawing/2014/chart" uri="{C3380CC4-5D6E-409C-BE32-E72D297353CC}">
              <c16:uniqueId val="{00000000-EFA1-4B90-8D09-3831B0D61D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2785</c:v>
                </c:pt>
                <c:pt idx="5">
                  <c:v>2652</c:v>
                </c:pt>
                <c:pt idx="8">
                  <c:v>2509</c:v>
                </c:pt>
                <c:pt idx="11">
                  <c:v>2371</c:v>
                </c:pt>
                <c:pt idx="14">
                  <c:v>2297</c:v>
                </c:pt>
              </c:numCache>
            </c:numRef>
          </c:val>
          <c:extLst>
            <c:ext xmlns:c16="http://schemas.microsoft.com/office/drawing/2014/chart" uri="{C3380CC4-5D6E-409C-BE32-E72D297353CC}">
              <c16:uniqueId val="{00000001-EFA1-4B90-8D09-3831B0D61D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4507</c:v>
                </c:pt>
                <c:pt idx="5">
                  <c:v>4330</c:v>
                </c:pt>
                <c:pt idx="8">
                  <c:v>6126</c:v>
                </c:pt>
                <c:pt idx="11">
                  <c:v>6574</c:v>
                </c:pt>
                <c:pt idx="14">
                  <c:v>6827</c:v>
                </c:pt>
              </c:numCache>
            </c:numRef>
          </c:val>
          <c:extLst>
            <c:ext xmlns:c16="http://schemas.microsoft.com/office/drawing/2014/chart" uri="{C3380CC4-5D6E-409C-BE32-E72D297353CC}">
              <c16:uniqueId val="{00000002-EFA1-4B90-8D09-3831B0D61D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A1-4B90-8D09-3831B0D61D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A1-4B90-8D09-3831B0D61D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32</c:v>
                </c:pt>
              </c:numCache>
            </c:numRef>
          </c:val>
          <c:extLst>
            <c:ext xmlns:c16="http://schemas.microsoft.com/office/drawing/2014/chart" uri="{C3380CC4-5D6E-409C-BE32-E72D297353CC}">
              <c16:uniqueId val="{00000005-EFA1-4B90-8D09-3831B0D61D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2438</c:v>
                </c:pt>
                <c:pt idx="3">
                  <c:v>2387</c:v>
                </c:pt>
                <c:pt idx="6">
                  <c:v>2312</c:v>
                </c:pt>
                <c:pt idx="9">
                  <c:v>2241</c:v>
                </c:pt>
                <c:pt idx="12">
                  <c:v>2211</c:v>
                </c:pt>
              </c:numCache>
            </c:numRef>
          </c:val>
          <c:extLst>
            <c:ext xmlns:c16="http://schemas.microsoft.com/office/drawing/2014/chart" uri="{C3380CC4-5D6E-409C-BE32-E72D297353CC}">
              <c16:uniqueId val="{00000006-EFA1-4B90-8D09-3831B0D61D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512</c:v>
                </c:pt>
                <c:pt idx="3">
                  <c:v>350</c:v>
                </c:pt>
                <c:pt idx="6">
                  <c:v>244</c:v>
                </c:pt>
                <c:pt idx="9">
                  <c:v>202</c:v>
                </c:pt>
                <c:pt idx="12">
                  <c:v>256</c:v>
                </c:pt>
              </c:numCache>
            </c:numRef>
          </c:val>
          <c:extLst>
            <c:ext xmlns:c16="http://schemas.microsoft.com/office/drawing/2014/chart" uri="{C3380CC4-5D6E-409C-BE32-E72D297353CC}">
              <c16:uniqueId val="{00000007-EFA1-4B90-8D09-3831B0D61D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7731</c:v>
                </c:pt>
                <c:pt idx="3">
                  <c:v>7019</c:v>
                </c:pt>
                <c:pt idx="6">
                  <c:v>6224</c:v>
                </c:pt>
                <c:pt idx="9">
                  <c:v>5434</c:v>
                </c:pt>
                <c:pt idx="12">
                  <c:v>5004</c:v>
                </c:pt>
              </c:numCache>
            </c:numRef>
          </c:val>
          <c:extLst>
            <c:ext xmlns:c16="http://schemas.microsoft.com/office/drawing/2014/chart" uri="{C3380CC4-5D6E-409C-BE32-E72D297353CC}">
              <c16:uniqueId val="{00000008-EFA1-4B90-8D09-3831B0D61D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346</c:v>
                </c:pt>
                <c:pt idx="3">
                  <c:v>288</c:v>
                </c:pt>
                <c:pt idx="6">
                  <c:v>231</c:v>
                </c:pt>
                <c:pt idx="9">
                  <c:v>191</c:v>
                </c:pt>
                <c:pt idx="12">
                  <c:v>136</c:v>
                </c:pt>
              </c:numCache>
            </c:numRef>
          </c:val>
          <c:extLst>
            <c:ext xmlns:c16="http://schemas.microsoft.com/office/drawing/2014/chart" uri="{C3380CC4-5D6E-409C-BE32-E72D297353CC}">
              <c16:uniqueId val="{00000009-EFA1-4B90-8D09-3831B0D61D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32445</c:v>
                </c:pt>
                <c:pt idx="3">
                  <c:v>31524</c:v>
                </c:pt>
                <c:pt idx="6">
                  <c:v>30124</c:v>
                </c:pt>
                <c:pt idx="9">
                  <c:v>27869</c:v>
                </c:pt>
                <c:pt idx="12">
                  <c:v>26108</c:v>
                </c:pt>
              </c:numCache>
            </c:numRef>
          </c:val>
          <c:extLst>
            <c:ext xmlns:c16="http://schemas.microsoft.com/office/drawing/2014/chart" uri="{C3380CC4-5D6E-409C-BE32-E72D297353CC}">
              <c16:uniqueId val="{0000000A-EFA1-4B90-8D09-3831B0D61D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11070</c:v>
                </c:pt>
                <c:pt idx="2">
                  <c:v>#N/A</c:v>
                </c:pt>
                <c:pt idx="3">
                  <c:v>#N/A</c:v>
                </c:pt>
                <c:pt idx="4">
                  <c:v>10511</c:v>
                </c:pt>
                <c:pt idx="5">
                  <c:v>#N/A</c:v>
                </c:pt>
                <c:pt idx="6">
                  <c:v>#N/A</c:v>
                </c:pt>
                <c:pt idx="7">
                  <c:v>7773</c:v>
                </c:pt>
                <c:pt idx="8">
                  <c:v>#N/A</c:v>
                </c:pt>
                <c:pt idx="9">
                  <c:v>#N/A</c:v>
                </c:pt>
                <c:pt idx="10">
                  <c:v>5930</c:v>
                </c:pt>
                <c:pt idx="11">
                  <c:v>#N/A</c:v>
                </c:pt>
                <c:pt idx="12">
                  <c:v>#N/A</c:v>
                </c:pt>
                <c:pt idx="13">
                  <c:v>4744</c:v>
                </c:pt>
                <c:pt idx="14">
                  <c:v>#N/A</c:v>
                </c:pt>
              </c:numCache>
            </c:numRef>
          </c:val>
          <c:smooth val="0"/>
          <c:extLst>
            <c:ext xmlns:c16="http://schemas.microsoft.com/office/drawing/2014/chart" uri="{C3380CC4-5D6E-409C-BE32-E72D297353CC}">
              <c16:uniqueId val="{0000000B-EFA1-4B90-8D09-3831B0D61D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1734</c:v>
                </c:pt>
                <c:pt idx="1">
                  <c:v>1878</c:v>
                </c:pt>
                <c:pt idx="2">
                  <c:v>2167</c:v>
                </c:pt>
              </c:numCache>
            </c:numRef>
          </c:val>
          <c:extLst>
            <c:ext xmlns:c16="http://schemas.microsoft.com/office/drawing/2014/chart" uri="{C3380CC4-5D6E-409C-BE32-E72D297353CC}">
              <c16:uniqueId val="{00000000-1FFE-4D61-94C6-BC531CB3E0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1424</c:v>
                </c:pt>
                <c:pt idx="1">
                  <c:v>1425</c:v>
                </c:pt>
                <c:pt idx="2">
                  <c:v>1294</c:v>
                </c:pt>
              </c:numCache>
            </c:numRef>
          </c:val>
          <c:extLst>
            <c:ext xmlns:c16="http://schemas.microsoft.com/office/drawing/2014/chart" uri="{C3380CC4-5D6E-409C-BE32-E72D297353CC}">
              <c16:uniqueId val="{00000001-1FFE-4D61-94C6-BC531CB3E0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2180</c:v>
                </c:pt>
                <c:pt idx="1">
                  <c:v>2096</c:v>
                </c:pt>
                <c:pt idx="2">
                  <c:v>2404</c:v>
                </c:pt>
              </c:numCache>
            </c:numRef>
          </c:val>
          <c:extLst>
            <c:ext xmlns:c16="http://schemas.microsoft.com/office/drawing/2014/chart" uri="{C3380CC4-5D6E-409C-BE32-E72D297353CC}">
              <c16:uniqueId val="{00000002-1FFE-4D61-94C6-BC531CB3E0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52,346
48,550
123.03
24,252,650
22,636,999
1,113,664
13,975,122
26,108,326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や固定資産税（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家屋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）、市町村民税所得割が増しているため基準財政収入額が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253,587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千円の増であるのに対し、基準財政需要額は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高齢者保健福祉費</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132,170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千円増加したため、単年度の積算では昨年度から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の増となり、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カ年平均では昨年度と同じ</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全国平均を上回っているものの、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茨城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県平均を下回っているため、歳出全般にわたる経費の削減等の取り組みによる経常経費の縮減を図り、歳入では市税等経常一般財源の確保に努める。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5" name="直線コネクタ 74"/>
        <xdr:cNvCxnSpPr/>
      </xdr:nvCxnSpPr>
      <xdr:spPr>
        <a:xfrm>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82144</xdr:rowOff>
    </xdr:from>
    <xdr:ext cx="736600" cy="259045"/>
    <xdr:sp macro="" textlink="">
      <xdr:nvSpPr>
        <xdr:cNvPr id="91" name="テキスト ボックス 90"/>
        <xdr:cNvSpPr txBox="1"/>
      </xdr:nvSpPr>
      <xdr:spPr>
        <a:xfrm>
          <a:off x="3733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82144</xdr:rowOff>
    </xdr:from>
    <xdr:ext cx="762000" cy="259045"/>
    <xdr:sp macro="" textlink="">
      <xdr:nvSpPr>
        <xdr:cNvPr id="93" name="テキスト ボックス 92"/>
        <xdr:cNvSpPr txBox="1"/>
      </xdr:nvSpPr>
      <xdr:spPr>
        <a:xfrm>
          <a:off x="2844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95" name="テキスト ボックス 94"/>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97" name="テキスト ボックス 96"/>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いずれも下回っており、前年度（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％となった。これは、物件費や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費等における経常的経費充当一般財源が増加したものの、地方交付税及び臨時財政対策債等における経常一般財源等が減少したためである。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引き続き経常的経費を全般的に見直し、財政構造の弾力性の確保に努める。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119138</xdr:rowOff>
    </xdr:from>
    <xdr:to>
      <xdr:col>23</xdr:col>
      <xdr:colOff>133350</xdr:colOff>
      <xdr:row>67</xdr:row>
      <xdr:rowOff>169635</xdr:rowOff>
    </xdr:to>
    <xdr:cxnSp macro="">
      <xdr:nvCxnSpPr>
        <xdr:cNvPr id="129" name="直線コネクタ 128"/>
        <xdr:cNvCxnSpPr/>
      </xdr:nvCxnSpPr>
      <xdr:spPr>
        <a:xfrm flipV="1">
          <a:off x="4953000" y="10749038"/>
          <a:ext cx="0" cy="907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141712</xdr:rowOff>
    </xdr:from>
    <xdr:ext cx="762000" cy="259045"/>
    <xdr:sp macro="" textlink="">
      <xdr:nvSpPr>
        <xdr:cNvPr id="130"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169635</xdr:rowOff>
    </xdr:from>
    <xdr:to>
      <xdr:col>24</xdr:col>
      <xdr:colOff>12700</xdr:colOff>
      <xdr:row>67</xdr:row>
      <xdr:rowOff>169635</xdr:rowOff>
    </xdr:to>
    <xdr:cxnSp macro="">
      <xdr:nvCxnSpPr>
        <xdr:cNvPr id="131" name="直線コネクタ 130"/>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34065</xdr:rowOff>
    </xdr:from>
    <xdr:ext cx="762000" cy="259045"/>
    <xdr:sp macro="" textlink="">
      <xdr:nvSpPr>
        <xdr:cNvPr id="132" name="財政構造の弾力性最大値テキスト"/>
        <xdr:cNvSpPr txBox="1"/>
      </xdr:nvSpPr>
      <xdr:spPr>
        <a:xfrm>
          <a:off x="5041900" y="1049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119138</xdr:rowOff>
    </xdr:from>
    <xdr:to>
      <xdr:col>24</xdr:col>
      <xdr:colOff>12700</xdr:colOff>
      <xdr:row>62</xdr:row>
      <xdr:rowOff>119138</xdr:rowOff>
    </xdr:to>
    <xdr:cxnSp macro="">
      <xdr:nvCxnSpPr>
        <xdr:cNvPr id="133" name="直線コネクタ 132"/>
        <xdr:cNvCxnSpPr/>
      </xdr:nvCxnSpPr>
      <xdr:spPr>
        <a:xfrm>
          <a:off x="4864100" y="1074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63</xdr:row>
      <xdr:rowOff>154517</xdr:rowOff>
    </xdr:to>
    <xdr:cxnSp macro="">
      <xdr:nvCxnSpPr>
        <xdr:cNvPr id="134" name="直線コネクタ 133"/>
        <xdr:cNvCxnSpPr/>
      </xdr:nvCxnSpPr>
      <xdr:spPr>
        <a:xfrm>
          <a:off x="4114800" y="10863943"/>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54627</xdr:rowOff>
    </xdr:from>
    <xdr:ext cx="762000" cy="259045"/>
    <xdr:sp macro="" textlink="">
      <xdr:nvSpPr>
        <xdr:cNvPr id="135" name="財政構造の弾力性平均値テキスト"/>
        <xdr:cNvSpPr txBox="1"/>
      </xdr:nvSpPr>
      <xdr:spPr>
        <a:xfrm>
          <a:off x="5041900" y="1119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36" name="フローチャート: 判断 135"/>
        <xdr:cNvSpPr/>
      </xdr:nvSpPr>
      <xdr:spPr>
        <a:xfrm>
          <a:off x="49022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138491</xdr:rowOff>
    </xdr:from>
    <xdr:to>
      <xdr:col>19</xdr:col>
      <xdr:colOff>133350</xdr:colOff>
      <xdr:row>63</xdr:row>
      <xdr:rowOff>62593</xdr:rowOff>
    </xdr:to>
    <xdr:cxnSp macro="">
      <xdr:nvCxnSpPr>
        <xdr:cNvPr id="137" name="直線コネクタ 136"/>
        <xdr:cNvCxnSpPr/>
      </xdr:nvCxnSpPr>
      <xdr:spPr>
        <a:xfrm>
          <a:off x="3225800" y="100825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114300</xdr:rowOff>
    </xdr:from>
    <xdr:to>
      <xdr:col>19</xdr:col>
      <xdr:colOff>184150</xdr:colOff>
      <xdr:row>63</xdr:row>
      <xdr:rowOff>44450</xdr:rowOff>
    </xdr:to>
    <xdr:sp macro="" textlink="">
      <xdr:nvSpPr>
        <xdr:cNvPr id="138" name="フローチャート: 判断 137"/>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39" name="テキスト ボックス 138"/>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138491</xdr:rowOff>
    </xdr:from>
    <xdr:to>
      <xdr:col>15</xdr:col>
      <xdr:colOff>82550</xdr:colOff>
      <xdr:row>61</xdr:row>
      <xdr:rowOff>152702</xdr:rowOff>
    </xdr:to>
    <xdr:cxnSp macro="">
      <xdr:nvCxnSpPr>
        <xdr:cNvPr id="140" name="直線コネクタ 139"/>
        <xdr:cNvCxnSpPr/>
      </xdr:nvCxnSpPr>
      <xdr:spPr>
        <a:xfrm flipV="1">
          <a:off x="2336800" y="10082591"/>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124883</xdr:rowOff>
    </xdr:from>
    <xdr:to>
      <xdr:col>15</xdr:col>
      <xdr:colOff>133350</xdr:colOff>
      <xdr:row>62</xdr:row>
      <xdr:rowOff>55033</xdr:rowOff>
    </xdr:to>
    <xdr:sp macro="" textlink="">
      <xdr:nvSpPr>
        <xdr:cNvPr id="141" name="フローチャート: 判断 140"/>
        <xdr:cNvSpPr/>
      </xdr:nvSpPr>
      <xdr:spPr>
        <a:xfrm>
          <a:off x="3175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42" name="テキスト ボックス 141"/>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152702</xdr:rowOff>
    </xdr:from>
    <xdr:to>
      <xdr:col>11</xdr:col>
      <xdr:colOff>31750</xdr:colOff>
      <xdr:row>65</xdr:row>
      <xdr:rowOff>110369</xdr:rowOff>
    </xdr:to>
    <xdr:cxnSp macro="">
      <xdr:nvCxnSpPr>
        <xdr:cNvPr id="143" name="直線コネクタ 142"/>
        <xdr:cNvCxnSpPr/>
      </xdr:nvCxnSpPr>
      <xdr:spPr>
        <a:xfrm flipV="1">
          <a:off x="1447800" y="10611152"/>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4" name="フローチャート: 判断 143"/>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5" name="テキスト ボックス 144"/>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6" name="フローチャート: 判断 145"/>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7" name="テキスト ボックス 146"/>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4" name="財政構造の弾力性該当値テキスト"/>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5" name="楕円 154"/>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98170</xdr:rowOff>
    </xdr:from>
    <xdr:ext cx="736600" cy="259045"/>
    <xdr:sp macro="" textlink="">
      <xdr:nvSpPr>
        <xdr:cNvPr id="156" name="テキスト ボックス 155"/>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87691</xdr:rowOff>
    </xdr:from>
    <xdr:to>
      <xdr:col>15</xdr:col>
      <xdr:colOff>133350</xdr:colOff>
      <xdr:row>59</xdr:row>
      <xdr:rowOff>17841</xdr:rowOff>
    </xdr:to>
    <xdr:sp macro="" textlink="">
      <xdr:nvSpPr>
        <xdr:cNvPr id="157" name="楕円 156"/>
        <xdr:cNvSpPr/>
      </xdr:nvSpPr>
      <xdr:spPr>
        <a:xfrm>
          <a:off x="3175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28018</xdr:rowOff>
    </xdr:from>
    <xdr:ext cx="762000" cy="259045"/>
    <xdr:sp macro="" textlink="">
      <xdr:nvSpPr>
        <xdr:cNvPr id="158" name="テキスト ボックス 157"/>
        <xdr:cNvSpPr txBox="1"/>
      </xdr:nvSpPr>
      <xdr:spPr>
        <a:xfrm>
          <a:off x="2844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101902</xdr:rowOff>
    </xdr:from>
    <xdr:to>
      <xdr:col>11</xdr:col>
      <xdr:colOff>82550</xdr:colOff>
      <xdr:row>62</xdr:row>
      <xdr:rowOff>32052</xdr:rowOff>
    </xdr:to>
    <xdr:sp macro="" textlink="">
      <xdr:nvSpPr>
        <xdr:cNvPr id="159" name="楕円 158"/>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60" name="テキスト ボックス 159"/>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59569</xdr:rowOff>
    </xdr:from>
    <xdr:to>
      <xdr:col>7</xdr:col>
      <xdr:colOff>31750</xdr:colOff>
      <xdr:row>65</xdr:row>
      <xdr:rowOff>161169</xdr:rowOff>
    </xdr:to>
    <xdr:sp macro="" textlink="">
      <xdr:nvSpPr>
        <xdr:cNvPr id="161" name="楕円 160"/>
        <xdr:cNvSpPr/>
      </xdr:nvSpPr>
      <xdr:spPr>
        <a:xfrm>
          <a:off x="1397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145946</xdr:rowOff>
    </xdr:from>
    <xdr:ext cx="762000" cy="259045"/>
    <xdr:sp macro="" textlink="">
      <xdr:nvSpPr>
        <xdr:cNvPr id="162" name="テキスト ボックス 161"/>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人当たり人件費・物件費等決算額は、類似団体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を下回っている。これは、ごみ処理業務や消防業務を一部事務組合で行っているためである。一部事務組合の人件費・物件費等に充てる負担金、介護保険事業、下水道事業など人件費・物件費等に充てる繰出金といった費用を合計した場合、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人当たりの金額は大幅に増加することになり、これらも含めた経費について、抑制していく必要がある。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95377</xdr:rowOff>
    </xdr:from>
    <xdr:to>
      <xdr:col>23</xdr:col>
      <xdr:colOff>133350</xdr:colOff>
      <xdr:row>88</xdr:row>
      <xdr:rowOff>42039</xdr:rowOff>
    </xdr:to>
    <xdr:cxnSp macro="">
      <xdr:nvCxnSpPr>
        <xdr:cNvPr id="192" name="直線コネクタ 191"/>
        <xdr:cNvCxnSpPr/>
      </xdr:nvCxnSpPr>
      <xdr:spPr>
        <a:xfrm flipV="1">
          <a:off x="4953000" y="13811377"/>
          <a:ext cx="0" cy="1318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14116</xdr:rowOff>
    </xdr:from>
    <xdr:ext cx="762000" cy="259045"/>
    <xdr:sp macro="" textlink="">
      <xdr:nvSpPr>
        <xdr:cNvPr id="193" name="人件費・物件費等の状況最小値テキスト"/>
        <xdr:cNvSpPr txBox="1"/>
      </xdr:nvSpPr>
      <xdr:spPr>
        <a:xfrm>
          <a:off x="5041900" y="151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42039</xdr:rowOff>
    </xdr:from>
    <xdr:to>
      <xdr:col>24</xdr:col>
      <xdr:colOff>12700</xdr:colOff>
      <xdr:row>88</xdr:row>
      <xdr:rowOff>42039</xdr:rowOff>
    </xdr:to>
    <xdr:cxnSp macro="">
      <xdr:nvCxnSpPr>
        <xdr:cNvPr id="194" name="直線コネクタ 193"/>
        <xdr:cNvCxnSpPr/>
      </xdr:nvCxnSpPr>
      <xdr:spPr>
        <a:xfrm>
          <a:off x="4864100" y="151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10304</xdr:rowOff>
    </xdr:from>
    <xdr:ext cx="762000" cy="259045"/>
    <xdr:sp macro="" textlink="">
      <xdr:nvSpPr>
        <xdr:cNvPr id="195" name="人件費・物件費等の状況最大値テキスト"/>
        <xdr:cNvSpPr txBox="1"/>
      </xdr:nvSpPr>
      <xdr:spPr>
        <a:xfrm>
          <a:off x="5041900" y="1355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95377</xdr:rowOff>
    </xdr:from>
    <xdr:to>
      <xdr:col>24</xdr:col>
      <xdr:colOff>12700</xdr:colOff>
      <xdr:row>80</xdr:row>
      <xdr:rowOff>95377</xdr:rowOff>
    </xdr:to>
    <xdr:cxnSp macro="">
      <xdr:nvCxnSpPr>
        <xdr:cNvPr id="196" name="直線コネクタ 195"/>
        <xdr:cNvCxnSpPr/>
      </xdr:nvCxnSpPr>
      <xdr:spPr>
        <a:xfrm>
          <a:off x="4864100" y="1381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132096</xdr:rowOff>
    </xdr:from>
    <xdr:to>
      <xdr:col>23</xdr:col>
      <xdr:colOff>133350</xdr:colOff>
      <xdr:row>81</xdr:row>
      <xdr:rowOff>72997</xdr:rowOff>
    </xdr:to>
    <xdr:cxnSp macro="">
      <xdr:nvCxnSpPr>
        <xdr:cNvPr id="197" name="直線コネクタ 196"/>
        <xdr:cNvCxnSpPr/>
      </xdr:nvCxnSpPr>
      <xdr:spPr>
        <a:xfrm flipV="1">
          <a:off x="4114800" y="13848096"/>
          <a:ext cx="838200" cy="1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100990</xdr:rowOff>
    </xdr:from>
    <xdr:ext cx="762000" cy="259045"/>
    <xdr:sp macro="" textlink="">
      <xdr:nvSpPr>
        <xdr:cNvPr id="198" name="人件費・物件費等の状況平均値テキスト"/>
        <xdr:cNvSpPr txBox="1"/>
      </xdr:nvSpPr>
      <xdr:spPr>
        <a:xfrm>
          <a:off x="5041900" y="1450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128913</xdr:rowOff>
    </xdr:from>
    <xdr:to>
      <xdr:col>23</xdr:col>
      <xdr:colOff>184150</xdr:colOff>
      <xdr:row>85</xdr:row>
      <xdr:rowOff>59063</xdr:rowOff>
    </xdr:to>
    <xdr:sp macro="" textlink="">
      <xdr:nvSpPr>
        <xdr:cNvPr id="199" name="フローチャート: 判断 198"/>
        <xdr:cNvSpPr/>
      </xdr:nvSpPr>
      <xdr:spPr>
        <a:xfrm>
          <a:off x="4902200" y="145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116680</xdr:rowOff>
    </xdr:from>
    <xdr:to>
      <xdr:col>19</xdr:col>
      <xdr:colOff>133350</xdr:colOff>
      <xdr:row>81</xdr:row>
      <xdr:rowOff>72997</xdr:rowOff>
    </xdr:to>
    <xdr:cxnSp macro="">
      <xdr:nvCxnSpPr>
        <xdr:cNvPr id="200" name="直線コネクタ 199"/>
        <xdr:cNvCxnSpPr/>
      </xdr:nvCxnSpPr>
      <xdr:spPr>
        <a:xfrm>
          <a:off x="3225800" y="13832680"/>
          <a:ext cx="889000" cy="1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3746</xdr:rowOff>
    </xdr:from>
    <xdr:to>
      <xdr:col>19</xdr:col>
      <xdr:colOff>184150</xdr:colOff>
      <xdr:row>84</xdr:row>
      <xdr:rowOff>105346</xdr:rowOff>
    </xdr:to>
    <xdr:sp macro="" textlink="">
      <xdr:nvSpPr>
        <xdr:cNvPr id="201" name="フローチャート: 判断 200"/>
        <xdr:cNvSpPr/>
      </xdr:nvSpPr>
      <xdr:spPr>
        <a:xfrm>
          <a:off x="4064000" y="144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90123</xdr:rowOff>
    </xdr:from>
    <xdr:ext cx="736600" cy="259045"/>
    <xdr:sp macro="" textlink="">
      <xdr:nvSpPr>
        <xdr:cNvPr id="202" name="テキスト ボックス 201"/>
        <xdr:cNvSpPr txBox="1"/>
      </xdr:nvSpPr>
      <xdr:spPr>
        <a:xfrm>
          <a:off x="3733800" y="144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116680</xdr:rowOff>
    </xdr:from>
    <xdr:to>
      <xdr:col>15</xdr:col>
      <xdr:colOff>82550</xdr:colOff>
      <xdr:row>81</xdr:row>
      <xdr:rowOff>78896</xdr:rowOff>
    </xdr:to>
    <xdr:cxnSp macro="">
      <xdr:nvCxnSpPr>
        <xdr:cNvPr id="203" name="直線コネクタ 202"/>
        <xdr:cNvCxnSpPr/>
      </xdr:nvCxnSpPr>
      <xdr:spPr>
        <a:xfrm flipV="1">
          <a:off x="2336800" y="13832680"/>
          <a:ext cx="889000" cy="13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124724</xdr:rowOff>
    </xdr:from>
    <xdr:to>
      <xdr:col>15</xdr:col>
      <xdr:colOff>133350</xdr:colOff>
      <xdr:row>84</xdr:row>
      <xdr:rowOff>54874</xdr:rowOff>
    </xdr:to>
    <xdr:sp macro="" textlink="">
      <xdr:nvSpPr>
        <xdr:cNvPr id="204" name="フローチャート: 判断 203"/>
        <xdr:cNvSpPr/>
      </xdr:nvSpPr>
      <xdr:spPr>
        <a:xfrm>
          <a:off x="3175000" y="143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39651</xdr:rowOff>
    </xdr:from>
    <xdr:ext cx="762000" cy="259045"/>
    <xdr:sp macro="" textlink="">
      <xdr:nvSpPr>
        <xdr:cNvPr id="205" name="テキスト ボックス 204"/>
        <xdr:cNvSpPr txBox="1"/>
      </xdr:nvSpPr>
      <xdr:spPr>
        <a:xfrm>
          <a:off x="2844800" y="144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162412</xdr:rowOff>
    </xdr:from>
    <xdr:to>
      <xdr:col>11</xdr:col>
      <xdr:colOff>31750</xdr:colOff>
      <xdr:row>81</xdr:row>
      <xdr:rowOff>78896</xdr:rowOff>
    </xdr:to>
    <xdr:cxnSp macro="">
      <xdr:nvCxnSpPr>
        <xdr:cNvPr id="206" name="直線コネクタ 205"/>
        <xdr:cNvCxnSpPr/>
      </xdr:nvCxnSpPr>
      <xdr:spPr>
        <a:xfrm>
          <a:off x="1447800" y="13706962"/>
          <a:ext cx="889000" cy="2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59251</xdr:rowOff>
    </xdr:from>
    <xdr:to>
      <xdr:col>11</xdr:col>
      <xdr:colOff>82550</xdr:colOff>
      <xdr:row>83</xdr:row>
      <xdr:rowOff>160851</xdr:rowOff>
    </xdr:to>
    <xdr:sp macro="" textlink="">
      <xdr:nvSpPr>
        <xdr:cNvPr id="207" name="フローチャート: 判断 206"/>
        <xdr:cNvSpPr/>
      </xdr:nvSpPr>
      <xdr:spPr>
        <a:xfrm>
          <a:off x="22860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145628</xdr:rowOff>
    </xdr:from>
    <xdr:ext cx="762000" cy="259045"/>
    <xdr:sp macro="" textlink="">
      <xdr:nvSpPr>
        <xdr:cNvPr id="208" name="テキスト ボックス 207"/>
        <xdr:cNvSpPr txBox="1"/>
      </xdr:nvSpPr>
      <xdr:spPr>
        <a:xfrm>
          <a:off x="1955800" y="1437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47729</xdr:rowOff>
    </xdr:from>
    <xdr:to>
      <xdr:col>7</xdr:col>
      <xdr:colOff>31750</xdr:colOff>
      <xdr:row>82</xdr:row>
      <xdr:rowOff>149329</xdr:rowOff>
    </xdr:to>
    <xdr:sp macro="" textlink="">
      <xdr:nvSpPr>
        <xdr:cNvPr id="209" name="フローチャート: 判断 208"/>
        <xdr:cNvSpPr/>
      </xdr:nvSpPr>
      <xdr:spPr>
        <a:xfrm>
          <a:off x="1397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134106</xdr:rowOff>
    </xdr:from>
    <xdr:ext cx="762000" cy="259045"/>
    <xdr:sp macro="" textlink="">
      <xdr:nvSpPr>
        <xdr:cNvPr id="210" name="テキスト ボックス 209"/>
        <xdr:cNvSpPr txBox="1"/>
      </xdr:nvSpPr>
      <xdr:spPr>
        <a:xfrm>
          <a:off x="1066800" y="1419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81296</xdr:rowOff>
    </xdr:from>
    <xdr:to>
      <xdr:col>23</xdr:col>
      <xdr:colOff>184150</xdr:colOff>
      <xdr:row>81</xdr:row>
      <xdr:rowOff>11446</xdr:rowOff>
    </xdr:to>
    <xdr:sp macro="" textlink="">
      <xdr:nvSpPr>
        <xdr:cNvPr id="216" name="楕円 215"/>
        <xdr:cNvSpPr/>
      </xdr:nvSpPr>
      <xdr:spPr>
        <a:xfrm>
          <a:off x="4902200" y="137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2573</xdr:rowOff>
    </xdr:from>
    <xdr:ext cx="762000" cy="259045"/>
    <xdr:sp macro="" textlink="">
      <xdr:nvSpPr>
        <xdr:cNvPr id="217" name="人件費・物件費等の状況該当値テキスト"/>
        <xdr:cNvSpPr txBox="1"/>
      </xdr:nvSpPr>
      <xdr:spPr>
        <a:xfrm>
          <a:off x="5041900" y="13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22197</xdr:rowOff>
    </xdr:from>
    <xdr:to>
      <xdr:col>19</xdr:col>
      <xdr:colOff>184150</xdr:colOff>
      <xdr:row>81</xdr:row>
      <xdr:rowOff>123797</xdr:rowOff>
    </xdr:to>
    <xdr:sp macro="" textlink="">
      <xdr:nvSpPr>
        <xdr:cNvPr id="218" name="楕円 217"/>
        <xdr:cNvSpPr/>
      </xdr:nvSpPr>
      <xdr:spPr>
        <a:xfrm>
          <a:off x="4064000" y="13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133974</xdr:rowOff>
    </xdr:from>
    <xdr:ext cx="736600" cy="259045"/>
    <xdr:sp macro="" textlink="">
      <xdr:nvSpPr>
        <xdr:cNvPr id="219" name="テキスト ボックス 218"/>
        <xdr:cNvSpPr txBox="1"/>
      </xdr:nvSpPr>
      <xdr:spPr>
        <a:xfrm>
          <a:off x="3733800" y="1367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65880</xdr:rowOff>
    </xdr:from>
    <xdr:to>
      <xdr:col>15</xdr:col>
      <xdr:colOff>133350</xdr:colOff>
      <xdr:row>80</xdr:row>
      <xdr:rowOff>167480</xdr:rowOff>
    </xdr:to>
    <xdr:sp macro="" textlink="">
      <xdr:nvSpPr>
        <xdr:cNvPr id="220" name="楕円 219"/>
        <xdr:cNvSpPr/>
      </xdr:nvSpPr>
      <xdr:spPr>
        <a:xfrm>
          <a:off x="3175000" y="137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6207</xdr:rowOff>
    </xdr:from>
    <xdr:ext cx="762000" cy="259045"/>
    <xdr:sp macro="" textlink="">
      <xdr:nvSpPr>
        <xdr:cNvPr id="221" name="テキスト ボックス 220"/>
        <xdr:cNvSpPr txBox="1"/>
      </xdr:nvSpPr>
      <xdr:spPr>
        <a:xfrm>
          <a:off x="2844800" y="135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28096</xdr:rowOff>
    </xdr:from>
    <xdr:to>
      <xdr:col>11</xdr:col>
      <xdr:colOff>82550</xdr:colOff>
      <xdr:row>81</xdr:row>
      <xdr:rowOff>129696</xdr:rowOff>
    </xdr:to>
    <xdr:sp macro="" textlink="">
      <xdr:nvSpPr>
        <xdr:cNvPr id="222" name="楕円 221"/>
        <xdr:cNvSpPr/>
      </xdr:nvSpPr>
      <xdr:spPr>
        <a:xfrm>
          <a:off x="2286000" y="1391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139873</xdr:rowOff>
    </xdr:from>
    <xdr:ext cx="762000" cy="259045"/>
    <xdr:sp macro="" textlink="">
      <xdr:nvSpPr>
        <xdr:cNvPr id="223" name="テキスト ボックス 222"/>
        <xdr:cNvSpPr txBox="1"/>
      </xdr:nvSpPr>
      <xdr:spPr>
        <a:xfrm>
          <a:off x="1955800" y="1368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111612</xdr:rowOff>
    </xdr:from>
    <xdr:to>
      <xdr:col>7</xdr:col>
      <xdr:colOff>31750</xdr:colOff>
      <xdr:row>80</xdr:row>
      <xdr:rowOff>41762</xdr:rowOff>
    </xdr:to>
    <xdr:sp macro="" textlink="">
      <xdr:nvSpPr>
        <xdr:cNvPr id="224" name="楕円 223"/>
        <xdr:cNvSpPr/>
      </xdr:nvSpPr>
      <xdr:spPr>
        <a:xfrm>
          <a:off x="1397000" y="136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51939</xdr:rowOff>
    </xdr:from>
    <xdr:ext cx="762000" cy="259045"/>
    <xdr:sp macro="" textlink="">
      <xdr:nvSpPr>
        <xdr:cNvPr id="225" name="テキスト ボックス 224"/>
        <xdr:cNvSpPr txBox="1"/>
      </xdr:nvSpPr>
      <xdr:spPr>
        <a:xfrm>
          <a:off x="1066800" y="134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本市におけるラスパイレス指数は、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元年度以降において類似団体平均とほぼ同水準となっていたが、令和５年度は職員構成の変動による影響等により、類似団体平均及び全国市平均を上回った。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今後も、職員構成の変動に注視することにより、引き続き給与の適正化を図り、縮減に努める。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2" name="直線コネクタ 251"/>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3"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4" name="直線コネクタ 253"/>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5"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6" name="直線コネクタ 255"/>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88</xdr:row>
      <xdr:rowOff>168911</xdr:rowOff>
    </xdr:to>
    <xdr:cxnSp macro="">
      <xdr:nvCxnSpPr>
        <xdr:cNvPr id="257" name="直線コネクタ 256"/>
        <xdr:cNvCxnSpPr/>
      </xdr:nvCxnSpPr>
      <xdr:spPr>
        <a:xfrm>
          <a:off x="16179800" y="14894561"/>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8" name="給与水準   （国との比較）平均値テキスト"/>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9" name="フローチャート: 判断 258"/>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26670</xdr:rowOff>
    </xdr:to>
    <xdr:cxnSp macro="">
      <xdr:nvCxnSpPr>
        <xdr:cNvPr id="260" name="直線コネクタ 259"/>
        <xdr:cNvCxnSpPr/>
      </xdr:nvCxnSpPr>
      <xdr:spPr>
        <a:xfrm flipV="1">
          <a:off x="15290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1" name="フローチャート: 判断 260"/>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62" name="テキスト ボックス 261"/>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74930</xdr:rowOff>
    </xdr:to>
    <xdr:cxnSp macro="">
      <xdr:nvCxnSpPr>
        <xdr:cNvPr id="263" name="直線コネクタ 262"/>
        <xdr:cNvCxnSpPr/>
      </xdr:nvCxnSpPr>
      <xdr:spPr>
        <a:xfrm flipV="1">
          <a:off x="14401800" y="1494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4" name="フローチャート: 判断 263"/>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5" name="テキスト ボックス 264"/>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72389</xdr:rowOff>
    </xdr:to>
    <xdr:cxnSp macro="">
      <xdr:nvCxnSpPr>
        <xdr:cNvPr id="266" name="直線コネクタ 265"/>
        <xdr:cNvCxnSpPr/>
      </xdr:nvCxnSpPr>
      <xdr:spPr>
        <a:xfrm flipV="1">
          <a:off x="13512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7" name="フローチャート: 判断 266"/>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8" name="テキスト ボックス 267"/>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118111</xdr:rowOff>
    </xdr:from>
    <xdr:to>
      <xdr:col>81</xdr:col>
      <xdr:colOff>95250</xdr:colOff>
      <xdr:row>89</xdr:row>
      <xdr:rowOff>48261</xdr:rowOff>
    </xdr:to>
    <xdr:sp macro="" textlink="">
      <xdr:nvSpPr>
        <xdr:cNvPr id="276" name="楕円 275"/>
        <xdr:cNvSpPr/>
      </xdr:nvSpPr>
      <xdr:spPr>
        <a:xfrm>
          <a:off x="169672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13988</xdr:rowOff>
    </xdr:from>
    <xdr:ext cx="762000" cy="259045"/>
    <xdr:sp macro="" textlink="">
      <xdr:nvSpPr>
        <xdr:cNvPr id="277" name="給与水準   （国との比較）該当値テキスト"/>
        <xdr:cNvSpPr txBox="1"/>
      </xdr:nvSpPr>
      <xdr:spPr>
        <a:xfrm>
          <a:off x="17106900" y="1510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80" name="楕円 279"/>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81" name="テキスト ボックス 280"/>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3" name="テキスト ボックス 282"/>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4" name="楕円 283"/>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5" name="テキスト ボックス 284"/>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年度においては、人口の減少により当該団体値で</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上昇したが、定員適正化計画に基づき業務や配置の合理化を図り続けた結果、類似団体の平均を</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今後も人口減少による数値の上昇が見込まれるが、引き続き定員の適正化に努める。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3" name="直線コネクタ 312"/>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6" name="定員管理の状況最大値テキスト"/>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7" name="直線コネクタ 316"/>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44577</xdr:rowOff>
    </xdr:to>
    <xdr:cxnSp macro="">
      <xdr:nvCxnSpPr>
        <xdr:cNvPr id="318" name="直線コネクタ 317"/>
        <xdr:cNvCxnSpPr/>
      </xdr:nvCxnSpPr>
      <xdr:spPr>
        <a:xfrm>
          <a:off x="16179800" y="1049337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91203</xdr:rowOff>
    </xdr:from>
    <xdr:ext cx="762000" cy="259045"/>
    <xdr:sp macro="" textlink="">
      <xdr:nvSpPr>
        <xdr:cNvPr id="319" name="定員管理の状況平均値テキスト"/>
        <xdr:cNvSpPr txBox="1"/>
      </xdr:nvSpPr>
      <xdr:spPr>
        <a:xfrm>
          <a:off x="17106900" y="10721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0" name="フローチャート: 判断 319"/>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5969</xdr:rowOff>
    </xdr:from>
    <xdr:to>
      <xdr:col>77</xdr:col>
      <xdr:colOff>44450</xdr:colOff>
      <xdr:row>61</xdr:row>
      <xdr:rowOff>34925</xdr:rowOff>
    </xdr:to>
    <xdr:cxnSp macro="">
      <xdr:nvCxnSpPr>
        <xdr:cNvPr id="321" name="直線コネクタ 320"/>
        <xdr:cNvCxnSpPr/>
      </xdr:nvCxnSpPr>
      <xdr:spPr>
        <a:xfrm>
          <a:off x="15290800" y="1046441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2" name="フローチャート: 判断 321"/>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23" name="テキスト ボックス 322"/>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155702</xdr:rowOff>
    </xdr:from>
    <xdr:to>
      <xdr:col>72</xdr:col>
      <xdr:colOff>203200</xdr:colOff>
      <xdr:row>61</xdr:row>
      <xdr:rowOff>5969</xdr:rowOff>
    </xdr:to>
    <xdr:cxnSp macro="">
      <xdr:nvCxnSpPr>
        <xdr:cNvPr id="324" name="直線コネクタ 323"/>
        <xdr:cNvCxnSpPr/>
      </xdr:nvCxnSpPr>
      <xdr:spPr>
        <a:xfrm>
          <a:off x="14401800" y="1044270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5" name="フローチャート: 判断 324"/>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26" name="テキスト ボックス 325"/>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155702</xdr:rowOff>
    </xdr:from>
    <xdr:to>
      <xdr:col>68</xdr:col>
      <xdr:colOff>152400</xdr:colOff>
      <xdr:row>61</xdr:row>
      <xdr:rowOff>44577</xdr:rowOff>
    </xdr:to>
    <xdr:cxnSp macro="">
      <xdr:nvCxnSpPr>
        <xdr:cNvPr id="327" name="直線コネクタ 326"/>
        <xdr:cNvCxnSpPr/>
      </xdr:nvCxnSpPr>
      <xdr:spPr>
        <a:xfrm flipV="1">
          <a:off x="13512800" y="1044270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28" name="フローチャート: 判断 327"/>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29" name="テキスト ボックス 328"/>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0" name="フローチャート: 判断 329"/>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31" name="テキスト ボックス 330"/>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165227</xdr:rowOff>
    </xdr:from>
    <xdr:to>
      <xdr:col>81</xdr:col>
      <xdr:colOff>95250</xdr:colOff>
      <xdr:row>61</xdr:row>
      <xdr:rowOff>95377</xdr:rowOff>
    </xdr:to>
    <xdr:sp macro="" textlink="">
      <xdr:nvSpPr>
        <xdr:cNvPr id="337" name="楕円 336"/>
        <xdr:cNvSpPr/>
      </xdr:nvSpPr>
      <xdr:spPr>
        <a:xfrm>
          <a:off x="169672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10304</xdr:rowOff>
    </xdr:from>
    <xdr:ext cx="762000" cy="259045"/>
    <xdr:sp macro="" textlink="">
      <xdr:nvSpPr>
        <xdr:cNvPr id="338" name="定員管理の状況該当値テキスト"/>
        <xdr:cNvSpPr txBox="1"/>
      </xdr:nvSpPr>
      <xdr:spPr>
        <a:xfrm>
          <a:off x="171069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39" name="楕円 338"/>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0" name="テキスト ボックス 339"/>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126619</xdr:rowOff>
    </xdr:from>
    <xdr:to>
      <xdr:col>73</xdr:col>
      <xdr:colOff>44450</xdr:colOff>
      <xdr:row>61</xdr:row>
      <xdr:rowOff>56769</xdr:rowOff>
    </xdr:to>
    <xdr:sp macro="" textlink="">
      <xdr:nvSpPr>
        <xdr:cNvPr id="341" name="楕円 340"/>
        <xdr:cNvSpPr/>
      </xdr:nvSpPr>
      <xdr:spPr>
        <a:xfrm>
          <a:off x="15240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66946</xdr:rowOff>
    </xdr:from>
    <xdr:ext cx="762000" cy="259045"/>
    <xdr:sp macro="" textlink="">
      <xdr:nvSpPr>
        <xdr:cNvPr id="342" name="テキスト ボックス 341"/>
        <xdr:cNvSpPr txBox="1"/>
      </xdr:nvSpPr>
      <xdr:spPr>
        <a:xfrm>
          <a:off x="14909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104902</xdr:rowOff>
    </xdr:from>
    <xdr:to>
      <xdr:col>68</xdr:col>
      <xdr:colOff>203200</xdr:colOff>
      <xdr:row>61</xdr:row>
      <xdr:rowOff>35052</xdr:rowOff>
    </xdr:to>
    <xdr:sp macro="" textlink="">
      <xdr:nvSpPr>
        <xdr:cNvPr id="343" name="楕円 342"/>
        <xdr:cNvSpPr/>
      </xdr:nvSpPr>
      <xdr:spPr>
        <a:xfrm>
          <a:off x="14351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45229</xdr:rowOff>
    </xdr:from>
    <xdr:ext cx="762000" cy="259045"/>
    <xdr:sp macro="" textlink="">
      <xdr:nvSpPr>
        <xdr:cNvPr id="344" name="テキスト ボックス 343"/>
        <xdr:cNvSpPr txBox="1"/>
      </xdr:nvSpPr>
      <xdr:spPr>
        <a:xfrm>
          <a:off x="14020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80154</xdr:rowOff>
    </xdr:from>
    <xdr:ext cx="762000" cy="259045"/>
    <xdr:sp macro="" textlink="">
      <xdr:nvSpPr>
        <xdr:cNvPr id="346" name="テキスト ボックス 345"/>
        <xdr:cNvSpPr txBox="1"/>
      </xdr:nvSpPr>
      <xdr:spPr>
        <a:xfrm>
          <a:off x="13131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実質公債費比率は、県・全国平均</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を上回っているが、</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と比較すると</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下回っている。また、令和</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7.2</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％となっ</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ているが、</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主な増加要因は、普通交付税額等の減により分母額</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の減少や、物件費や人件費等の経常経費が増加し分子額の増加が顕著だったことが要因とみられる</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令和</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年度に公債費がピークに達したことを踏まえ、事業内容の検討を行い、適量・適切な事業を実施することにより、水準を抑えていく。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76" name="直線コネクタ 375"/>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8" name="直線コネクタ 37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9"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0" name="直線コネクタ 379"/>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42</xdr:row>
      <xdr:rowOff>25400</xdr:rowOff>
    </xdr:to>
    <xdr:cxnSp macro="">
      <xdr:nvCxnSpPr>
        <xdr:cNvPr id="381" name="直線コネクタ 380"/>
        <xdr:cNvCxnSpPr/>
      </xdr:nvCxnSpPr>
      <xdr:spPr>
        <a:xfrm>
          <a:off x="16179800" y="716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82" name="公債費負担の状況平均値テキスト"/>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3" name="フローチャート: 判断 382"/>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96308</xdr:rowOff>
    </xdr:from>
    <xdr:to>
      <xdr:col>77</xdr:col>
      <xdr:colOff>44450</xdr:colOff>
      <xdr:row>41</xdr:row>
      <xdr:rowOff>136525</xdr:rowOff>
    </xdr:to>
    <xdr:cxnSp macro="">
      <xdr:nvCxnSpPr>
        <xdr:cNvPr id="384" name="直線コネクタ 383"/>
        <xdr:cNvCxnSpPr/>
      </xdr:nvCxnSpPr>
      <xdr:spPr>
        <a:xfrm>
          <a:off x="15290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5" name="フローチャート: 判断 384"/>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86" name="テキスト ボックス 385"/>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96308</xdr:rowOff>
    </xdr:from>
    <xdr:to>
      <xdr:col>72</xdr:col>
      <xdr:colOff>203200</xdr:colOff>
      <xdr:row>41</xdr:row>
      <xdr:rowOff>116417</xdr:rowOff>
    </xdr:to>
    <xdr:cxnSp macro="">
      <xdr:nvCxnSpPr>
        <xdr:cNvPr id="387" name="直線コネクタ 386"/>
        <xdr:cNvCxnSpPr/>
      </xdr:nvCxnSpPr>
      <xdr:spPr>
        <a:xfrm flipV="1">
          <a:off x="14401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8" name="フローチャート: 判断 387"/>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9" name="テキスト ボックス 388"/>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90" name="直線コネクタ 389"/>
        <xdr:cNvCxnSpPr/>
      </xdr:nvCxnSpPr>
      <xdr:spPr>
        <a:xfrm flipV="1">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1" name="フローチャート: 判断 390"/>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92" name="テキスト ボックス 391"/>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3" name="フローチャート: 判断 392"/>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4" name="テキスト ボックス 393"/>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162577</xdr:rowOff>
    </xdr:from>
    <xdr:ext cx="762000" cy="259045"/>
    <xdr:sp macro="" textlink="">
      <xdr:nvSpPr>
        <xdr:cNvPr id="401" name="公債費負担の状況該当値テキスト"/>
        <xdr:cNvSpPr txBox="1"/>
      </xdr:nvSpPr>
      <xdr:spPr>
        <a:xfrm>
          <a:off x="17106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402" name="楕円 401"/>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403" name="テキスト ボックス 402"/>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45508</xdr:rowOff>
    </xdr:from>
    <xdr:to>
      <xdr:col>73</xdr:col>
      <xdr:colOff>44450</xdr:colOff>
      <xdr:row>41</xdr:row>
      <xdr:rowOff>147108</xdr:rowOff>
    </xdr:to>
    <xdr:sp macro="" textlink="">
      <xdr:nvSpPr>
        <xdr:cNvPr id="404" name="楕円 403"/>
        <xdr:cNvSpPr/>
      </xdr:nvSpPr>
      <xdr:spPr>
        <a:xfrm>
          <a:off x="15240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157285</xdr:rowOff>
    </xdr:from>
    <xdr:ext cx="762000" cy="259045"/>
    <xdr:sp macro="" textlink="">
      <xdr:nvSpPr>
        <xdr:cNvPr id="405" name="テキスト ボックス 404"/>
        <xdr:cNvSpPr txBox="1"/>
      </xdr:nvSpPr>
      <xdr:spPr>
        <a:xfrm>
          <a:off x="14909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6" name="楕円 40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07" name="テキスト ボックス 40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当市の将来負担比率は、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％減少し、県や全国平均を上回っているが、類似団体と比較すると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減少した主な理由は、臨時財政対策債や旧市町村合併特例事業債の償還残高の減により将来負担である地方債の残高が減少したため分子が減少し、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標準税収入等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の増額により分母が増したためである。今後も起債発行額が元金償還額を下回るようにすることで、将来の負担を軽減するよう財政の健全化に努める。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133138</xdr:rowOff>
    </xdr:to>
    <xdr:cxnSp macro="">
      <xdr:nvCxnSpPr>
        <xdr:cNvPr id="438" name="直線コネクタ 437"/>
        <xdr:cNvCxnSpPr/>
      </xdr:nvCxnSpPr>
      <xdr:spPr>
        <a:xfrm flipV="1">
          <a:off x="17018000" y="2370667"/>
          <a:ext cx="0" cy="848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105215</xdr:rowOff>
    </xdr:from>
    <xdr:ext cx="762000" cy="259045"/>
    <xdr:sp macro="" textlink="">
      <xdr:nvSpPr>
        <xdr:cNvPr id="439" name="将来負担の状況最小値テキスト"/>
        <xdr:cNvSpPr txBox="1"/>
      </xdr:nvSpPr>
      <xdr:spPr>
        <a:xfrm>
          <a:off x="17106900" y="3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133138</xdr:rowOff>
    </xdr:from>
    <xdr:to>
      <xdr:col>81</xdr:col>
      <xdr:colOff>133350</xdr:colOff>
      <xdr:row>18</xdr:row>
      <xdr:rowOff>133138</xdr:rowOff>
    </xdr:to>
    <xdr:cxnSp macro="">
      <xdr:nvCxnSpPr>
        <xdr:cNvPr id="440" name="直線コネクタ 439"/>
        <xdr:cNvCxnSpPr/>
      </xdr:nvCxnSpPr>
      <xdr:spPr>
        <a:xfrm>
          <a:off x="16929100" y="321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158327</xdr:rowOff>
    </xdr:from>
    <xdr:to>
      <xdr:col>81</xdr:col>
      <xdr:colOff>44450</xdr:colOff>
      <xdr:row>17</xdr:row>
      <xdr:rowOff>131657</xdr:rowOff>
    </xdr:to>
    <xdr:cxnSp macro="">
      <xdr:nvCxnSpPr>
        <xdr:cNvPr id="443" name="直線コネクタ 442"/>
        <xdr:cNvCxnSpPr/>
      </xdr:nvCxnSpPr>
      <xdr:spPr>
        <a:xfrm flipV="1">
          <a:off x="16179800" y="290152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154675</xdr:rowOff>
    </xdr:from>
    <xdr:ext cx="762000" cy="259045"/>
    <xdr:sp macro="" textlink="">
      <xdr:nvSpPr>
        <xdr:cNvPr id="444" name="将来負担の状況平均値テキスト"/>
        <xdr:cNvSpPr txBox="1"/>
      </xdr:nvSpPr>
      <xdr:spPr>
        <a:xfrm>
          <a:off x="17106900" y="2897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11148</xdr:rowOff>
    </xdr:from>
    <xdr:to>
      <xdr:col>81</xdr:col>
      <xdr:colOff>95250</xdr:colOff>
      <xdr:row>17</xdr:row>
      <xdr:rowOff>112748</xdr:rowOff>
    </xdr:to>
    <xdr:sp macro="" textlink="">
      <xdr:nvSpPr>
        <xdr:cNvPr id="445" name="フローチャート: 判断 444"/>
        <xdr:cNvSpPr/>
      </xdr:nvSpPr>
      <xdr:spPr>
        <a:xfrm>
          <a:off x="16967200" y="29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131657</xdr:rowOff>
    </xdr:from>
    <xdr:to>
      <xdr:col>77</xdr:col>
      <xdr:colOff>44450</xdr:colOff>
      <xdr:row>18</xdr:row>
      <xdr:rowOff>153247</xdr:rowOff>
    </xdr:to>
    <xdr:cxnSp macro="">
      <xdr:nvCxnSpPr>
        <xdr:cNvPr id="446" name="直線コネクタ 445"/>
        <xdr:cNvCxnSpPr/>
      </xdr:nvCxnSpPr>
      <xdr:spPr>
        <a:xfrm flipV="1">
          <a:off x="15290800" y="304630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132856</xdr:rowOff>
    </xdr:from>
    <xdr:to>
      <xdr:col>77</xdr:col>
      <xdr:colOff>95250</xdr:colOff>
      <xdr:row>16</xdr:row>
      <xdr:rowOff>63006</xdr:rowOff>
    </xdr:to>
    <xdr:sp macro="" textlink="">
      <xdr:nvSpPr>
        <xdr:cNvPr id="447" name="フローチャート: 判断 446"/>
        <xdr:cNvSpPr/>
      </xdr:nvSpPr>
      <xdr:spPr>
        <a:xfrm>
          <a:off x="161290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73183</xdr:rowOff>
    </xdr:from>
    <xdr:ext cx="736600" cy="259045"/>
    <xdr:sp macro="" textlink="">
      <xdr:nvSpPr>
        <xdr:cNvPr id="448" name="テキスト ボックス 447"/>
        <xdr:cNvSpPr txBox="1"/>
      </xdr:nvSpPr>
      <xdr:spPr>
        <a:xfrm>
          <a:off x="15798800" y="247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153247</xdr:rowOff>
    </xdr:from>
    <xdr:to>
      <xdr:col>72</xdr:col>
      <xdr:colOff>203200</xdr:colOff>
      <xdr:row>21</xdr:row>
      <xdr:rowOff>10230</xdr:rowOff>
    </xdr:to>
    <xdr:cxnSp macro="">
      <xdr:nvCxnSpPr>
        <xdr:cNvPr id="449" name="直線コネクタ 448"/>
        <xdr:cNvCxnSpPr/>
      </xdr:nvCxnSpPr>
      <xdr:spPr>
        <a:xfrm flipV="1">
          <a:off x="14401800" y="3239347"/>
          <a:ext cx="889000" cy="3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99483</xdr:rowOff>
    </xdr:from>
    <xdr:to>
      <xdr:col>73</xdr:col>
      <xdr:colOff>44450</xdr:colOff>
      <xdr:row>17</xdr:row>
      <xdr:rowOff>29633</xdr:rowOff>
    </xdr:to>
    <xdr:sp macro="" textlink="">
      <xdr:nvSpPr>
        <xdr:cNvPr id="450" name="フローチャート: 判断 449"/>
        <xdr:cNvSpPr/>
      </xdr:nvSpPr>
      <xdr:spPr>
        <a:xfrm>
          <a:off x="15240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39810</xdr:rowOff>
    </xdr:from>
    <xdr:ext cx="762000" cy="259045"/>
    <xdr:sp macro="" textlink="">
      <xdr:nvSpPr>
        <xdr:cNvPr id="451" name="テキスト ボックス 450"/>
        <xdr:cNvSpPr txBox="1"/>
      </xdr:nvSpPr>
      <xdr:spPr>
        <a:xfrm>
          <a:off x="14909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10230</xdr:rowOff>
    </xdr:from>
    <xdr:to>
      <xdr:col>68</xdr:col>
      <xdr:colOff>152400</xdr:colOff>
      <xdr:row>21</xdr:row>
      <xdr:rowOff>125518</xdr:rowOff>
    </xdr:to>
    <xdr:cxnSp macro="">
      <xdr:nvCxnSpPr>
        <xdr:cNvPr id="452" name="直線コネクタ 451"/>
        <xdr:cNvCxnSpPr/>
      </xdr:nvCxnSpPr>
      <xdr:spPr>
        <a:xfrm flipV="1">
          <a:off x="13512800" y="3610680"/>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106186</xdr:rowOff>
    </xdr:from>
    <xdr:to>
      <xdr:col>68</xdr:col>
      <xdr:colOff>203200</xdr:colOff>
      <xdr:row>17</xdr:row>
      <xdr:rowOff>36336</xdr:rowOff>
    </xdr:to>
    <xdr:sp macro="" textlink="">
      <xdr:nvSpPr>
        <xdr:cNvPr id="453" name="フローチャート: 判断 452"/>
        <xdr:cNvSpPr/>
      </xdr:nvSpPr>
      <xdr:spPr>
        <a:xfrm>
          <a:off x="14351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46513</xdr:rowOff>
    </xdr:from>
    <xdr:ext cx="762000" cy="259045"/>
    <xdr:sp macro="" textlink="">
      <xdr:nvSpPr>
        <xdr:cNvPr id="454" name="テキスト ボックス 453"/>
        <xdr:cNvSpPr txBox="1"/>
      </xdr:nvSpPr>
      <xdr:spPr>
        <a:xfrm>
          <a:off x="14020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55" name="フローチャート: 判断 454"/>
        <xdr:cNvSpPr/>
      </xdr:nvSpPr>
      <xdr:spPr>
        <a:xfrm>
          <a:off x="13462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58578</xdr:rowOff>
    </xdr:from>
    <xdr:ext cx="762000" cy="259045"/>
    <xdr:sp macro="" textlink="">
      <xdr:nvSpPr>
        <xdr:cNvPr id="456" name="テキスト ボックス 455"/>
        <xdr:cNvSpPr txBox="1"/>
      </xdr:nvSpPr>
      <xdr:spPr>
        <a:xfrm>
          <a:off x="13131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62" name="楕円 461"/>
        <xdr:cNvSpPr/>
      </xdr:nvSpPr>
      <xdr:spPr>
        <a:xfrm>
          <a:off x="16967200" y="28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124054</xdr:rowOff>
    </xdr:from>
    <xdr:ext cx="762000" cy="259045"/>
    <xdr:sp macro="" textlink="">
      <xdr:nvSpPr>
        <xdr:cNvPr id="463" name="将来負担の状況該当値テキスト"/>
        <xdr:cNvSpPr txBox="1"/>
      </xdr:nvSpPr>
      <xdr:spPr>
        <a:xfrm>
          <a:off x="171069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80857</xdr:rowOff>
    </xdr:from>
    <xdr:to>
      <xdr:col>77</xdr:col>
      <xdr:colOff>95250</xdr:colOff>
      <xdr:row>18</xdr:row>
      <xdr:rowOff>11007</xdr:rowOff>
    </xdr:to>
    <xdr:sp macro="" textlink="">
      <xdr:nvSpPr>
        <xdr:cNvPr id="464" name="楕円 463"/>
        <xdr:cNvSpPr/>
      </xdr:nvSpPr>
      <xdr:spPr>
        <a:xfrm>
          <a:off x="16129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167234</xdr:rowOff>
    </xdr:from>
    <xdr:ext cx="736600" cy="259045"/>
    <xdr:sp macro="" textlink="">
      <xdr:nvSpPr>
        <xdr:cNvPr id="465" name="テキスト ボックス 464"/>
        <xdr:cNvSpPr txBox="1"/>
      </xdr:nvSpPr>
      <xdr:spPr>
        <a:xfrm>
          <a:off x="15798800" y="308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102447</xdr:rowOff>
    </xdr:from>
    <xdr:to>
      <xdr:col>73</xdr:col>
      <xdr:colOff>44450</xdr:colOff>
      <xdr:row>19</xdr:row>
      <xdr:rowOff>32596</xdr:rowOff>
    </xdr:to>
    <xdr:sp macro="" textlink="">
      <xdr:nvSpPr>
        <xdr:cNvPr id="466" name="楕円 465"/>
        <xdr:cNvSpPr/>
      </xdr:nvSpPr>
      <xdr:spPr>
        <a:xfrm>
          <a:off x="15240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17374</xdr:rowOff>
    </xdr:from>
    <xdr:ext cx="762000" cy="259045"/>
    <xdr:sp macro="" textlink="">
      <xdr:nvSpPr>
        <xdr:cNvPr id="467" name="テキスト ボックス 466"/>
        <xdr:cNvSpPr txBox="1"/>
      </xdr:nvSpPr>
      <xdr:spPr>
        <a:xfrm>
          <a:off x="14909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130880</xdr:rowOff>
    </xdr:from>
    <xdr:to>
      <xdr:col>68</xdr:col>
      <xdr:colOff>203200</xdr:colOff>
      <xdr:row>21</xdr:row>
      <xdr:rowOff>61030</xdr:rowOff>
    </xdr:to>
    <xdr:sp macro="" textlink="">
      <xdr:nvSpPr>
        <xdr:cNvPr id="468" name="楕円 467"/>
        <xdr:cNvSpPr/>
      </xdr:nvSpPr>
      <xdr:spPr>
        <a:xfrm>
          <a:off x="143510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45807</xdr:rowOff>
    </xdr:from>
    <xdr:ext cx="762000" cy="259045"/>
    <xdr:sp macro="" textlink="">
      <xdr:nvSpPr>
        <xdr:cNvPr id="469" name="テキスト ボックス 468"/>
        <xdr:cNvSpPr txBox="1"/>
      </xdr:nvSpPr>
      <xdr:spPr>
        <a:xfrm>
          <a:off x="14020800" y="36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74718</xdr:rowOff>
    </xdr:from>
    <xdr:to>
      <xdr:col>64</xdr:col>
      <xdr:colOff>152400</xdr:colOff>
      <xdr:row>22</xdr:row>
      <xdr:rowOff>4868</xdr:rowOff>
    </xdr:to>
    <xdr:sp macro="" textlink="">
      <xdr:nvSpPr>
        <xdr:cNvPr id="470" name="楕円 469"/>
        <xdr:cNvSpPr/>
      </xdr:nvSpPr>
      <xdr:spPr>
        <a:xfrm>
          <a:off x="13462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161095</xdr:rowOff>
    </xdr:from>
    <xdr:ext cx="762000" cy="259045"/>
    <xdr:sp macro="" textlink="">
      <xdr:nvSpPr>
        <xdr:cNvPr id="471" name="テキスト ボックス 470"/>
        <xdr:cNvSpPr txBox="1"/>
      </xdr:nvSpPr>
      <xdr:spPr>
        <a:xfrm>
          <a:off x="13131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52,346
48,550
123.03
24,252,650
22,636,999
1,113,664
13,975,122
26,108,326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人事院勧告に伴う職員給与等の増により、令和</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職員数の水準が類似団体平均を下回ったことから、類似団体平均を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下回った。引き続き時間外勤務手当の縮減や定員の適正化などの行財政改革への取り組みを通して人件費の削減に努める。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31750</xdr:rowOff>
    </xdr:to>
    <xdr:cxnSp macro="">
      <xdr:nvCxnSpPr>
        <xdr:cNvPr id="68" name="直線コネクタ 67"/>
        <xdr:cNvCxnSpPr/>
      </xdr:nvCxnSpPr>
      <xdr:spPr>
        <a:xfrm>
          <a:off x="3987800" y="599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40113</xdr:rowOff>
    </xdr:from>
    <xdr:ext cx="762000" cy="259045"/>
    <xdr:sp macro="" textlink="">
      <xdr:nvSpPr>
        <xdr:cNvPr id="69" name="人件費平均値テキスト"/>
        <xdr:cNvSpPr txBox="1"/>
      </xdr:nvSpPr>
      <xdr:spPr>
        <a:xfrm>
          <a:off x="4914900" y="604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34</xdr:row>
      <xdr:rowOff>170543</xdr:rowOff>
    </xdr:to>
    <xdr:cxnSp macro="">
      <xdr:nvCxnSpPr>
        <xdr:cNvPr id="71" name="直線コネクタ 70"/>
        <xdr:cNvCxnSpPr/>
      </xdr:nvCxnSpPr>
      <xdr:spPr>
        <a:xfrm>
          <a:off x="3098800" y="57930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78213</xdr:rowOff>
    </xdr:from>
    <xdr:ext cx="736600" cy="259045"/>
    <xdr:sp macro="" textlink="">
      <xdr:nvSpPr>
        <xdr:cNvPr id="73" name="テキスト ボックス 72"/>
        <xdr:cNvSpPr txBox="1"/>
      </xdr:nvSpPr>
      <xdr:spPr>
        <a:xfrm>
          <a:off x="3606800" y="607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35</xdr:row>
      <xdr:rowOff>31750</xdr:rowOff>
    </xdr:to>
    <xdr:cxnSp macro="">
      <xdr:nvCxnSpPr>
        <xdr:cNvPr id="74" name="直線コネクタ 73"/>
        <xdr:cNvCxnSpPr/>
      </xdr:nvCxnSpPr>
      <xdr:spPr>
        <a:xfrm flipV="1">
          <a:off x="2209800" y="5793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94343</xdr:rowOff>
    </xdr:from>
    <xdr:to>
      <xdr:col>11</xdr:col>
      <xdr:colOff>9525</xdr:colOff>
      <xdr:row>35</xdr:row>
      <xdr:rowOff>31750</xdr:rowOff>
    </xdr:to>
    <xdr:cxnSp macro="">
      <xdr:nvCxnSpPr>
        <xdr:cNvPr id="77" name="直線コネクタ 76"/>
        <xdr:cNvCxnSpPr/>
      </xdr:nvCxnSpPr>
      <xdr:spPr>
        <a:xfrm>
          <a:off x="1320800" y="592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79" name="テキスト ボックス 78"/>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7" name="楕円 86"/>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8"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119743</xdr:rowOff>
    </xdr:from>
    <xdr:to>
      <xdr:col>20</xdr:col>
      <xdr:colOff>38100</xdr:colOff>
      <xdr:row>35</xdr:row>
      <xdr:rowOff>49893</xdr:rowOff>
    </xdr:to>
    <xdr:sp macro="" textlink="">
      <xdr:nvSpPr>
        <xdr:cNvPr id="89" name="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1" name="楕円 90"/>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2" name="テキスト ボックス 91"/>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3" name="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67327</xdr:rowOff>
    </xdr:from>
    <xdr:ext cx="762000" cy="259045"/>
    <xdr:sp macro="" textlink="">
      <xdr:nvSpPr>
        <xdr:cNvPr id="94" name="テキスト ボックス 93"/>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43543</xdr:rowOff>
    </xdr:from>
    <xdr:to>
      <xdr:col>6</xdr:col>
      <xdr:colOff>171450</xdr:colOff>
      <xdr:row>34</xdr:row>
      <xdr:rowOff>145143</xdr:rowOff>
    </xdr:to>
    <xdr:sp macro="" textlink="">
      <xdr:nvSpPr>
        <xdr:cNvPr id="95" name="楕円 94"/>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129920</xdr:rowOff>
    </xdr:from>
    <xdr:ext cx="762000" cy="259045"/>
    <xdr:sp macro="" textlink="">
      <xdr:nvSpPr>
        <xdr:cNvPr id="96" name="テキスト ボックス 95"/>
        <xdr:cNvSpPr txBox="1"/>
      </xdr:nvSpPr>
      <xdr:spPr>
        <a:xfrm>
          <a:off x="939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物件費に係る経常収支比率は、類似団体・全国・県平均を下回っており、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％となっている。経常的経費充当一般財源額は増加しており、主な要因としては、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学校給食賄材料費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や小・中学校電算機器保守点検委託料の増加などが挙げられる。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今後も経常経費に対するマイナスシーリングの実施など、コスト削減に努める。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13</xdr:row>
      <xdr:rowOff>113393</xdr:rowOff>
    </xdr:to>
    <xdr:cxnSp macro="">
      <xdr:nvCxnSpPr>
        <xdr:cNvPr id="131" name="直線コネクタ 130"/>
        <xdr:cNvCxnSpPr/>
      </xdr:nvCxnSpPr>
      <xdr:spPr>
        <a:xfrm>
          <a:off x="15671800" y="2222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2"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34471</xdr:rowOff>
    </xdr:from>
    <xdr:to>
      <xdr:col>78</xdr:col>
      <xdr:colOff>69850</xdr:colOff>
      <xdr:row>12</xdr:row>
      <xdr:rowOff>165100</xdr:rowOff>
    </xdr:to>
    <xdr:cxnSp macro="">
      <xdr:nvCxnSpPr>
        <xdr:cNvPr id="134" name="直線コネクタ 133"/>
        <xdr:cNvCxnSpPr/>
      </xdr:nvCxnSpPr>
      <xdr:spPr>
        <a:xfrm>
          <a:off x="14782800" y="20918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6" name="テキスト ボックス 135"/>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34471</xdr:rowOff>
    </xdr:from>
    <xdr:to>
      <xdr:col>73</xdr:col>
      <xdr:colOff>180975</xdr:colOff>
      <xdr:row>13</xdr:row>
      <xdr:rowOff>37193</xdr:rowOff>
    </xdr:to>
    <xdr:cxnSp macro="">
      <xdr:nvCxnSpPr>
        <xdr:cNvPr id="137" name="直線コネクタ 136"/>
        <xdr:cNvCxnSpPr/>
      </xdr:nvCxnSpPr>
      <xdr:spPr>
        <a:xfrm flipV="1">
          <a:off x="13893800" y="20918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14</xdr:row>
      <xdr:rowOff>94343</xdr:rowOff>
    </xdr:to>
    <xdr:cxnSp macro="">
      <xdr:nvCxnSpPr>
        <xdr:cNvPr id="140" name="直線コネクタ 139"/>
        <xdr:cNvCxnSpPr/>
      </xdr:nvCxnSpPr>
      <xdr:spPr>
        <a:xfrm flipV="1">
          <a:off x="13004800" y="2266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42" name="テキスト ボックス 141"/>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50" name="楕円 149"/>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142620</xdr:rowOff>
    </xdr:from>
    <xdr:ext cx="762000" cy="259045"/>
    <xdr:sp macro="" textlink="">
      <xdr:nvSpPr>
        <xdr:cNvPr id="151" name="物件費該当値テキスト"/>
        <xdr:cNvSpPr txBox="1"/>
      </xdr:nvSpPr>
      <xdr:spPr>
        <a:xfrm>
          <a:off x="16598900" y="220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114300</xdr:rowOff>
    </xdr:from>
    <xdr:to>
      <xdr:col>78</xdr:col>
      <xdr:colOff>120650</xdr:colOff>
      <xdr:row>13</xdr:row>
      <xdr:rowOff>44450</xdr:rowOff>
    </xdr:to>
    <xdr:sp macro="" textlink="">
      <xdr:nvSpPr>
        <xdr:cNvPr id="152" name="楕円 151"/>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54627</xdr:rowOff>
    </xdr:from>
    <xdr:ext cx="736600" cy="259045"/>
    <xdr:sp macro="" textlink="">
      <xdr:nvSpPr>
        <xdr:cNvPr id="153" name="テキスト ボックス 152"/>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11</xdr:row>
      <xdr:rowOff>155121</xdr:rowOff>
    </xdr:from>
    <xdr:to>
      <xdr:col>74</xdr:col>
      <xdr:colOff>31750</xdr:colOff>
      <xdr:row>12</xdr:row>
      <xdr:rowOff>85271</xdr:rowOff>
    </xdr:to>
    <xdr:sp macro="" textlink="">
      <xdr:nvSpPr>
        <xdr:cNvPr id="154" name="楕円 153"/>
        <xdr:cNvSpPr/>
      </xdr:nvSpPr>
      <xdr:spPr>
        <a:xfrm>
          <a:off x="14732000" y="20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95448</xdr:rowOff>
    </xdr:from>
    <xdr:ext cx="762000" cy="259045"/>
    <xdr:sp macro="" textlink="">
      <xdr:nvSpPr>
        <xdr:cNvPr id="155" name="テキスト ボックス 154"/>
        <xdr:cNvSpPr txBox="1"/>
      </xdr:nvSpPr>
      <xdr:spPr>
        <a:xfrm>
          <a:off x="14401800" y="18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6" name="楕円 155"/>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7" name="テキスト ボックス 156"/>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8" name="楕円 157"/>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9" name="テキスト ボックス 158"/>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扶助費に係る経常収支比率は類似団体平均を上回り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％となっている。要因として、障害者支援に伴う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障害者自立支援介護給付費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が新型コロナウイルス感染症に伴う行動制限の緩和により利用者が増加したこと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医療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（マル福）制度の利用が増加した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ことなどが挙げられる。引き続き資格審査等の適正化、就労や自立支援の指導などにより増加を抑える施策を推進する。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5" name="直線コネクタ 18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9" name="直線コネクタ 18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59</xdr:row>
      <xdr:rowOff>46990</xdr:rowOff>
    </xdr:to>
    <xdr:cxnSp macro="">
      <xdr:nvCxnSpPr>
        <xdr:cNvPr id="190" name="直線コネクタ 189"/>
        <xdr:cNvCxnSpPr/>
      </xdr:nvCxnSpPr>
      <xdr:spPr>
        <a:xfrm>
          <a:off x="3987800" y="1016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91"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2" name="フローチャート: 判断 191"/>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59</xdr:row>
      <xdr:rowOff>46990</xdr:rowOff>
    </xdr:to>
    <xdr:cxnSp macro="">
      <xdr:nvCxnSpPr>
        <xdr:cNvPr id="193" name="直線コネクタ 192"/>
        <xdr:cNvCxnSpPr/>
      </xdr:nvCxnSpPr>
      <xdr:spPr>
        <a:xfrm>
          <a:off x="3098800" y="97510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167640</xdr:rowOff>
    </xdr:from>
    <xdr:to>
      <xdr:col>20</xdr:col>
      <xdr:colOff>38100</xdr:colOff>
      <xdr:row>55</xdr:row>
      <xdr:rowOff>97790</xdr:rowOff>
    </xdr:to>
    <xdr:sp macro="" textlink="">
      <xdr:nvSpPr>
        <xdr:cNvPr id="194" name="フローチャート: 判断 193"/>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195" name="テキスト ボックス 194"/>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149860</xdr:rowOff>
    </xdr:to>
    <xdr:cxnSp macro="">
      <xdr:nvCxnSpPr>
        <xdr:cNvPr id="196" name="直線コネクタ 195"/>
        <xdr:cNvCxnSpPr/>
      </xdr:nvCxnSpPr>
      <xdr:spPr>
        <a:xfrm>
          <a:off x="2209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7" name="フローチャート: 判断 196"/>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8" name="テキスト ボックス 19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59</xdr:row>
      <xdr:rowOff>46990</xdr:rowOff>
    </xdr:to>
    <xdr:cxnSp macro="">
      <xdr:nvCxnSpPr>
        <xdr:cNvPr id="199" name="直線コネクタ 198"/>
        <xdr:cNvCxnSpPr/>
      </xdr:nvCxnSpPr>
      <xdr:spPr>
        <a:xfrm flipV="1">
          <a:off x="1320800" y="97510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01" name="テキスト ボックス 200"/>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2" name="フローチャート: 判断 201"/>
        <xdr:cNvSpPr/>
      </xdr:nvSpPr>
      <xdr:spPr>
        <a:xfrm>
          <a:off x="1270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107967</xdr:rowOff>
    </xdr:from>
    <xdr:ext cx="762000" cy="259045"/>
    <xdr:sp macro="" textlink="">
      <xdr:nvSpPr>
        <xdr:cNvPr id="203" name="テキスト ボックス 202"/>
        <xdr:cNvSpPr txBox="1"/>
      </xdr:nvSpPr>
      <xdr:spPr>
        <a:xfrm>
          <a:off x="939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9" name="楕円 208"/>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10"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167640</xdr:rowOff>
    </xdr:from>
    <xdr:to>
      <xdr:col>20</xdr:col>
      <xdr:colOff>38100</xdr:colOff>
      <xdr:row>59</xdr:row>
      <xdr:rowOff>97790</xdr:rowOff>
    </xdr:to>
    <xdr:sp macro="" textlink="">
      <xdr:nvSpPr>
        <xdr:cNvPr id="211" name="楕円 210"/>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212" name="テキスト ボックス 211"/>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13" name="楕円 21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4" name="テキスト ボックス 21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5" name="楕円 214"/>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6" name="テキスト ボックス 215"/>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7" name="楕円 216"/>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8" name="テキスト ボックス 217"/>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県・全国平均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いずれも下回って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茨城県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広域連合への給付費負担金や事務費負担金が増加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したためである。今後も各事業会計の経営改善に向け積極的に取り組んでいく。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58</xdr:row>
      <xdr:rowOff>88900</xdr:rowOff>
    </xdr:to>
    <xdr:cxnSp macro="">
      <xdr:nvCxnSpPr>
        <xdr:cNvPr id="246" name="直線コネクタ 245"/>
        <xdr:cNvCxnSpPr/>
      </xdr:nvCxnSpPr>
      <xdr:spPr>
        <a:xfrm flipV="1">
          <a:off x="16510000" y="91567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7" name="その他最小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8" name="直線コネクタ 247"/>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57150</xdr:rowOff>
    </xdr:to>
    <xdr:cxnSp macro="">
      <xdr:nvCxnSpPr>
        <xdr:cNvPr id="251" name="直線コネクタ 250"/>
        <xdr:cNvCxnSpPr/>
      </xdr:nvCxnSpPr>
      <xdr:spPr>
        <a:xfrm>
          <a:off x="15671800" y="979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2"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3" name="フローチャート: 判断 252"/>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19050</xdr:rowOff>
    </xdr:to>
    <xdr:cxnSp macro="">
      <xdr:nvCxnSpPr>
        <xdr:cNvPr id="254" name="直線コネクタ 253"/>
        <xdr:cNvCxnSpPr/>
      </xdr:nvCxnSpPr>
      <xdr:spPr>
        <a:xfrm>
          <a:off x="14782800" y="9690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25400</xdr:rowOff>
    </xdr:from>
    <xdr:to>
      <xdr:col>78</xdr:col>
      <xdr:colOff>120650</xdr:colOff>
      <xdr:row>56</xdr:row>
      <xdr:rowOff>127000</xdr:rowOff>
    </xdr:to>
    <xdr:sp macro="" textlink="">
      <xdr:nvSpPr>
        <xdr:cNvPr id="255" name="フローチャート: 判断 254"/>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56" name="テキスト ボックス 255"/>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57150</xdr:rowOff>
    </xdr:to>
    <xdr:cxnSp macro="">
      <xdr:nvCxnSpPr>
        <xdr:cNvPr id="257" name="直線コネクタ 256"/>
        <xdr:cNvCxnSpPr/>
      </xdr:nvCxnSpPr>
      <xdr:spPr>
        <a:xfrm flipV="1">
          <a:off x="13893800" y="969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8" name="フローチャート: 判断 257"/>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9" name="テキスト ボックス 25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60</xdr:row>
      <xdr:rowOff>139700</xdr:rowOff>
    </xdr:to>
    <xdr:cxnSp macro="">
      <xdr:nvCxnSpPr>
        <xdr:cNvPr id="260" name="直線コネクタ 259"/>
        <xdr:cNvCxnSpPr/>
      </xdr:nvCxnSpPr>
      <xdr:spPr>
        <a:xfrm flipV="1">
          <a:off x="13004800" y="9829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1" name="フローチャート: 判断 260"/>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2" name="テキスト ボックス 261"/>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3" name="フローチャート: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71"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72" name="楕円 271"/>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73" name="テキスト ボックス 272"/>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6" name="楕円 275"/>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7" name="テキスト ボックス 276"/>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8" name="楕円 277"/>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9" name="テキスト ボックス 278"/>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ふるさと応援寄附に係る報償費の増加や常総衛生組合運営負担金の増などが挙げられる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。引き続き補助金の費用対効果、経費負担の在り方等について検討し、削減に努める。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09" name="直線コネクタ 308"/>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0"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1" name="直線コネクタ 310"/>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2"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3" name="直線コネクタ 312"/>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20865</xdr:rowOff>
    </xdr:from>
    <xdr:to>
      <xdr:col>82</xdr:col>
      <xdr:colOff>107950</xdr:colOff>
      <xdr:row>39</xdr:row>
      <xdr:rowOff>53522</xdr:rowOff>
    </xdr:to>
    <xdr:cxnSp macro="">
      <xdr:nvCxnSpPr>
        <xdr:cNvPr id="314" name="直線コネクタ 313"/>
        <xdr:cNvCxnSpPr/>
      </xdr:nvCxnSpPr>
      <xdr:spPr>
        <a:xfrm flipV="1">
          <a:off x="15671800" y="6707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5" name="補助費等平均値テキスト"/>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6" name="フローチャート: 判断 315"/>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53522</xdr:rowOff>
    </xdr:to>
    <xdr:cxnSp macro="">
      <xdr:nvCxnSpPr>
        <xdr:cNvPr id="317" name="直線コネクタ 316"/>
        <xdr:cNvCxnSpPr/>
      </xdr:nvCxnSpPr>
      <xdr:spPr>
        <a:xfrm>
          <a:off x="14782800" y="6609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18" name="フローチャート: 判断 317"/>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19" name="テキスト ボックス 318"/>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37193</xdr:rowOff>
    </xdr:to>
    <xdr:cxnSp macro="">
      <xdr:nvCxnSpPr>
        <xdr:cNvPr id="320" name="直線コネクタ 319"/>
        <xdr:cNvCxnSpPr/>
      </xdr:nvCxnSpPr>
      <xdr:spPr>
        <a:xfrm flipV="1">
          <a:off x="13893800" y="6609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1" name="フローチャート: 判断 320"/>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98170</xdr:rowOff>
    </xdr:from>
    <xdr:ext cx="762000" cy="259045"/>
    <xdr:sp macro="" textlink="">
      <xdr:nvSpPr>
        <xdr:cNvPr id="322" name="テキスト ボックス 321"/>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39</xdr:row>
      <xdr:rowOff>37193</xdr:rowOff>
    </xdr:to>
    <xdr:cxnSp macro="">
      <xdr:nvCxnSpPr>
        <xdr:cNvPr id="323" name="直線コネクタ 322"/>
        <xdr:cNvCxnSpPr/>
      </xdr:nvCxnSpPr>
      <xdr:spPr>
        <a:xfrm>
          <a:off x="13004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4" name="フローチャート: 判断 323"/>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81841</xdr:rowOff>
    </xdr:from>
    <xdr:ext cx="762000" cy="259045"/>
    <xdr:sp macro="" textlink="">
      <xdr:nvSpPr>
        <xdr:cNvPr id="325" name="テキスト ボックス 324"/>
        <xdr:cNvSpPr txBox="1"/>
      </xdr:nvSpPr>
      <xdr:spPr>
        <a:xfrm>
          <a:off x="13512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26" name="フローチャート: 判断 325"/>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27" name="テキスト ボックス 326"/>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33" name="楕円 332"/>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113592</xdr:rowOff>
    </xdr:from>
    <xdr:ext cx="762000" cy="259045"/>
    <xdr:sp macro="" textlink="">
      <xdr:nvSpPr>
        <xdr:cNvPr id="334"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2722</xdr:rowOff>
    </xdr:from>
    <xdr:to>
      <xdr:col>78</xdr:col>
      <xdr:colOff>120650</xdr:colOff>
      <xdr:row>39</xdr:row>
      <xdr:rowOff>104322</xdr:rowOff>
    </xdr:to>
    <xdr:sp macro="" textlink="">
      <xdr:nvSpPr>
        <xdr:cNvPr id="335" name="楕円 334"/>
        <xdr:cNvSpPr/>
      </xdr:nvSpPr>
      <xdr:spPr>
        <a:xfrm>
          <a:off x="15621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89099</xdr:rowOff>
    </xdr:from>
    <xdr:ext cx="736600" cy="259045"/>
    <xdr:sp macro="" textlink="">
      <xdr:nvSpPr>
        <xdr:cNvPr id="336" name="テキスト ボックス 335"/>
        <xdr:cNvSpPr txBox="1"/>
      </xdr:nvSpPr>
      <xdr:spPr>
        <a:xfrm>
          <a:off x="15290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7" name="楕円 336"/>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8" name="テキスト ボックス 337"/>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157843</xdr:rowOff>
    </xdr:from>
    <xdr:to>
      <xdr:col>69</xdr:col>
      <xdr:colOff>142875</xdr:colOff>
      <xdr:row>39</xdr:row>
      <xdr:rowOff>87993</xdr:rowOff>
    </xdr:to>
    <xdr:sp macro="" textlink="">
      <xdr:nvSpPr>
        <xdr:cNvPr id="339" name="楕円 338"/>
        <xdr:cNvSpPr/>
      </xdr:nvSpPr>
      <xdr:spPr>
        <a:xfrm>
          <a:off x="13843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72770</xdr:rowOff>
    </xdr:from>
    <xdr:ext cx="762000" cy="259045"/>
    <xdr:sp macro="" textlink="">
      <xdr:nvSpPr>
        <xdr:cNvPr id="340" name="テキスト ボックス 339"/>
        <xdr:cNvSpPr txBox="1"/>
      </xdr:nvSpPr>
      <xdr:spPr>
        <a:xfrm>
          <a:off x="13512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1" name="楕円 340"/>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2" name="テキスト ボックス 341"/>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岩井中学校体育館大規模改造事業等の元金償還終了により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ピーク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を過ぎ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に転じたが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、新規市債の発行額を元金償還額より少なくするなどの制限を行い、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水準を抑える。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70" name="直線コネクタ 369"/>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1" name="公債費最小値テキスト"/>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2" name="直線コネクタ 371"/>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3" name="公債費最大値テキスト"/>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4" name="直線コネクタ 373"/>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127000</xdr:rowOff>
    </xdr:to>
    <xdr:cxnSp macro="">
      <xdr:nvCxnSpPr>
        <xdr:cNvPr id="375" name="直線コネクタ 374"/>
        <xdr:cNvCxnSpPr/>
      </xdr:nvCxnSpPr>
      <xdr:spPr>
        <a:xfrm flipV="1">
          <a:off x="3987800" y="13538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76" name="公債費平均値テキスト"/>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77" name="フローチャート: 判断 376"/>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69850</xdr:rowOff>
    </xdr:from>
    <xdr:to>
      <xdr:col>19</xdr:col>
      <xdr:colOff>187325</xdr:colOff>
      <xdr:row>79</xdr:row>
      <xdr:rowOff>127000</xdr:rowOff>
    </xdr:to>
    <xdr:cxnSp macro="">
      <xdr:nvCxnSpPr>
        <xdr:cNvPr id="378" name="直線コネクタ 377"/>
        <xdr:cNvCxnSpPr/>
      </xdr:nvCxnSpPr>
      <xdr:spPr>
        <a:xfrm>
          <a:off x="3098800" y="134429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79" name="フローチャート: 判断 378"/>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80" name="テキスト ボックス 379"/>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78</xdr:row>
      <xdr:rowOff>69850</xdr:rowOff>
    </xdr:to>
    <xdr:cxnSp macro="">
      <xdr:nvCxnSpPr>
        <xdr:cNvPr id="381" name="直線コネクタ 380"/>
        <xdr:cNvCxnSpPr/>
      </xdr:nvCxnSpPr>
      <xdr:spPr>
        <a:xfrm>
          <a:off x="2209800" y="1325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3" name="テキスト ボックス 382"/>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50800</xdr:rowOff>
    </xdr:to>
    <xdr:cxnSp macro="">
      <xdr:nvCxnSpPr>
        <xdr:cNvPr id="384" name="直線コネクタ 383"/>
        <xdr:cNvCxnSpPr/>
      </xdr:nvCxnSpPr>
      <xdr:spPr>
        <a:xfrm>
          <a:off x="1320800" y="1325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5" name="フローチャート: 判断 384"/>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6" name="テキスト ボックス 385"/>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7" name="フローチャート: 判断 386"/>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8" name="テキスト ボックス 38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4" name="楕円 393"/>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95"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76200</xdr:rowOff>
    </xdr:from>
    <xdr:to>
      <xdr:col>20</xdr:col>
      <xdr:colOff>38100</xdr:colOff>
      <xdr:row>80</xdr:row>
      <xdr:rowOff>6350</xdr:rowOff>
    </xdr:to>
    <xdr:sp macro="" textlink="">
      <xdr:nvSpPr>
        <xdr:cNvPr id="396" name="楕円 395"/>
        <xdr:cNvSpPr/>
      </xdr:nvSpPr>
      <xdr:spPr>
        <a:xfrm>
          <a:off x="3937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162577</xdr:rowOff>
    </xdr:from>
    <xdr:ext cx="736600" cy="259045"/>
    <xdr:sp macro="" textlink="">
      <xdr:nvSpPr>
        <xdr:cNvPr id="397" name="テキスト ボックス 396"/>
        <xdr:cNvSpPr txBox="1"/>
      </xdr:nvSpPr>
      <xdr:spPr>
        <a:xfrm>
          <a:off x="3606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98" name="楕円 397"/>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99" name="テキスト ボックス 398"/>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400" name="楕円 399"/>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401" name="テキスト ボックス 400"/>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402" name="楕円 401"/>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403" name="テキスト ボックス 402"/>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公債費以外に係る経常収支比率は、類似団体・県・全国平均をいずれも下回っており、前年度に比べ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％となった。これは、物件費や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費が増額になっていることが主な要因であり、さらなる経費の削減に努める。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73116</xdr:rowOff>
    </xdr:from>
    <xdr:to>
      <xdr:col>82</xdr:col>
      <xdr:colOff>107950</xdr:colOff>
      <xdr:row>81</xdr:row>
      <xdr:rowOff>24130</xdr:rowOff>
    </xdr:to>
    <xdr:cxnSp macro="">
      <xdr:nvCxnSpPr>
        <xdr:cNvPr id="433" name="直線コネクタ 432"/>
        <xdr:cNvCxnSpPr/>
      </xdr:nvCxnSpPr>
      <xdr:spPr>
        <a:xfrm flipV="1">
          <a:off x="16510000" y="12931866"/>
          <a:ext cx="0" cy="97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4"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5" name="直線コネクタ 434"/>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159493</xdr:rowOff>
    </xdr:from>
    <xdr:ext cx="762000" cy="259045"/>
    <xdr:sp macro="" textlink="">
      <xdr:nvSpPr>
        <xdr:cNvPr id="436" name="公債費以外最大値テキスト"/>
        <xdr:cNvSpPr txBox="1"/>
      </xdr:nvSpPr>
      <xdr:spPr>
        <a:xfrm>
          <a:off x="16598900" y="1267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73116</xdr:rowOff>
    </xdr:from>
    <xdr:to>
      <xdr:col>82</xdr:col>
      <xdr:colOff>196850</xdr:colOff>
      <xdr:row>75</xdr:row>
      <xdr:rowOff>73116</xdr:rowOff>
    </xdr:to>
    <xdr:cxnSp macro="">
      <xdr:nvCxnSpPr>
        <xdr:cNvPr id="437" name="直線コネクタ 436"/>
        <xdr:cNvCxnSpPr/>
      </xdr:nvCxnSpPr>
      <xdr:spPr>
        <a:xfrm>
          <a:off x="16421100" y="129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110671</xdr:rowOff>
    </xdr:to>
    <xdr:cxnSp macro="">
      <xdr:nvCxnSpPr>
        <xdr:cNvPr id="438" name="直線コネクタ 437"/>
        <xdr:cNvCxnSpPr/>
      </xdr:nvCxnSpPr>
      <xdr:spPr>
        <a:xfrm>
          <a:off x="15671800" y="13042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142983</xdr:rowOff>
    </xdr:from>
    <xdr:ext cx="762000" cy="259045"/>
    <xdr:sp macro="" textlink="">
      <xdr:nvSpPr>
        <xdr:cNvPr id="439" name="公債費以外平均値テキスト"/>
        <xdr:cNvSpPr txBox="1"/>
      </xdr:nvSpPr>
      <xdr:spPr>
        <a:xfrm>
          <a:off x="16598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0" name="フローチャート: 判断 439"/>
        <xdr:cNvSpPr/>
      </xdr:nvSpPr>
      <xdr:spPr>
        <a:xfrm>
          <a:off x="16459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161290</xdr:rowOff>
    </xdr:from>
    <xdr:to>
      <xdr:col>78</xdr:col>
      <xdr:colOff>69850</xdr:colOff>
      <xdr:row>76</xdr:row>
      <xdr:rowOff>12700</xdr:rowOff>
    </xdr:to>
    <xdr:cxnSp macro="">
      <xdr:nvCxnSpPr>
        <xdr:cNvPr id="441" name="直線コネクタ 440"/>
        <xdr:cNvCxnSpPr/>
      </xdr:nvCxnSpPr>
      <xdr:spPr>
        <a:xfrm>
          <a:off x="14782800" y="126771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1088</xdr:rowOff>
    </xdr:from>
    <xdr:to>
      <xdr:col>78</xdr:col>
      <xdr:colOff>120650</xdr:colOff>
      <xdr:row>76</xdr:row>
      <xdr:rowOff>102688</xdr:rowOff>
    </xdr:to>
    <xdr:sp macro="" textlink="">
      <xdr:nvSpPr>
        <xdr:cNvPr id="442" name="フローチャート: 判断 441"/>
        <xdr:cNvSpPr/>
      </xdr:nvSpPr>
      <xdr:spPr>
        <a:xfrm>
          <a:off x="15621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87465</xdr:rowOff>
    </xdr:from>
    <xdr:ext cx="736600" cy="259045"/>
    <xdr:sp macro="" textlink="">
      <xdr:nvSpPr>
        <xdr:cNvPr id="443" name="テキスト ボックス 442"/>
        <xdr:cNvSpPr txBox="1"/>
      </xdr:nvSpPr>
      <xdr:spPr>
        <a:xfrm>
          <a:off x="15290800" y="13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161290</xdr:rowOff>
    </xdr:from>
    <xdr:to>
      <xdr:col>73</xdr:col>
      <xdr:colOff>180975</xdr:colOff>
      <xdr:row>76</xdr:row>
      <xdr:rowOff>12700</xdr:rowOff>
    </xdr:to>
    <xdr:cxnSp macro="">
      <xdr:nvCxnSpPr>
        <xdr:cNvPr id="444" name="直線コネクタ 443"/>
        <xdr:cNvCxnSpPr/>
      </xdr:nvCxnSpPr>
      <xdr:spPr>
        <a:xfrm flipV="1">
          <a:off x="13893800" y="126771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107224</xdr:rowOff>
    </xdr:from>
    <xdr:to>
      <xdr:col>74</xdr:col>
      <xdr:colOff>31750</xdr:colOff>
      <xdr:row>76</xdr:row>
      <xdr:rowOff>37374</xdr:rowOff>
    </xdr:to>
    <xdr:sp macro="" textlink="">
      <xdr:nvSpPr>
        <xdr:cNvPr id="445" name="フローチャート: 判断 444"/>
        <xdr:cNvSpPr/>
      </xdr:nvSpPr>
      <xdr:spPr>
        <a:xfrm>
          <a:off x="147320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22151</xdr:rowOff>
    </xdr:from>
    <xdr:ext cx="762000" cy="259045"/>
    <xdr:sp macro="" textlink="">
      <xdr:nvSpPr>
        <xdr:cNvPr id="446" name="テキスト ボックス 445"/>
        <xdr:cNvSpPr txBox="1"/>
      </xdr:nvSpPr>
      <xdr:spPr>
        <a:xfrm>
          <a:off x="14401800" y="1305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78</xdr:row>
      <xdr:rowOff>35561</xdr:rowOff>
    </xdr:to>
    <xdr:cxnSp macro="">
      <xdr:nvCxnSpPr>
        <xdr:cNvPr id="447" name="直線コネクタ 446"/>
        <xdr:cNvCxnSpPr/>
      </xdr:nvCxnSpPr>
      <xdr:spPr>
        <a:xfrm flipV="1">
          <a:off x="13004800" y="130429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138249</xdr:rowOff>
    </xdr:from>
    <xdr:to>
      <xdr:col>69</xdr:col>
      <xdr:colOff>142875</xdr:colOff>
      <xdr:row>77</xdr:row>
      <xdr:rowOff>68399</xdr:rowOff>
    </xdr:to>
    <xdr:sp macro="" textlink="">
      <xdr:nvSpPr>
        <xdr:cNvPr id="448" name="フローチャート: 判断 447"/>
        <xdr:cNvSpPr/>
      </xdr:nvSpPr>
      <xdr:spPr>
        <a:xfrm>
          <a:off x="13843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53176</xdr:rowOff>
    </xdr:from>
    <xdr:ext cx="762000" cy="259045"/>
    <xdr:sp macro="" textlink="">
      <xdr:nvSpPr>
        <xdr:cNvPr id="449" name="テキスト ボックス 448"/>
        <xdr:cNvSpPr txBox="1"/>
      </xdr:nvSpPr>
      <xdr:spPr>
        <a:xfrm>
          <a:off x="13512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0" name="フローチャート: 判断 449"/>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1" name="テキスト ボックス 450"/>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57" name="楕円 456"/>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76399</xdr:rowOff>
    </xdr:from>
    <xdr:ext cx="762000" cy="259045"/>
    <xdr:sp macro="" textlink="">
      <xdr:nvSpPr>
        <xdr:cNvPr id="458" name="公債費以外該当値テキスト"/>
        <xdr:cNvSpPr txBox="1"/>
      </xdr:nvSpPr>
      <xdr:spPr>
        <a:xfrm>
          <a:off x="16598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9" name="楕円 458"/>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60" name="テキスト ボックス 459"/>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110490</xdr:rowOff>
    </xdr:from>
    <xdr:to>
      <xdr:col>74</xdr:col>
      <xdr:colOff>31750</xdr:colOff>
      <xdr:row>74</xdr:row>
      <xdr:rowOff>40640</xdr:rowOff>
    </xdr:to>
    <xdr:sp macro="" textlink="">
      <xdr:nvSpPr>
        <xdr:cNvPr id="461" name="楕円 460"/>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50817</xdr:rowOff>
    </xdr:from>
    <xdr:ext cx="762000" cy="259045"/>
    <xdr:sp macro="" textlink="">
      <xdr:nvSpPr>
        <xdr:cNvPr id="462" name="テキスト ボックス 461"/>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63" name="楕円 46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64" name="テキスト ボックス 46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5" name="楕円 46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6" name="テキスト ボックス 46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87300</xdr:rowOff>
    </xdr:from>
    <xdr:to>
      <xdr:col>29</xdr:col>
      <xdr:colOff>127000</xdr:colOff>
      <xdr:row>15</xdr:row>
      <xdr:rowOff>124268</xdr:rowOff>
    </xdr:to>
    <xdr:cxnSp macro="">
      <xdr:nvCxnSpPr>
        <xdr:cNvPr id="52" name="直線コネクタ 51"/>
        <xdr:cNvCxnSpPr/>
      </xdr:nvCxnSpPr>
      <xdr:spPr bwMode="auto">
        <a:xfrm flipV="1">
          <a:off x="5003800" y="2706675"/>
          <a:ext cx="647700" cy="36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69551</xdr:rowOff>
    </xdr:from>
    <xdr:ext cx="762000" cy="259045"/>
    <xdr:sp macro="" textlink="">
      <xdr:nvSpPr>
        <xdr:cNvPr id="53" name="人口1人当たり決算額の推移平均値テキスト130"/>
        <xdr:cNvSpPr txBox="1"/>
      </xdr:nvSpPr>
      <xdr:spPr>
        <a:xfrm>
          <a:off x="5740400" y="21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124268</xdr:rowOff>
    </xdr:from>
    <xdr:to>
      <xdr:col>26</xdr:col>
      <xdr:colOff>50800</xdr:colOff>
      <xdr:row>15</xdr:row>
      <xdr:rowOff>156239</xdr:rowOff>
    </xdr:to>
    <xdr:cxnSp macro="">
      <xdr:nvCxnSpPr>
        <xdr:cNvPr id="55" name="直線コネクタ 54"/>
        <xdr:cNvCxnSpPr/>
      </xdr:nvCxnSpPr>
      <xdr:spPr bwMode="auto">
        <a:xfrm flipV="1">
          <a:off x="4305300" y="2743643"/>
          <a:ext cx="6985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60527</xdr:rowOff>
    </xdr:from>
    <xdr:ext cx="736600" cy="259045"/>
    <xdr:sp macro="" textlink="">
      <xdr:nvSpPr>
        <xdr:cNvPr id="57" name="テキスト ボックス 56"/>
        <xdr:cNvSpPr txBox="1"/>
      </xdr:nvSpPr>
      <xdr:spPr>
        <a:xfrm>
          <a:off x="4622800" y="2337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156239</xdr:rowOff>
    </xdr:from>
    <xdr:to>
      <xdr:col>22</xdr:col>
      <xdr:colOff>114300</xdr:colOff>
      <xdr:row>16</xdr:row>
      <xdr:rowOff>24729</xdr:rowOff>
    </xdr:to>
    <xdr:cxnSp macro="">
      <xdr:nvCxnSpPr>
        <xdr:cNvPr id="58" name="直線コネクタ 57"/>
        <xdr:cNvCxnSpPr/>
      </xdr:nvCxnSpPr>
      <xdr:spPr bwMode="auto">
        <a:xfrm flipV="1">
          <a:off x="3606800" y="2775614"/>
          <a:ext cx="698500" cy="39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89984</xdr:rowOff>
    </xdr:from>
    <xdr:ext cx="762000" cy="259045"/>
    <xdr:sp macro="" textlink="">
      <xdr:nvSpPr>
        <xdr:cNvPr id="60" name="テキスト ボックス 59"/>
        <xdr:cNvSpPr txBox="1"/>
      </xdr:nvSpPr>
      <xdr:spPr>
        <a:xfrm>
          <a:off x="39243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24729</xdr:rowOff>
    </xdr:from>
    <xdr:to>
      <xdr:col>18</xdr:col>
      <xdr:colOff>177800</xdr:colOff>
      <xdr:row>16</xdr:row>
      <xdr:rowOff>106992</xdr:rowOff>
    </xdr:to>
    <xdr:cxnSp macro="">
      <xdr:nvCxnSpPr>
        <xdr:cNvPr id="61" name="直線コネクタ 60"/>
        <xdr:cNvCxnSpPr/>
      </xdr:nvCxnSpPr>
      <xdr:spPr bwMode="auto">
        <a:xfrm flipV="1">
          <a:off x="2908300" y="2815554"/>
          <a:ext cx="6985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2136</xdr:rowOff>
    </xdr:from>
    <xdr:ext cx="762000" cy="259045"/>
    <xdr:sp macro="" textlink="">
      <xdr:nvSpPr>
        <xdr:cNvPr id="63" name="テキスト ボックス 62"/>
        <xdr:cNvSpPr txBox="1"/>
      </xdr:nvSpPr>
      <xdr:spPr>
        <a:xfrm>
          <a:off x="3225800" y="24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148048</xdr:rowOff>
    </xdr:from>
    <xdr:ext cx="762000" cy="259045"/>
    <xdr:sp macro="" textlink="">
      <xdr:nvSpPr>
        <xdr:cNvPr id="65" name="テキスト ボックス 64"/>
        <xdr:cNvSpPr txBox="1"/>
      </xdr:nvSpPr>
      <xdr:spPr>
        <a:xfrm>
          <a:off x="2527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36500</xdr:rowOff>
    </xdr:from>
    <xdr:to>
      <xdr:col>29</xdr:col>
      <xdr:colOff>177800</xdr:colOff>
      <xdr:row>15</xdr:row>
      <xdr:rowOff>138100</xdr:rowOff>
    </xdr:to>
    <xdr:sp macro="" textlink="">
      <xdr:nvSpPr>
        <xdr:cNvPr id="71" name="楕円 70"/>
        <xdr:cNvSpPr/>
      </xdr:nvSpPr>
      <xdr:spPr bwMode="auto">
        <a:xfrm>
          <a:off x="5600700" y="26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8577</xdr:rowOff>
    </xdr:from>
    <xdr:ext cx="762000" cy="259045"/>
    <xdr:sp macro="" textlink="">
      <xdr:nvSpPr>
        <xdr:cNvPr id="72" name="人口1人当たり決算額の推移該当値テキスト130"/>
        <xdr:cNvSpPr txBox="1"/>
      </xdr:nvSpPr>
      <xdr:spPr>
        <a:xfrm>
          <a:off x="5740400" y="26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73468</xdr:rowOff>
    </xdr:from>
    <xdr:to>
      <xdr:col>26</xdr:col>
      <xdr:colOff>101600</xdr:colOff>
      <xdr:row>16</xdr:row>
      <xdr:rowOff>3618</xdr:rowOff>
    </xdr:to>
    <xdr:sp macro="" textlink="">
      <xdr:nvSpPr>
        <xdr:cNvPr id="73" name="楕円 72"/>
        <xdr:cNvSpPr/>
      </xdr:nvSpPr>
      <xdr:spPr bwMode="auto">
        <a:xfrm>
          <a:off x="4953000" y="269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159845</xdr:rowOff>
    </xdr:from>
    <xdr:ext cx="736600" cy="259045"/>
    <xdr:sp macro="" textlink="">
      <xdr:nvSpPr>
        <xdr:cNvPr id="74" name="テキスト ボックス 73"/>
        <xdr:cNvSpPr txBox="1"/>
      </xdr:nvSpPr>
      <xdr:spPr>
        <a:xfrm>
          <a:off x="4622800" y="27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105439</xdr:rowOff>
    </xdr:from>
    <xdr:to>
      <xdr:col>22</xdr:col>
      <xdr:colOff>165100</xdr:colOff>
      <xdr:row>16</xdr:row>
      <xdr:rowOff>35589</xdr:rowOff>
    </xdr:to>
    <xdr:sp macro="" textlink="">
      <xdr:nvSpPr>
        <xdr:cNvPr id="75" name="楕円 74"/>
        <xdr:cNvSpPr/>
      </xdr:nvSpPr>
      <xdr:spPr bwMode="auto">
        <a:xfrm>
          <a:off x="4254500" y="272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20366</xdr:rowOff>
    </xdr:from>
    <xdr:ext cx="762000" cy="259045"/>
    <xdr:sp macro="" textlink="">
      <xdr:nvSpPr>
        <xdr:cNvPr id="76" name="テキスト ボックス 75"/>
        <xdr:cNvSpPr txBox="1"/>
      </xdr:nvSpPr>
      <xdr:spPr>
        <a:xfrm>
          <a:off x="3924300" y="28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145379</xdr:rowOff>
    </xdr:from>
    <xdr:to>
      <xdr:col>19</xdr:col>
      <xdr:colOff>38100</xdr:colOff>
      <xdr:row>16</xdr:row>
      <xdr:rowOff>75529</xdr:rowOff>
    </xdr:to>
    <xdr:sp macro="" textlink="">
      <xdr:nvSpPr>
        <xdr:cNvPr id="77" name="楕円 76"/>
        <xdr:cNvSpPr/>
      </xdr:nvSpPr>
      <xdr:spPr bwMode="auto">
        <a:xfrm>
          <a:off x="35560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60306</xdr:rowOff>
    </xdr:from>
    <xdr:ext cx="762000" cy="259045"/>
    <xdr:sp macro="" textlink="">
      <xdr:nvSpPr>
        <xdr:cNvPr id="78" name="テキスト ボックス 77"/>
        <xdr:cNvSpPr txBox="1"/>
      </xdr:nvSpPr>
      <xdr:spPr>
        <a:xfrm>
          <a:off x="3225800" y="285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56192</xdr:rowOff>
    </xdr:from>
    <xdr:to>
      <xdr:col>15</xdr:col>
      <xdr:colOff>101600</xdr:colOff>
      <xdr:row>16</xdr:row>
      <xdr:rowOff>157792</xdr:rowOff>
    </xdr:to>
    <xdr:sp macro="" textlink="">
      <xdr:nvSpPr>
        <xdr:cNvPr id="79" name="楕円 78"/>
        <xdr:cNvSpPr/>
      </xdr:nvSpPr>
      <xdr:spPr bwMode="auto">
        <a:xfrm>
          <a:off x="28575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142569</xdr:rowOff>
    </xdr:from>
    <xdr:ext cx="762000" cy="259045"/>
    <xdr:sp macro="" textlink="">
      <xdr:nvSpPr>
        <xdr:cNvPr id="80" name="テキスト ボックス 79"/>
        <xdr:cNvSpPr txBox="1"/>
      </xdr:nvSpPr>
      <xdr:spPr>
        <a:xfrm>
          <a:off x="2527300" y="29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116850</xdr:rowOff>
    </xdr:from>
    <xdr:to>
      <xdr:col>29</xdr:col>
      <xdr:colOff>127000</xdr:colOff>
      <xdr:row>35</xdr:row>
      <xdr:rowOff>132852</xdr:rowOff>
    </xdr:to>
    <xdr:cxnSp macro="">
      <xdr:nvCxnSpPr>
        <xdr:cNvPr id="112" name="直線コネクタ 111"/>
        <xdr:cNvCxnSpPr/>
      </xdr:nvCxnSpPr>
      <xdr:spPr bwMode="auto">
        <a:xfrm>
          <a:off x="5003800" y="6727200"/>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107112</xdr:rowOff>
    </xdr:from>
    <xdr:to>
      <xdr:col>26</xdr:col>
      <xdr:colOff>50800</xdr:colOff>
      <xdr:row>35</xdr:row>
      <xdr:rowOff>116850</xdr:rowOff>
    </xdr:to>
    <xdr:cxnSp macro="">
      <xdr:nvCxnSpPr>
        <xdr:cNvPr id="115" name="直線コネクタ 114"/>
        <xdr:cNvCxnSpPr/>
      </xdr:nvCxnSpPr>
      <xdr:spPr bwMode="auto">
        <a:xfrm>
          <a:off x="4305300" y="6717462"/>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107112</xdr:rowOff>
    </xdr:from>
    <xdr:to>
      <xdr:col>22</xdr:col>
      <xdr:colOff>114300</xdr:colOff>
      <xdr:row>35</xdr:row>
      <xdr:rowOff>292095</xdr:rowOff>
    </xdr:to>
    <xdr:cxnSp macro="">
      <xdr:nvCxnSpPr>
        <xdr:cNvPr id="118" name="直線コネクタ 117"/>
        <xdr:cNvCxnSpPr/>
      </xdr:nvCxnSpPr>
      <xdr:spPr bwMode="auto">
        <a:xfrm flipV="1">
          <a:off x="3606800" y="6717462"/>
          <a:ext cx="698500" cy="18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159605</xdr:rowOff>
    </xdr:from>
    <xdr:ext cx="762000" cy="259045"/>
    <xdr:sp macro="" textlink="">
      <xdr:nvSpPr>
        <xdr:cNvPr id="120" name="テキスト ボックス 119"/>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216154</xdr:rowOff>
    </xdr:from>
    <xdr:to>
      <xdr:col>18</xdr:col>
      <xdr:colOff>177800</xdr:colOff>
      <xdr:row>35</xdr:row>
      <xdr:rowOff>292095</xdr:rowOff>
    </xdr:to>
    <xdr:cxnSp macro="">
      <xdr:nvCxnSpPr>
        <xdr:cNvPr id="121" name="直線コネクタ 120"/>
        <xdr:cNvCxnSpPr/>
      </xdr:nvCxnSpPr>
      <xdr:spPr bwMode="auto">
        <a:xfrm>
          <a:off x="2908300" y="6826504"/>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167677</xdr:rowOff>
    </xdr:from>
    <xdr:ext cx="762000" cy="259045"/>
    <xdr:sp macro="" textlink="">
      <xdr:nvSpPr>
        <xdr:cNvPr id="125" name="テキスト ボックス 124"/>
        <xdr:cNvSpPr txBox="1"/>
      </xdr:nvSpPr>
      <xdr:spPr>
        <a:xfrm>
          <a:off x="2527300" y="64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82052</xdr:rowOff>
    </xdr:from>
    <xdr:to>
      <xdr:col>29</xdr:col>
      <xdr:colOff>177800</xdr:colOff>
      <xdr:row>35</xdr:row>
      <xdr:rowOff>183652</xdr:rowOff>
    </xdr:to>
    <xdr:sp macro="" textlink="">
      <xdr:nvSpPr>
        <xdr:cNvPr id="131" name="楕円 130"/>
        <xdr:cNvSpPr/>
      </xdr:nvSpPr>
      <xdr:spPr bwMode="auto">
        <a:xfrm>
          <a:off x="5600700" y="669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54129</xdr:rowOff>
    </xdr:from>
    <xdr:ext cx="762000" cy="259045"/>
    <xdr:sp macro="" textlink="">
      <xdr:nvSpPr>
        <xdr:cNvPr id="132" name="人口1人当たり決算額の推移該当値テキスト445"/>
        <xdr:cNvSpPr txBox="1"/>
      </xdr:nvSpPr>
      <xdr:spPr>
        <a:xfrm>
          <a:off x="5740400" y="66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66050</xdr:rowOff>
    </xdr:from>
    <xdr:to>
      <xdr:col>26</xdr:col>
      <xdr:colOff>101600</xdr:colOff>
      <xdr:row>35</xdr:row>
      <xdr:rowOff>167650</xdr:rowOff>
    </xdr:to>
    <xdr:sp macro="" textlink="">
      <xdr:nvSpPr>
        <xdr:cNvPr id="133" name="楕円 132"/>
        <xdr:cNvSpPr/>
      </xdr:nvSpPr>
      <xdr:spPr bwMode="auto">
        <a:xfrm>
          <a:off x="4953000" y="667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152427</xdr:rowOff>
    </xdr:from>
    <xdr:ext cx="736600" cy="259045"/>
    <xdr:sp macro="" textlink="">
      <xdr:nvSpPr>
        <xdr:cNvPr id="134" name="テキスト ボックス 133"/>
        <xdr:cNvSpPr txBox="1"/>
      </xdr:nvSpPr>
      <xdr:spPr>
        <a:xfrm>
          <a:off x="4622800" y="676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56312</xdr:rowOff>
    </xdr:from>
    <xdr:to>
      <xdr:col>22</xdr:col>
      <xdr:colOff>165100</xdr:colOff>
      <xdr:row>35</xdr:row>
      <xdr:rowOff>157912</xdr:rowOff>
    </xdr:to>
    <xdr:sp macro="" textlink="">
      <xdr:nvSpPr>
        <xdr:cNvPr id="135" name="楕円 134"/>
        <xdr:cNvSpPr/>
      </xdr:nvSpPr>
      <xdr:spPr bwMode="auto">
        <a:xfrm>
          <a:off x="4254500" y="666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168089</xdr:rowOff>
    </xdr:from>
    <xdr:ext cx="762000" cy="259045"/>
    <xdr:sp macro="" textlink="">
      <xdr:nvSpPr>
        <xdr:cNvPr id="136" name="テキスト ボックス 135"/>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241295</xdr:rowOff>
    </xdr:from>
    <xdr:to>
      <xdr:col>19</xdr:col>
      <xdr:colOff>38100</xdr:colOff>
      <xdr:row>35</xdr:row>
      <xdr:rowOff>342895</xdr:rowOff>
    </xdr:to>
    <xdr:sp macro="" textlink="">
      <xdr:nvSpPr>
        <xdr:cNvPr id="137" name="楕円 136"/>
        <xdr:cNvSpPr/>
      </xdr:nvSpPr>
      <xdr:spPr bwMode="auto">
        <a:xfrm>
          <a:off x="3556000" y="685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327672</xdr:rowOff>
    </xdr:from>
    <xdr:ext cx="762000" cy="259045"/>
    <xdr:sp macro="" textlink="">
      <xdr:nvSpPr>
        <xdr:cNvPr id="138" name="テキスト ボックス 137"/>
        <xdr:cNvSpPr txBox="1"/>
      </xdr:nvSpPr>
      <xdr:spPr>
        <a:xfrm>
          <a:off x="3225800" y="693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165354</xdr:rowOff>
    </xdr:from>
    <xdr:to>
      <xdr:col>15</xdr:col>
      <xdr:colOff>101600</xdr:colOff>
      <xdr:row>35</xdr:row>
      <xdr:rowOff>266954</xdr:rowOff>
    </xdr:to>
    <xdr:sp macro="" textlink="">
      <xdr:nvSpPr>
        <xdr:cNvPr id="139" name="楕円 138"/>
        <xdr:cNvSpPr/>
      </xdr:nvSpPr>
      <xdr:spPr bwMode="auto">
        <a:xfrm>
          <a:off x="2857500" y="677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251731</xdr:rowOff>
    </xdr:from>
    <xdr:ext cx="762000" cy="259045"/>
    <xdr:sp macro="" textlink="">
      <xdr:nvSpPr>
        <xdr:cNvPr id="140" name="テキスト ボックス 139"/>
        <xdr:cNvSpPr txBox="1"/>
      </xdr:nvSpPr>
      <xdr:spPr>
        <a:xfrm>
          <a:off x="2527300" y="686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52,346
48,550
123.03
24,252,650
22,636,999
1,113,664
13,975,122
26,108,326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7021</xdr:rowOff>
    </xdr:from>
    <xdr:to>
      <xdr:col>24</xdr:col>
      <xdr:colOff>63500</xdr:colOff>
      <xdr:row>37</xdr:row>
      <xdr:rowOff>27298</xdr:rowOff>
    </xdr:to>
    <xdr:cxnSp macro="">
      <xdr:nvCxnSpPr>
        <xdr:cNvPr id="59" name="直線コネクタ 58"/>
        <xdr:cNvCxnSpPr/>
      </xdr:nvCxnSpPr>
      <xdr:spPr>
        <a:xfrm flipV="1">
          <a:off x="3797300" y="6350671"/>
          <a:ext cx="838200" cy="2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112394</xdr:rowOff>
    </xdr:from>
    <xdr:ext cx="534377" cy="259045"/>
    <xdr:sp macro="" textlink="">
      <xdr:nvSpPr>
        <xdr:cNvPr id="60" name="人件費平均値テキスト"/>
        <xdr:cNvSpPr txBox="1"/>
      </xdr:nvSpPr>
      <xdr:spPr>
        <a:xfrm>
          <a:off x="4686300" y="577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27298</xdr:rowOff>
    </xdr:from>
    <xdr:to>
      <xdr:col>19</xdr:col>
      <xdr:colOff>177800</xdr:colOff>
      <xdr:row>37</xdr:row>
      <xdr:rowOff>86253</xdr:rowOff>
    </xdr:to>
    <xdr:cxnSp macro="">
      <xdr:nvCxnSpPr>
        <xdr:cNvPr id="62" name="直線コネクタ 61"/>
        <xdr:cNvCxnSpPr/>
      </xdr:nvCxnSpPr>
      <xdr:spPr>
        <a:xfrm flipV="1">
          <a:off x="2908300" y="6370948"/>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3801</xdr:rowOff>
    </xdr:from>
    <xdr:ext cx="534377" cy="259045"/>
    <xdr:sp macro="" textlink="">
      <xdr:nvSpPr>
        <xdr:cNvPr id="64" name="テキスト ボックス 63"/>
        <xdr:cNvSpPr txBox="1"/>
      </xdr:nvSpPr>
      <xdr:spPr>
        <a:xfrm>
          <a:off x="3530111" y="58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86253</xdr:rowOff>
    </xdr:from>
    <xdr:to>
      <xdr:col>15</xdr:col>
      <xdr:colOff>50800</xdr:colOff>
      <xdr:row>37</xdr:row>
      <xdr:rowOff>90597</xdr:rowOff>
    </xdr:to>
    <xdr:cxnSp macro="">
      <xdr:nvCxnSpPr>
        <xdr:cNvPr id="65" name="直線コネクタ 64"/>
        <xdr:cNvCxnSpPr/>
      </xdr:nvCxnSpPr>
      <xdr:spPr>
        <a:xfrm flipV="1">
          <a:off x="2019300" y="642990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168508</xdr:rowOff>
    </xdr:from>
    <xdr:ext cx="534377" cy="259045"/>
    <xdr:sp macro="" textlink="">
      <xdr:nvSpPr>
        <xdr:cNvPr id="67" name="テキスト ボックス 66"/>
        <xdr:cNvSpPr txBox="1"/>
      </xdr:nvSpPr>
      <xdr:spPr>
        <a:xfrm>
          <a:off x="2641111" y="58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90597</xdr:rowOff>
    </xdr:from>
    <xdr:to>
      <xdr:col>10</xdr:col>
      <xdr:colOff>114300</xdr:colOff>
      <xdr:row>38</xdr:row>
      <xdr:rowOff>73795</xdr:rowOff>
    </xdr:to>
    <xdr:cxnSp macro="">
      <xdr:nvCxnSpPr>
        <xdr:cNvPr id="68" name="直線コネクタ 67"/>
        <xdr:cNvCxnSpPr/>
      </xdr:nvCxnSpPr>
      <xdr:spPr>
        <a:xfrm flipV="1">
          <a:off x="1130300" y="6434247"/>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33840</xdr:rowOff>
    </xdr:from>
    <xdr:ext cx="534377" cy="259045"/>
    <xdr:sp macro="" textlink="">
      <xdr:nvSpPr>
        <xdr:cNvPr id="70" name="テキスト ボックス 69"/>
        <xdr:cNvSpPr txBox="1"/>
      </xdr:nvSpPr>
      <xdr:spPr>
        <a:xfrm>
          <a:off x="1752111" y="60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57637</xdr:rowOff>
    </xdr:from>
    <xdr:ext cx="534377" cy="259045"/>
    <xdr:sp macro="" textlink="">
      <xdr:nvSpPr>
        <xdr:cNvPr id="72" name="テキスト ボックス 71"/>
        <xdr:cNvSpPr txBox="1"/>
      </xdr:nvSpPr>
      <xdr:spPr>
        <a:xfrm>
          <a:off x="863111" y="62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127671</xdr:rowOff>
    </xdr:from>
    <xdr:to>
      <xdr:col>24</xdr:col>
      <xdr:colOff>114300</xdr:colOff>
      <xdr:row>37</xdr:row>
      <xdr:rowOff>57821</xdr:rowOff>
    </xdr:to>
    <xdr:sp macro="" textlink="">
      <xdr:nvSpPr>
        <xdr:cNvPr id="78" name="楕円 77"/>
        <xdr:cNvSpPr/>
      </xdr:nvSpPr>
      <xdr:spPr>
        <a:xfrm>
          <a:off x="4584700" y="62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106098</xdr:rowOff>
    </xdr:from>
    <xdr:ext cx="534377" cy="259045"/>
    <xdr:sp macro="" textlink="">
      <xdr:nvSpPr>
        <xdr:cNvPr id="79" name="人件費該当値テキスト"/>
        <xdr:cNvSpPr txBox="1"/>
      </xdr:nvSpPr>
      <xdr:spPr>
        <a:xfrm>
          <a:off x="4686300" y="627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147948</xdr:rowOff>
    </xdr:from>
    <xdr:to>
      <xdr:col>20</xdr:col>
      <xdr:colOff>38100</xdr:colOff>
      <xdr:row>37</xdr:row>
      <xdr:rowOff>78098</xdr:rowOff>
    </xdr:to>
    <xdr:sp macro="" textlink="">
      <xdr:nvSpPr>
        <xdr:cNvPr id="80" name="楕円 79"/>
        <xdr:cNvSpPr/>
      </xdr:nvSpPr>
      <xdr:spPr>
        <a:xfrm>
          <a:off x="3746500" y="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69225</xdr:rowOff>
    </xdr:from>
    <xdr:ext cx="534377" cy="259045"/>
    <xdr:sp macro="" textlink="">
      <xdr:nvSpPr>
        <xdr:cNvPr id="81" name="テキスト ボックス 80"/>
        <xdr:cNvSpPr txBox="1"/>
      </xdr:nvSpPr>
      <xdr:spPr>
        <a:xfrm>
          <a:off x="3530111" y="64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35453</xdr:rowOff>
    </xdr:from>
    <xdr:to>
      <xdr:col>15</xdr:col>
      <xdr:colOff>101600</xdr:colOff>
      <xdr:row>37</xdr:row>
      <xdr:rowOff>137053</xdr:rowOff>
    </xdr:to>
    <xdr:sp macro="" textlink="">
      <xdr:nvSpPr>
        <xdr:cNvPr id="82" name="楕円 81"/>
        <xdr:cNvSpPr/>
      </xdr:nvSpPr>
      <xdr:spPr>
        <a:xfrm>
          <a:off x="2857500" y="63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128181</xdr:rowOff>
    </xdr:from>
    <xdr:ext cx="534377" cy="259045"/>
    <xdr:sp macro="" textlink="">
      <xdr:nvSpPr>
        <xdr:cNvPr id="83" name="テキスト ボックス 82"/>
        <xdr:cNvSpPr txBox="1"/>
      </xdr:nvSpPr>
      <xdr:spPr>
        <a:xfrm>
          <a:off x="2641111" y="64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39797</xdr:rowOff>
    </xdr:from>
    <xdr:to>
      <xdr:col>10</xdr:col>
      <xdr:colOff>165100</xdr:colOff>
      <xdr:row>37</xdr:row>
      <xdr:rowOff>141397</xdr:rowOff>
    </xdr:to>
    <xdr:sp macro="" textlink="">
      <xdr:nvSpPr>
        <xdr:cNvPr id="84" name="楕円 83"/>
        <xdr:cNvSpPr/>
      </xdr:nvSpPr>
      <xdr:spPr>
        <a:xfrm>
          <a:off x="1968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132524</xdr:rowOff>
    </xdr:from>
    <xdr:ext cx="534377" cy="259045"/>
    <xdr:sp macro="" textlink="">
      <xdr:nvSpPr>
        <xdr:cNvPr id="85" name="テキスト ボックス 84"/>
        <xdr:cNvSpPr txBox="1"/>
      </xdr:nvSpPr>
      <xdr:spPr>
        <a:xfrm>
          <a:off x="1752111" y="64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22995</xdr:rowOff>
    </xdr:from>
    <xdr:to>
      <xdr:col>6</xdr:col>
      <xdr:colOff>38100</xdr:colOff>
      <xdr:row>38</xdr:row>
      <xdr:rowOff>124595</xdr:rowOff>
    </xdr:to>
    <xdr:sp macro="" textlink="">
      <xdr:nvSpPr>
        <xdr:cNvPr id="86" name="楕円 85"/>
        <xdr:cNvSpPr/>
      </xdr:nvSpPr>
      <xdr:spPr>
        <a:xfrm>
          <a:off x="1079500" y="65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115722</xdr:rowOff>
    </xdr:from>
    <xdr:ext cx="534377" cy="259045"/>
    <xdr:sp macro="" textlink="">
      <xdr:nvSpPr>
        <xdr:cNvPr id="87" name="テキスト ボックス 86"/>
        <xdr:cNvSpPr txBox="1"/>
      </xdr:nvSpPr>
      <xdr:spPr>
        <a:xfrm>
          <a:off x="863111" y="66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135224</xdr:rowOff>
    </xdr:from>
    <xdr:to>
      <xdr:col>24</xdr:col>
      <xdr:colOff>63500</xdr:colOff>
      <xdr:row>57</xdr:row>
      <xdr:rowOff>167627</xdr:rowOff>
    </xdr:to>
    <xdr:cxnSp macro="">
      <xdr:nvCxnSpPr>
        <xdr:cNvPr id="117" name="直線コネクタ 116"/>
        <xdr:cNvCxnSpPr/>
      </xdr:nvCxnSpPr>
      <xdr:spPr>
        <a:xfrm>
          <a:off x="3797300" y="9736424"/>
          <a:ext cx="838200" cy="2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148029</xdr:rowOff>
    </xdr:from>
    <xdr:ext cx="534377" cy="259045"/>
    <xdr:sp macro="" textlink="">
      <xdr:nvSpPr>
        <xdr:cNvPr id="118" name="物件費平均値テキスト"/>
        <xdr:cNvSpPr txBox="1"/>
      </xdr:nvSpPr>
      <xdr:spPr>
        <a:xfrm>
          <a:off x="4686300" y="9063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135224</xdr:rowOff>
    </xdr:from>
    <xdr:to>
      <xdr:col>19</xdr:col>
      <xdr:colOff>177800</xdr:colOff>
      <xdr:row>57</xdr:row>
      <xdr:rowOff>121469</xdr:rowOff>
    </xdr:to>
    <xdr:cxnSp macro="">
      <xdr:nvCxnSpPr>
        <xdr:cNvPr id="120" name="直線コネクタ 119"/>
        <xdr:cNvCxnSpPr/>
      </xdr:nvCxnSpPr>
      <xdr:spPr>
        <a:xfrm flipV="1">
          <a:off x="2908300" y="9736424"/>
          <a:ext cx="889000" cy="1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145857</xdr:rowOff>
    </xdr:from>
    <xdr:ext cx="534377" cy="259045"/>
    <xdr:sp macro="" textlink="">
      <xdr:nvSpPr>
        <xdr:cNvPr id="122" name="テキスト ボックス 121"/>
        <xdr:cNvSpPr txBox="1"/>
      </xdr:nvSpPr>
      <xdr:spPr>
        <a:xfrm>
          <a:off x="3530111" y="9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97561</xdr:rowOff>
    </xdr:from>
    <xdr:to>
      <xdr:col>15</xdr:col>
      <xdr:colOff>50800</xdr:colOff>
      <xdr:row>57</xdr:row>
      <xdr:rowOff>121469</xdr:rowOff>
    </xdr:to>
    <xdr:cxnSp macro="">
      <xdr:nvCxnSpPr>
        <xdr:cNvPr id="123" name="直線コネクタ 122"/>
        <xdr:cNvCxnSpPr/>
      </xdr:nvCxnSpPr>
      <xdr:spPr>
        <a:xfrm>
          <a:off x="2019300" y="9698761"/>
          <a:ext cx="889000" cy="1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14126</xdr:rowOff>
    </xdr:from>
    <xdr:ext cx="534377" cy="259045"/>
    <xdr:sp macro="" textlink="">
      <xdr:nvSpPr>
        <xdr:cNvPr id="125" name="テキスト ボックス 124"/>
        <xdr:cNvSpPr txBox="1"/>
      </xdr:nvSpPr>
      <xdr:spPr>
        <a:xfrm>
          <a:off x="2641111" y="91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97561</xdr:rowOff>
    </xdr:from>
    <xdr:to>
      <xdr:col>10</xdr:col>
      <xdr:colOff>114300</xdr:colOff>
      <xdr:row>58</xdr:row>
      <xdr:rowOff>11150</xdr:rowOff>
    </xdr:to>
    <xdr:cxnSp macro="">
      <xdr:nvCxnSpPr>
        <xdr:cNvPr id="126" name="直線コネクタ 125"/>
        <xdr:cNvCxnSpPr/>
      </xdr:nvCxnSpPr>
      <xdr:spPr>
        <a:xfrm flipV="1">
          <a:off x="1130300" y="9698761"/>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128388</xdr:rowOff>
    </xdr:from>
    <xdr:ext cx="534377" cy="259045"/>
    <xdr:sp macro="" textlink="">
      <xdr:nvSpPr>
        <xdr:cNvPr id="128" name="テキスト ボックス 127"/>
        <xdr:cNvSpPr txBox="1"/>
      </xdr:nvSpPr>
      <xdr:spPr>
        <a:xfrm>
          <a:off x="1752111" y="904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62609</xdr:rowOff>
    </xdr:from>
    <xdr:ext cx="534377" cy="259045"/>
    <xdr:sp macro="" textlink="">
      <xdr:nvSpPr>
        <xdr:cNvPr id="130" name="テキスト ボックス 129"/>
        <xdr:cNvSpPr txBox="1"/>
      </xdr:nvSpPr>
      <xdr:spPr>
        <a:xfrm>
          <a:off x="863111" y="91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116827</xdr:rowOff>
    </xdr:from>
    <xdr:to>
      <xdr:col>24</xdr:col>
      <xdr:colOff>114300</xdr:colOff>
      <xdr:row>58</xdr:row>
      <xdr:rowOff>46977</xdr:rowOff>
    </xdr:to>
    <xdr:sp macro="" textlink="">
      <xdr:nvSpPr>
        <xdr:cNvPr id="136" name="楕円 135"/>
        <xdr:cNvSpPr/>
      </xdr:nvSpPr>
      <xdr:spPr>
        <a:xfrm>
          <a:off x="4584700" y="98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31754</xdr:rowOff>
    </xdr:from>
    <xdr:ext cx="534377" cy="259045"/>
    <xdr:sp macro="" textlink="">
      <xdr:nvSpPr>
        <xdr:cNvPr id="137" name="物件費該当値テキスト"/>
        <xdr:cNvSpPr txBox="1"/>
      </xdr:nvSpPr>
      <xdr:spPr>
        <a:xfrm>
          <a:off x="4686300" y="98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84424</xdr:rowOff>
    </xdr:from>
    <xdr:to>
      <xdr:col>20</xdr:col>
      <xdr:colOff>38100</xdr:colOff>
      <xdr:row>57</xdr:row>
      <xdr:rowOff>14574</xdr:rowOff>
    </xdr:to>
    <xdr:sp macro="" textlink="">
      <xdr:nvSpPr>
        <xdr:cNvPr id="138" name="楕円 137"/>
        <xdr:cNvSpPr/>
      </xdr:nvSpPr>
      <xdr:spPr>
        <a:xfrm>
          <a:off x="3746500" y="96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5701</xdr:rowOff>
    </xdr:from>
    <xdr:ext cx="534377" cy="259045"/>
    <xdr:sp macro="" textlink="">
      <xdr:nvSpPr>
        <xdr:cNvPr id="139" name="テキスト ボックス 138"/>
        <xdr:cNvSpPr txBox="1"/>
      </xdr:nvSpPr>
      <xdr:spPr>
        <a:xfrm>
          <a:off x="3530111" y="977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70669</xdr:rowOff>
    </xdr:from>
    <xdr:to>
      <xdr:col>15</xdr:col>
      <xdr:colOff>101600</xdr:colOff>
      <xdr:row>58</xdr:row>
      <xdr:rowOff>819</xdr:rowOff>
    </xdr:to>
    <xdr:sp macro="" textlink="">
      <xdr:nvSpPr>
        <xdr:cNvPr id="140" name="楕円 139"/>
        <xdr:cNvSpPr/>
      </xdr:nvSpPr>
      <xdr:spPr>
        <a:xfrm>
          <a:off x="2857500" y="98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163396</xdr:rowOff>
    </xdr:from>
    <xdr:ext cx="534377" cy="259045"/>
    <xdr:sp macro="" textlink="">
      <xdr:nvSpPr>
        <xdr:cNvPr id="141" name="テキスト ボックス 140"/>
        <xdr:cNvSpPr txBox="1"/>
      </xdr:nvSpPr>
      <xdr:spPr>
        <a:xfrm>
          <a:off x="2641111" y="99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46761</xdr:rowOff>
    </xdr:from>
    <xdr:to>
      <xdr:col>10</xdr:col>
      <xdr:colOff>165100</xdr:colOff>
      <xdr:row>56</xdr:row>
      <xdr:rowOff>148361</xdr:rowOff>
    </xdr:to>
    <xdr:sp macro="" textlink="">
      <xdr:nvSpPr>
        <xdr:cNvPr id="142" name="楕円 141"/>
        <xdr:cNvSpPr/>
      </xdr:nvSpPr>
      <xdr:spPr>
        <a:xfrm>
          <a:off x="1968500" y="9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139488</xdr:rowOff>
    </xdr:from>
    <xdr:ext cx="534377" cy="259045"/>
    <xdr:sp macro="" textlink="">
      <xdr:nvSpPr>
        <xdr:cNvPr id="143" name="テキスト ボックス 142"/>
        <xdr:cNvSpPr txBox="1"/>
      </xdr:nvSpPr>
      <xdr:spPr>
        <a:xfrm>
          <a:off x="1752111" y="9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131800</xdr:rowOff>
    </xdr:from>
    <xdr:to>
      <xdr:col>6</xdr:col>
      <xdr:colOff>38100</xdr:colOff>
      <xdr:row>58</xdr:row>
      <xdr:rowOff>61950</xdr:rowOff>
    </xdr:to>
    <xdr:sp macro="" textlink="">
      <xdr:nvSpPr>
        <xdr:cNvPr id="144" name="楕円 143"/>
        <xdr:cNvSpPr/>
      </xdr:nvSpPr>
      <xdr:spPr>
        <a:xfrm>
          <a:off x="10795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53077</xdr:rowOff>
    </xdr:from>
    <xdr:ext cx="534377" cy="259045"/>
    <xdr:sp macro="" textlink="">
      <xdr:nvSpPr>
        <xdr:cNvPr id="145" name="テキスト ボックス 144"/>
        <xdr:cNvSpPr txBox="1"/>
      </xdr:nvSpPr>
      <xdr:spPr>
        <a:xfrm>
          <a:off x="863111" y="99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51417</xdr:rowOff>
    </xdr:from>
    <xdr:to>
      <xdr:col>24</xdr:col>
      <xdr:colOff>62865</xdr:colOff>
      <xdr:row>77</xdr:row>
      <xdr:rowOff>168873</xdr:rowOff>
    </xdr:to>
    <xdr:cxnSp macro="">
      <xdr:nvCxnSpPr>
        <xdr:cNvPr id="171" name="直線コネクタ 170"/>
        <xdr:cNvCxnSpPr/>
      </xdr:nvCxnSpPr>
      <xdr:spPr>
        <a:xfrm flipV="1">
          <a:off x="4633595" y="12052917"/>
          <a:ext cx="1270" cy="1317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1250</xdr:rowOff>
    </xdr:from>
    <xdr:ext cx="469744" cy="259045"/>
    <xdr:sp macro="" textlink="">
      <xdr:nvSpPr>
        <xdr:cNvPr id="172" name="維持補修費最小値テキスト"/>
        <xdr:cNvSpPr txBox="1"/>
      </xdr:nvSpPr>
      <xdr:spPr>
        <a:xfrm>
          <a:off x="4686300" y="133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168873</xdr:rowOff>
    </xdr:from>
    <xdr:to>
      <xdr:col>24</xdr:col>
      <xdr:colOff>152400</xdr:colOff>
      <xdr:row>77</xdr:row>
      <xdr:rowOff>168873</xdr:rowOff>
    </xdr:to>
    <xdr:cxnSp macro="">
      <xdr:nvCxnSpPr>
        <xdr:cNvPr id="173" name="直線コネクタ 172"/>
        <xdr:cNvCxnSpPr/>
      </xdr:nvCxnSpPr>
      <xdr:spPr>
        <a:xfrm>
          <a:off x="4546600" y="1337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169544</xdr:rowOff>
    </xdr:from>
    <xdr:ext cx="534377" cy="259045"/>
    <xdr:sp macro="" textlink="">
      <xdr:nvSpPr>
        <xdr:cNvPr id="174" name="維持補修費最大値テキスト"/>
        <xdr:cNvSpPr txBox="1"/>
      </xdr:nvSpPr>
      <xdr:spPr>
        <a:xfrm>
          <a:off x="4686300" y="118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51417</xdr:rowOff>
    </xdr:from>
    <xdr:to>
      <xdr:col>24</xdr:col>
      <xdr:colOff>152400</xdr:colOff>
      <xdr:row>70</xdr:row>
      <xdr:rowOff>51417</xdr:rowOff>
    </xdr:to>
    <xdr:cxnSp macro="">
      <xdr:nvCxnSpPr>
        <xdr:cNvPr id="175" name="直線コネクタ 174"/>
        <xdr:cNvCxnSpPr/>
      </xdr:nvCxnSpPr>
      <xdr:spPr>
        <a:xfrm>
          <a:off x="4546600" y="1205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162561</xdr:rowOff>
    </xdr:from>
    <xdr:to>
      <xdr:col>24</xdr:col>
      <xdr:colOff>63500</xdr:colOff>
      <xdr:row>78</xdr:row>
      <xdr:rowOff>83421</xdr:rowOff>
    </xdr:to>
    <xdr:cxnSp macro="">
      <xdr:nvCxnSpPr>
        <xdr:cNvPr id="176" name="直線コネクタ 175"/>
        <xdr:cNvCxnSpPr/>
      </xdr:nvCxnSpPr>
      <xdr:spPr>
        <a:xfrm flipV="1">
          <a:off x="3797300" y="13364211"/>
          <a:ext cx="838200" cy="9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28501</xdr:rowOff>
    </xdr:from>
    <xdr:ext cx="469744" cy="259045"/>
    <xdr:sp macro="" textlink="">
      <xdr:nvSpPr>
        <xdr:cNvPr id="177" name="維持補修費平均値テキスト"/>
        <xdr:cNvSpPr txBox="1"/>
      </xdr:nvSpPr>
      <xdr:spPr>
        <a:xfrm>
          <a:off x="4686300" y="1288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5624</xdr:rowOff>
    </xdr:from>
    <xdr:to>
      <xdr:col>24</xdr:col>
      <xdr:colOff>114300</xdr:colOff>
      <xdr:row>76</xdr:row>
      <xdr:rowOff>107224</xdr:rowOff>
    </xdr:to>
    <xdr:sp macro="" textlink="">
      <xdr:nvSpPr>
        <xdr:cNvPr id="178" name="フローチャート: 判断 177"/>
        <xdr:cNvSpPr/>
      </xdr:nvSpPr>
      <xdr:spPr>
        <a:xfrm>
          <a:off x="4584700" y="130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58165</xdr:rowOff>
    </xdr:from>
    <xdr:to>
      <xdr:col>19</xdr:col>
      <xdr:colOff>177800</xdr:colOff>
      <xdr:row>78</xdr:row>
      <xdr:rowOff>83421</xdr:rowOff>
    </xdr:to>
    <xdr:cxnSp macro="">
      <xdr:nvCxnSpPr>
        <xdr:cNvPr id="179" name="直線コネクタ 178"/>
        <xdr:cNvCxnSpPr/>
      </xdr:nvCxnSpPr>
      <xdr:spPr>
        <a:xfrm>
          <a:off x="2908300" y="13431265"/>
          <a:ext cx="889000" cy="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114155</xdr:rowOff>
    </xdr:from>
    <xdr:to>
      <xdr:col>20</xdr:col>
      <xdr:colOff>38100</xdr:colOff>
      <xdr:row>76</xdr:row>
      <xdr:rowOff>44304</xdr:rowOff>
    </xdr:to>
    <xdr:sp macro="" textlink="">
      <xdr:nvSpPr>
        <xdr:cNvPr id="180" name="フローチャート: 判断 179"/>
        <xdr:cNvSpPr/>
      </xdr:nvSpPr>
      <xdr:spPr>
        <a:xfrm>
          <a:off x="3746500" y="129729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60832</xdr:rowOff>
    </xdr:from>
    <xdr:ext cx="469744" cy="259045"/>
    <xdr:sp macro="" textlink="">
      <xdr:nvSpPr>
        <xdr:cNvPr id="181" name="テキスト ボックス 180"/>
        <xdr:cNvSpPr txBox="1"/>
      </xdr:nvSpPr>
      <xdr:spPr>
        <a:xfrm>
          <a:off x="3562428" y="1274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26815</xdr:rowOff>
    </xdr:from>
    <xdr:to>
      <xdr:col>15</xdr:col>
      <xdr:colOff>50800</xdr:colOff>
      <xdr:row>78</xdr:row>
      <xdr:rowOff>58165</xdr:rowOff>
    </xdr:to>
    <xdr:cxnSp macro="">
      <xdr:nvCxnSpPr>
        <xdr:cNvPr id="182" name="直線コネクタ 181"/>
        <xdr:cNvCxnSpPr/>
      </xdr:nvCxnSpPr>
      <xdr:spPr>
        <a:xfrm>
          <a:off x="2019300" y="13399915"/>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42201</xdr:rowOff>
    </xdr:from>
    <xdr:to>
      <xdr:col>15</xdr:col>
      <xdr:colOff>101600</xdr:colOff>
      <xdr:row>76</xdr:row>
      <xdr:rowOff>143801</xdr:rowOff>
    </xdr:to>
    <xdr:sp macro="" textlink="">
      <xdr:nvSpPr>
        <xdr:cNvPr id="183" name="フローチャート: 判断 182"/>
        <xdr:cNvSpPr/>
      </xdr:nvSpPr>
      <xdr:spPr>
        <a:xfrm>
          <a:off x="2857500" y="13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160328</xdr:rowOff>
    </xdr:from>
    <xdr:ext cx="469744" cy="259045"/>
    <xdr:sp macro="" textlink="">
      <xdr:nvSpPr>
        <xdr:cNvPr id="184" name="テキスト ボックス 183"/>
        <xdr:cNvSpPr txBox="1"/>
      </xdr:nvSpPr>
      <xdr:spPr>
        <a:xfrm>
          <a:off x="2673428" y="12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154722</xdr:rowOff>
    </xdr:from>
    <xdr:to>
      <xdr:col>10</xdr:col>
      <xdr:colOff>114300</xdr:colOff>
      <xdr:row>78</xdr:row>
      <xdr:rowOff>26815</xdr:rowOff>
    </xdr:to>
    <xdr:cxnSp macro="">
      <xdr:nvCxnSpPr>
        <xdr:cNvPr id="185" name="直線コネクタ 184"/>
        <xdr:cNvCxnSpPr/>
      </xdr:nvCxnSpPr>
      <xdr:spPr>
        <a:xfrm>
          <a:off x="1130300" y="13356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26415</xdr:rowOff>
    </xdr:from>
    <xdr:to>
      <xdr:col>10</xdr:col>
      <xdr:colOff>165100</xdr:colOff>
      <xdr:row>76</xdr:row>
      <xdr:rowOff>128015</xdr:rowOff>
    </xdr:to>
    <xdr:sp macro="" textlink="">
      <xdr:nvSpPr>
        <xdr:cNvPr id="186" name="フローチャート: 判断 185"/>
        <xdr:cNvSpPr/>
      </xdr:nvSpPr>
      <xdr:spPr>
        <a:xfrm>
          <a:off x="1968500" y="130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144543</xdr:rowOff>
    </xdr:from>
    <xdr:ext cx="469744" cy="259045"/>
    <xdr:sp macro="" textlink="">
      <xdr:nvSpPr>
        <xdr:cNvPr id="187" name="テキスト ボックス 186"/>
        <xdr:cNvSpPr txBox="1"/>
      </xdr:nvSpPr>
      <xdr:spPr>
        <a:xfrm>
          <a:off x="1784428" y="1283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132769</xdr:rowOff>
    </xdr:from>
    <xdr:to>
      <xdr:col>6</xdr:col>
      <xdr:colOff>38100</xdr:colOff>
      <xdr:row>76</xdr:row>
      <xdr:rowOff>62920</xdr:rowOff>
    </xdr:to>
    <xdr:sp macro="" textlink="">
      <xdr:nvSpPr>
        <xdr:cNvPr id="188" name="フローチャート: 判断 187"/>
        <xdr:cNvSpPr/>
      </xdr:nvSpPr>
      <xdr:spPr>
        <a:xfrm>
          <a:off x="1079500" y="12991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79446</xdr:rowOff>
    </xdr:from>
    <xdr:ext cx="469744" cy="259045"/>
    <xdr:sp macro="" textlink="">
      <xdr:nvSpPr>
        <xdr:cNvPr id="189" name="テキスト ボックス 188"/>
        <xdr:cNvSpPr txBox="1"/>
      </xdr:nvSpPr>
      <xdr:spPr>
        <a:xfrm>
          <a:off x="895428" y="127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111761</xdr:rowOff>
    </xdr:from>
    <xdr:to>
      <xdr:col>24</xdr:col>
      <xdr:colOff>114300</xdr:colOff>
      <xdr:row>78</xdr:row>
      <xdr:rowOff>41911</xdr:rowOff>
    </xdr:to>
    <xdr:sp macro="" textlink="">
      <xdr:nvSpPr>
        <xdr:cNvPr id="195" name="楕円 194"/>
        <xdr:cNvSpPr/>
      </xdr:nvSpPr>
      <xdr:spPr>
        <a:xfrm>
          <a:off x="45847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26688</xdr:rowOff>
    </xdr:from>
    <xdr:ext cx="469744" cy="259045"/>
    <xdr:sp macro="" textlink="">
      <xdr:nvSpPr>
        <xdr:cNvPr id="196" name="維持補修費該当値テキスト"/>
        <xdr:cNvSpPr txBox="1"/>
      </xdr:nvSpPr>
      <xdr:spPr>
        <a:xfrm>
          <a:off x="4686300" y="1322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32621</xdr:rowOff>
    </xdr:from>
    <xdr:to>
      <xdr:col>20</xdr:col>
      <xdr:colOff>38100</xdr:colOff>
      <xdr:row>78</xdr:row>
      <xdr:rowOff>134221</xdr:rowOff>
    </xdr:to>
    <xdr:sp macro="" textlink="">
      <xdr:nvSpPr>
        <xdr:cNvPr id="197" name="楕円 196"/>
        <xdr:cNvSpPr/>
      </xdr:nvSpPr>
      <xdr:spPr>
        <a:xfrm>
          <a:off x="3746500" y="134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125348</xdr:rowOff>
    </xdr:from>
    <xdr:ext cx="469744" cy="259045"/>
    <xdr:sp macro="" textlink="">
      <xdr:nvSpPr>
        <xdr:cNvPr id="198" name="テキスト ボックス 197"/>
        <xdr:cNvSpPr txBox="1"/>
      </xdr:nvSpPr>
      <xdr:spPr>
        <a:xfrm>
          <a:off x="3562428" y="134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7365</xdr:rowOff>
    </xdr:from>
    <xdr:to>
      <xdr:col>15</xdr:col>
      <xdr:colOff>101600</xdr:colOff>
      <xdr:row>78</xdr:row>
      <xdr:rowOff>108965</xdr:rowOff>
    </xdr:to>
    <xdr:sp macro="" textlink="">
      <xdr:nvSpPr>
        <xdr:cNvPr id="199" name="楕円 198"/>
        <xdr:cNvSpPr/>
      </xdr:nvSpPr>
      <xdr:spPr>
        <a:xfrm>
          <a:off x="2857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100092</xdr:rowOff>
    </xdr:from>
    <xdr:ext cx="469744" cy="259045"/>
    <xdr:sp macro="" textlink="">
      <xdr:nvSpPr>
        <xdr:cNvPr id="200" name="テキスト ボックス 199"/>
        <xdr:cNvSpPr txBox="1"/>
      </xdr:nvSpPr>
      <xdr:spPr>
        <a:xfrm>
          <a:off x="2673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147465</xdr:rowOff>
    </xdr:from>
    <xdr:to>
      <xdr:col>10</xdr:col>
      <xdr:colOff>165100</xdr:colOff>
      <xdr:row>78</xdr:row>
      <xdr:rowOff>77615</xdr:rowOff>
    </xdr:to>
    <xdr:sp macro="" textlink="">
      <xdr:nvSpPr>
        <xdr:cNvPr id="201" name="楕円 200"/>
        <xdr:cNvSpPr/>
      </xdr:nvSpPr>
      <xdr:spPr>
        <a:xfrm>
          <a:off x="1968500" y="133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68742</xdr:rowOff>
    </xdr:from>
    <xdr:ext cx="469744" cy="259045"/>
    <xdr:sp macro="" textlink="">
      <xdr:nvSpPr>
        <xdr:cNvPr id="202" name="テキスト ボックス 201"/>
        <xdr:cNvSpPr txBox="1"/>
      </xdr:nvSpPr>
      <xdr:spPr>
        <a:xfrm>
          <a:off x="1784428" y="13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103922</xdr:rowOff>
    </xdr:from>
    <xdr:to>
      <xdr:col>6</xdr:col>
      <xdr:colOff>38100</xdr:colOff>
      <xdr:row>78</xdr:row>
      <xdr:rowOff>34072</xdr:rowOff>
    </xdr:to>
    <xdr:sp macro="" textlink="">
      <xdr:nvSpPr>
        <xdr:cNvPr id="203" name="楕円 202"/>
        <xdr:cNvSpPr/>
      </xdr:nvSpPr>
      <xdr:spPr>
        <a:xfrm>
          <a:off x="1079500" y="13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25199</xdr:rowOff>
    </xdr:from>
    <xdr:ext cx="469744" cy="259045"/>
    <xdr:sp macro="" textlink="">
      <xdr:nvSpPr>
        <xdr:cNvPr id="204" name="テキスト ボックス 203"/>
        <xdr:cNvSpPr txBox="1"/>
      </xdr:nvSpPr>
      <xdr:spPr>
        <a:xfrm>
          <a:off x="895428" y="1339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7" name="直線コネクタ 226"/>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8" name="扶助費最小値テキスト"/>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29" name="直線コネクタ 228"/>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30" name="扶助費最大値テキスト"/>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1" name="直線コネクタ 230"/>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33286</xdr:rowOff>
    </xdr:from>
    <xdr:to>
      <xdr:col>24</xdr:col>
      <xdr:colOff>63500</xdr:colOff>
      <xdr:row>93</xdr:row>
      <xdr:rowOff>149392</xdr:rowOff>
    </xdr:to>
    <xdr:cxnSp macro="">
      <xdr:nvCxnSpPr>
        <xdr:cNvPr id="232" name="直線コネクタ 231"/>
        <xdr:cNvCxnSpPr/>
      </xdr:nvCxnSpPr>
      <xdr:spPr>
        <a:xfrm flipV="1">
          <a:off x="3797300" y="15978136"/>
          <a:ext cx="8382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76299</xdr:rowOff>
    </xdr:from>
    <xdr:ext cx="599010" cy="259045"/>
    <xdr:sp macro="" textlink="">
      <xdr:nvSpPr>
        <xdr:cNvPr id="233" name="扶助費平均値テキスト"/>
        <xdr:cNvSpPr txBox="1"/>
      </xdr:nvSpPr>
      <xdr:spPr>
        <a:xfrm>
          <a:off x="4686300" y="15678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4" name="フローチャート: 判断 233"/>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15501</xdr:rowOff>
    </xdr:from>
    <xdr:to>
      <xdr:col>19</xdr:col>
      <xdr:colOff>177800</xdr:colOff>
      <xdr:row>93</xdr:row>
      <xdr:rowOff>149392</xdr:rowOff>
    </xdr:to>
    <xdr:cxnSp macro="">
      <xdr:nvCxnSpPr>
        <xdr:cNvPr id="235" name="直線コネクタ 234"/>
        <xdr:cNvCxnSpPr/>
      </xdr:nvCxnSpPr>
      <xdr:spPr>
        <a:xfrm>
          <a:off x="2908300" y="15788901"/>
          <a:ext cx="889000" cy="30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6" name="フローチャート: 判断 235"/>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7" name="テキスト ボックス 236"/>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15501</xdr:rowOff>
    </xdr:from>
    <xdr:to>
      <xdr:col>15</xdr:col>
      <xdr:colOff>50800</xdr:colOff>
      <xdr:row>95</xdr:row>
      <xdr:rowOff>46706</xdr:rowOff>
    </xdr:to>
    <xdr:cxnSp macro="">
      <xdr:nvCxnSpPr>
        <xdr:cNvPr id="238" name="直線コネクタ 237"/>
        <xdr:cNvCxnSpPr/>
      </xdr:nvCxnSpPr>
      <xdr:spPr>
        <a:xfrm flipV="1">
          <a:off x="2019300" y="15788901"/>
          <a:ext cx="889000" cy="5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39" name="フローチャート: 判断 238"/>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40" name="テキスト ボックス 239"/>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46706</xdr:rowOff>
    </xdr:from>
    <xdr:to>
      <xdr:col>10</xdr:col>
      <xdr:colOff>114300</xdr:colOff>
      <xdr:row>95</xdr:row>
      <xdr:rowOff>97661</xdr:rowOff>
    </xdr:to>
    <xdr:cxnSp macro="">
      <xdr:nvCxnSpPr>
        <xdr:cNvPr id="241" name="直線コネクタ 240"/>
        <xdr:cNvCxnSpPr/>
      </xdr:nvCxnSpPr>
      <xdr:spPr>
        <a:xfrm flipV="1">
          <a:off x="1130300" y="16334456"/>
          <a:ext cx="889000" cy="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2" name="フローチャート: 判断 241"/>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3" name="テキスト ボックス 242"/>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4" name="フローチャート: 判断 243"/>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5" name="テキスト ボックス 244"/>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153936</xdr:rowOff>
    </xdr:from>
    <xdr:to>
      <xdr:col>24</xdr:col>
      <xdr:colOff>114300</xdr:colOff>
      <xdr:row>93</xdr:row>
      <xdr:rowOff>84086</xdr:rowOff>
    </xdr:to>
    <xdr:sp macro="" textlink="">
      <xdr:nvSpPr>
        <xdr:cNvPr id="251" name="楕円 250"/>
        <xdr:cNvSpPr/>
      </xdr:nvSpPr>
      <xdr:spPr>
        <a:xfrm>
          <a:off x="4584700" y="15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132363</xdr:rowOff>
    </xdr:from>
    <xdr:ext cx="599010" cy="259045"/>
    <xdr:sp macro="" textlink="">
      <xdr:nvSpPr>
        <xdr:cNvPr id="252" name="扶助費該当値テキスト"/>
        <xdr:cNvSpPr txBox="1"/>
      </xdr:nvSpPr>
      <xdr:spPr>
        <a:xfrm>
          <a:off x="4686300" y="1590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98592</xdr:rowOff>
    </xdr:from>
    <xdr:to>
      <xdr:col>20</xdr:col>
      <xdr:colOff>38100</xdr:colOff>
      <xdr:row>94</xdr:row>
      <xdr:rowOff>28742</xdr:rowOff>
    </xdr:to>
    <xdr:sp macro="" textlink="">
      <xdr:nvSpPr>
        <xdr:cNvPr id="253" name="楕円 252"/>
        <xdr:cNvSpPr/>
      </xdr:nvSpPr>
      <xdr:spPr>
        <a:xfrm>
          <a:off x="3746500" y="160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45269</xdr:rowOff>
    </xdr:from>
    <xdr:ext cx="534377" cy="259045"/>
    <xdr:sp macro="" textlink="">
      <xdr:nvSpPr>
        <xdr:cNvPr id="254" name="テキスト ボックス 253"/>
        <xdr:cNvSpPr txBox="1"/>
      </xdr:nvSpPr>
      <xdr:spPr>
        <a:xfrm>
          <a:off x="3530111" y="158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136151</xdr:rowOff>
    </xdr:from>
    <xdr:to>
      <xdr:col>15</xdr:col>
      <xdr:colOff>101600</xdr:colOff>
      <xdr:row>92</xdr:row>
      <xdr:rowOff>66301</xdr:rowOff>
    </xdr:to>
    <xdr:sp macro="" textlink="">
      <xdr:nvSpPr>
        <xdr:cNvPr id="255" name="楕円 254"/>
        <xdr:cNvSpPr/>
      </xdr:nvSpPr>
      <xdr:spPr>
        <a:xfrm>
          <a:off x="2857500" y="157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82828</xdr:rowOff>
    </xdr:from>
    <xdr:ext cx="599010" cy="259045"/>
    <xdr:sp macro="" textlink="">
      <xdr:nvSpPr>
        <xdr:cNvPr id="256" name="テキスト ボックス 255"/>
        <xdr:cNvSpPr txBox="1"/>
      </xdr:nvSpPr>
      <xdr:spPr>
        <a:xfrm>
          <a:off x="2608795" y="1551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167356</xdr:rowOff>
    </xdr:from>
    <xdr:to>
      <xdr:col>10</xdr:col>
      <xdr:colOff>165100</xdr:colOff>
      <xdr:row>95</xdr:row>
      <xdr:rowOff>97506</xdr:rowOff>
    </xdr:to>
    <xdr:sp macro="" textlink="">
      <xdr:nvSpPr>
        <xdr:cNvPr id="257" name="楕円 256"/>
        <xdr:cNvSpPr/>
      </xdr:nvSpPr>
      <xdr:spPr>
        <a:xfrm>
          <a:off x="1968500" y="16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114033</xdr:rowOff>
    </xdr:from>
    <xdr:ext cx="534377" cy="259045"/>
    <xdr:sp macro="" textlink="">
      <xdr:nvSpPr>
        <xdr:cNvPr id="258" name="テキスト ボックス 257"/>
        <xdr:cNvSpPr txBox="1"/>
      </xdr:nvSpPr>
      <xdr:spPr>
        <a:xfrm>
          <a:off x="1752111" y="1605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46861</xdr:rowOff>
    </xdr:from>
    <xdr:to>
      <xdr:col>6</xdr:col>
      <xdr:colOff>38100</xdr:colOff>
      <xdr:row>95</xdr:row>
      <xdr:rowOff>148461</xdr:rowOff>
    </xdr:to>
    <xdr:sp macro="" textlink="">
      <xdr:nvSpPr>
        <xdr:cNvPr id="259" name="楕円 258"/>
        <xdr:cNvSpPr/>
      </xdr:nvSpPr>
      <xdr:spPr>
        <a:xfrm>
          <a:off x="1079500" y="163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164988</xdr:rowOff>
    </xdr:from>
    <xdr:ext cx="534377" cy="259045"/>
    <xdr:sp macro="" textlink="">
      <xdr:nvSpPr>
        <xdr:cNvPr id="260" name="テキスト ボックス 259"/>
        <xdr:cNvSpPr txBox="1"/>
      </xdr:nvSpPr>
      <xdr:spPr>
        <a:xfrm>
          <a:off x="863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7" name="直線コネクタ 286"/>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88" name="補助費等最小値テキスト"/>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89" name="直線コネクタ 288"/>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90" name="補助費等最大値テキスト"/>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1" name="直線コネクタ 290"/>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97496</xdr:rowOff>
    </xdr:from>
    <xdr:to>
      <xdr:col>55</xdr:col>
      <xdr:colOff>0</xdr:colOff>
      <xdr:row>37</xdr:row>
      <xdr:rowOff>123121</xdr:rowOff>
    </xdr:to>
    <xdr:cxnSp macro="">
      <xdr:nvCxnSpPr>
        <xdr:cNvPr id="292" name="直線コネクタ 291"/>
        <xdr:cNvCxnSpPr/>
      </xdr:nvCxnSpPr>
      <xdr:spPr>
        <a:xfrm>
          <a:off x="9639300" y="6441146"/>
          <a:ext cx="8382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3" name="補助費等平均値テキスト"/>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4" name="フローチャート: 判断 293"/>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97496</xdr:rowOff>
    </xdr:from>
    <xdr:to>
      <xdr:col>50</xdr:col>
      <xdr:colOff>114300</xdr:colOff>
      <xdr:row>37</xdr:row>
      <xdr:rowOff>132330</xdr:rowOff>
    </xdr:to>
    <xdr:cxnSp macro="">
      <xdr:nvCxnSpPr>
        <xdr:cNvPr id="295" name="直線コネクタ 294"/>
        <xdr:cNvCxnSpPr/>
      </xdr:nvCxnSpPr>
      <xdr:spPr>
        <a:xfrm flipV="1">
          <a:off x="8750300" y="6441146"/>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6" name="フローチャート: 判断 295"/>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7" name="テキスト ボックス 296"/>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54976</xdr:rowOff>
    </xdr:from>
    <xdr:to>
      <xdr:col>45</xdr:col>
      <xdr:colOff>177800</xdr:colOff>
      <xdr:row>37</xdr:row>
      <xdr:rowOff>132330</xdr:rowOff>
    </xdr:to>
    <xdr:cxnSp macro="">
      <xdr:nvCxnSpPr>
        <xdr:cNvPr id="298" name="直線コネクタ 297"/>
        <xdr:cNvCxnSpPr/>
      </xdr:nvCxnSpPr>
      <xdr:spPr>
        <a:xfrm>
          <a:off x="7861300" y="5369926"/>
          <a:ext cx="889000" cy="110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299" name="フローチャート: 判断 298"/>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300" name="テキスト ボックス 299"/>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54976</xdr:rowOff>
    </xdr:from>
    <xdr:to>
      <xdr:col>41</xdr:col>
      <xdr:colOff>50800</xdr:colOff>
      <xdr:row>38</xdr:row>
      <xdr:rowOff>130545</xdr:rowOff>
    </xdr:to>
    <xdr:cxnSp macro="">
      <xdr:nvCxnSpPr>
        <xdr:cNvPr id="301" name="直線コネクタ 300"/>
        <xdr:cNvCxnSpPr/>
      </xdr:nvCxnSpPr>
      <xdr:spPr>
        <a:xfrm flipV="1">
          <a:off x="6972300" y="5369926"/>
          <a:ext cx="889000" cy="127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2" name="フローチャート: 判断 301"/>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3" name="テキスト ボックス 302"/>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4" name="フローチャート: 判断 303"/>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5" name="テキスト ボックス 304"/>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72321</xdr:rowOff>
    </xdr:from>
    <xdr:to>
      <xdr:col>55</xdr:col>
      <xdr:colOff>50800</xdr:colOff>
      <xdr:row>38</xdr:row>
      <xdr:rowOff>2471</xdr:rowOff>
    </xdr:to>
    <xdr:sp macro="" textlink="">
      <xdr:nvSpPr>
        <xdr:cNvPr id="311" name="楕円 310"/>
        <xdr:cNvSpPr/>
      </xdr:nvSpPr>
      <xdr:spPr>
        <a:xfrm>
          <a:off x="10426700" y="64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158698</xdr:rowOff>
    </xdr:from>
    <xdr:ext cx="534377" cy="259045"/>
    <xdr:sp macro="" textlink="">
      <xdr:nvSpPr>
        <xdr:cNvPr id="312" name="補助費等該当値テキスト"/>
        <xdr:cNvSpPr txBox="1"/>
      </xdr:nvSpPr>
      <xdr:spPr>
        <a:xfrm>
          <a:off x="10528300" y="63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46696</xdr:rowOff>
    </xdr:from>
    <xdr:to>
      <xdr:col>50</xdr:col>
      <xdr:colOff>165100</xdr:colOff>
      <xdr:row>37</xdr:row>
      <xdr:rowOff>148296</xdr:rowOff>
    </xdr:to>
    <xdr:sp macro="" textlink="">
      <xdr:nvSpPr>
        <xdr:cNvPr id="313" name="楕円 312"/>
        <xdr:cNvSpPr/>
      </xdr:nvSpPr>
      <xdr:spPr>
        <a:xfrm>
          <a:off x="9588500" y="63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139423</xdr:rowOff>
    </xdr:from>
    <xdr:ext cx="534377" cy="259045"/>
    <xdr:sp macro="" textlink="">
      <xdr:nvSpPr>
        <xdr:cNvPr id="314" name="テキスト ボックス 313"/>
        <xdr:cNvSpPr txBox="1"/>
      </xdr:nvSpPr>
      <xdr:spPr>
        <a:xfrm>
          <a:off x="9372111" y="64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81530</xdr:rowOff>
    </xdr:from>
    <xdr:to>
      <xdr:col>46</xdr:col>
      <xdr:colOff>38100</xdr:colOff>
      <xdr:row>38</xdr:row>
      <xdr:rowOff>11680</xdr:rowOff>
    </xdr:to>
    <xdr:sp macro="" textlink="">
      <xdr:nvSpPr>
        <xdr:cNvPr id="315" name="楕円 314"/>
        <xdr:cNvSpPr/>
      </xdr:nvSpPr>
      <xdr:spPr>
        <a:xfrm>
          <a:off x="8699500" y="64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2808</xdr:rowOff>
    </xdr:from>
    <xdr:ext cx="534377" cy="259045"/>
    <xdr:sp macro="" textlink="">
      <xdr:nvSpPr>
        <xdr:cNvPr id="316" name="テキスト ボックス 315"/>
        <xdr:cNvSpPr txBox="1"/>
      </xdr:nvSpPr>
      <xdr:spPr>
        <a:xfrm>
          <a:off x="8483111" y="6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4176</xdr:rowOff>
    </xdr:from>
    <xdr:to>
      <xdr:col>41</xdr:col>
      <xdr:colOff>101600</xdr:colOff>
      <xdr:row>31</xdr:row>
      <xdr:rowOff>105776</xdr:rowOff>
    </xdr:to>
    <xdr:sp macro="" textlink="">
      <xdr:nvSpPr>
        <xdr:cNvPr id="317" name="楕円 316"/>
        <xdr:cNvSpPr/>
      </xdr:nvSpPr>
      <xdr:spPr>
        <a:xfrm>
          <a:off x="7810500" y="5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96903</xdr:rowOff>
    </xdr:from>
    <xdr:ext cx="599010" cy="259045"/>
    <xdr:sp macro="" textlink="">
      <xdr:nvSpPr>
        <xdr:cNvPr id="318" name="テキスト ボックス 317"/>
        <xdr:cNvSpPr txBox="1"/>
      </xdr:nvSpPr>
      <xdr:spPr>
        <a:xfrm>
          <a:off x="7561795" y="541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79745</xdr:rowOff>
    </xdr:from>
    <xdr:to>
      <xdr:col>36</xdr:col>
      <xdr:colOff>165100</xdr:colOff>
      <xdr:row>39</xdr:row>
      <xdr:rowOff>9895</xdr:rowOff>
    </xdr:to>
    <xdr:sp macro="" textlink="">
      <xdr:nvSpPr>
        <xdr:cNvPr id="319" name="楕円 318"/>
        <xdr:cNvSpPr/>
      </xdr:nvSpPr>
      <xdr:spPr>
        <a:xfrm>
          <a:off x="6921500" y="65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1022</xdr:rowOff>
    </xdr:from>
    <xdr:ext cx="534377" cy="259045"/>
    <xdr:sp macro="" textlink="">
      <xdr:nvSpPr>
        <xdr:cNvPr id="320" name="テキスト ボックス 319"/>
        <xdr:cNvSpPr txBox="1"/>
      </xdr:nvSpPr>
      <xdr:spPr>
        <a:xfrm>
          <a:off x="6705111" y="66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4" name="直線コネクタ 343"/>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5" name="普通建設事業費最小値テキスト"/>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6" name="直線コネクタ 345"/>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7" name="普通建設事業費最大値テキスト"/>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8" name="直線コネクタ 347"/>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38468</xdr:rowOff>
    </xdr:from>
    <xdr:to>
      <xdr:col>55</xdr:col>
      <xdr:colOff>0</xdr:colOff>
      <xdr:row>57</xdr:row>
      <xdr:rowOff>4775</xdr:rowOff>
    </xdr:to>
    <xdr:cxnSp macro="">
      <xdr:nvCxnSpPr>
        <xdr:cNvPr id="349" name="直線コネクタ 348"/>
        <xdr:cNvCxnSpPr/>
      </xdr:nvCxnSpPr>
      <xdr:spPr>
        <a:xfrm flipV="1">
          <a:off x="9639300" y="9639668"/>
          <a:ext cx="8382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50" name="普通建設事業費平均値テキスト"/>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1" name="フローチャート: 判断 350"/>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4775</xdr:rowOff>
    </xdr:from>
    <xdr:to>
      <xdr:col>50</xdr:col>
      <xdr:colOff>114300</xdr:colOff>
      <xdr:row>57</xdr:row>
      <xdr:rowOff>39256</xdr:rowOff>
    </xdr:to>
    <xdr:cxnSp macro="">
      <xdr:nvCxnSpPr>
        <xdr:cNvPr id="352" name="直線コネクタ 351"/>
        <xdr:cNvCxnSpPr/>
      </xdr:nvCxnSpPr>
      <xdr:spPr>
        <a:xfrm flipV="1">
          <a:off x="8750300" y="9777425"/>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3" name="フローチャート: 判断 352"/>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4" name="テキスト ボックス 353"/>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85865</xdr:rowOff>
    </xdr:from>
    <xdr:to>
      <xdr:col>45</xdr:col>
      <xdr:colOff>177800</xdr:colOff>
      <xdr:row>57</xdr:row>
      <xdr:rowOff>39256</xdr:rowOff>
    </xdr:to>
    <xdr:cxnSp macro="">
      <xdr:nvCxnSpPr>
        <xdr:cNvPr id="355" name="直線コネクタ 354"/>
        <xdr:cNvCxnSpPr/>
      </xdr:nvCxnSpPr>
      <xdr:spPr>
        <a:xfrm>
          <a:off x="7861300" y="9515615"/>
          <a:ext cx="889000" cy="2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6" name="フローチャート: 判断 355"/>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7" name="テキスト ボックス 356"/>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83731</xdr:rowOff>
    </xdr:from>
    <xdr:to>
      <xdr:col>41</xdr:col>
      <xdr:colOff>50800</xdr:colOff>
      <xdr:row>55</xdr:row>
      <xdr:rowOff>85865</xdr:rowOff>
    </xdr:to>
    <xdr:cxnSp macro="">
      <xdr:nvCxnSpPr>
        <xdr:cNvPr id="358" name="直線コネクタ 357"/>
        <xdr:cNvCxnSpPr/>
      </xdr:nvCxnSpPr>
      <xdr:spPr>
        <a:xfrm>
          <a:off x="6972300" y="951348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9" name="フローチャート: 判断 358"/>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60" name="テキスト ボックス 359"/>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1" name="フローチャート: 判断 360"/>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59656</xdr:rowOff>
    </xdr:from>
    <xdr:ext cx="534377" cy="259045"/>
    <xdr:sp macro="" textlink="">
      <xdr:nvSpPr>
        <xdr:cNvPr id="362" name="テキスト ボックス 361"/>
        <xdr:cNvSpPr txBox="1"/>
      </xdr:nvSpPr>
      <xdr:spPr>
        <a:xfrm>
          <a:off x="6705111" y="8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159118</xdr:rowOff>
    </xdr:from>
    <xdr:to>
      <xdr:col>55</xdr:col>
      <xdr:colOff>50800</xdr:colOff>
      <xdr:row>56</xdr:row>
      <xdr:rowOff>89268</xdr:rowOff>
    </xdr:to>
    <xdr:sp macro="" textlink="">
      <xdr:nvSpPr>
        <xdr:cNvPr id="368" name="楕円 367"/>
        <xdr:cNvSpPr/>
      </xdr:nvSpPr>
      <xdr:spPr>
        <a:xfrm>
          <a:off x="10426700" y="95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137545</xdr:rowOff>
    </xdr:from>
    <xdr:ext cx="534377" cy="259045"/>
    <xdr:sp macro="" textlink="">
      <xdr:nvSpPr>
        <xdr:cNvPr id="369" name="普通建設事業費該当値テキスト"/>
        <xdr:cNvSpPr txBox="1"/>
      </xdr:nvSpPr>
      <xdr:spPr>
        <a:xfrm>
          <a:off x="10528300" y="95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125425</xdr:rowOff>
    </xdr:from>
    <xdr:to>
      <xdr:col>50</xdr:col>
      <xdr:colOff>165100</xdr:colOff>
      <xdr:row>57</xdr:row>
      <xdr:rowOff>55575</xdr:rowOff>
    </xdr:to>
    <xdr:sp macro="" textlink="">
      <xdr:nvSpPr>
        <xdr:cNvPr id="370" name="楕円 369"/>
        <xdr:cNvSpPr/>
      </xdr:nvSpPr>
      <xdr:spPr>
        <a:xfrm>
          <a:off x="9588500" y="97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46702</xdr:rowOff>
    </xdr:from>
    <xdr:ext cx="534377" cy="259045"/>
    <xdr:sp macro="" textlink="">
      <xdr:nvSpPr>
        <xdr:cNvPr id="371" name="テキスト ボックス 370"/>
        <xdr:cNvSpPr txBox="1"/>
      </xdr:nvSpPr>
      <xdr:spPr>
        <a:xfrm>
          <a:off x="9372111" y="981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159906</xdr:rowOff>
    </xdr:from>
    <xdr:to>
      <xdr:col>46</xdr:col>
      <xdr:colOff>38100</xdr:colOff>
      <xdr:row>57</xdr:row>
      <xdr:rowOff>90056</xdr:rowOff>
    </xdr:to>
    <xdr:sp macro="" textlink="">
      <xdr:nvSpPr>
        <xdr:cNvPr id="372" name="楕円 371"/>
        <xdr:cNvSpPr/>
      </xdr:nvSpPr>
      <xdr:spPr>
        <a:xfrm>
          <a:off x="8699500" y="97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81183</xdr:rowOff>
    </xdr:from>
    <xdr:ext cx="534377" cy="259045"/>
    <xdr:sp macro="" textlink="">
      <xdr:nvSpPr>
        <xdr:cNvPr id="373" name="テキスト ボックス 372"/>
        <xdr:cNvSpPr txBox="1"/>
      </xdr:nvSpPr>
      <xdr:spPr>
        <a:xfrm>
          <a:off x="8483111" y="98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35065</xdr:rowOff>
    </xdr:from>
    <xdr:to>
      <xdr:col>41</xdr:col>
      <xdr:colOff>101600</xdr:colOff>
      <xdr:row>55</xdr:row>
      <xdr:rowOff>136665</xdr:rowOff>
    </xdr:to>
    <xdr:sp macro="" textlink="">
      <xdr:nvSpPr>
        <xdr:cNvPr id="374" name="楕円 373"/>
        <xdr:cNvSpPr/>
      </xdr:nvSpPr>
      <xdr:spPr>
        <a:xfrm>
          <a:off x="7810500" y="94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127792</xdr:rowOff>
    </xdr:from>
    <xdr:ext cx="534377" cy="259045"/>
    <xdr:sp macro="" textlink="">
      <xdr:nvSpPr>
        <xdr:cNvPr id="375" name="テキスト ボックス 374"/>
        <xdr:cNvSpPr txBox="1"/>
      </xdr:nvSpPr>
      <xdr:spPr>
        <a:xfrm>
          <a:off x="7594111" y="95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32931</xdr:rowOff>
    </xdr:from>
    <xdr:to>
      <xdr:col>36</xdr:col>
      <xdr:colOff>165100</xdr:colOff>
      <xdr:row>55</xdr:row>
      <xdr:rowOff>134531</xdr:rowOff>
    </xdr:to>
    <xdr:sp macro="" textlink="">
      <xdr:nvSpPr>
        <xdr:cNvPr id="376" name="楕円 375"/>
        <xdr:cNvSpPr/>
      </xdr:nvSpPr>
      <xdr:spPr>
        <a:xfrm>
          <a:off x="6921500" y="9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125658</xdr:rowOff>
    </xdr:from>
    <xdr:ext cx="534377" cy="259045"/>
    <xdr:sp macro="" textlink="">
      <xdr:nvSpPr>
        <xdr:cNvPr id="377" name="テキスト ボックス 376"/>
        <xdr:cNvSpPr txBox="1"/>
      </xdr:nvSpPr>
      <xdr:spPr>
        <a:xfrm>
          <a:off x="6705111" y="95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9" name="直線コネクタ 398"/>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400" name="普通建設事業費 （ うち新規整備　）最小値テキスト"/>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1" name="直線コネクタ 400"/>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2" name="普通建設事業費 （ うち新規整備　）最大値テキスト"/>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3" name="直線コネクタ 402"/>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40808</xdr:rowOff>
    </xdr:from>
    <xdr:to>
      <xdr:col>55</xdr:col>
      <xdr:colOff>0</xdr:colOff>
      <xdr:row>78</xdr:row>
      <xdr:rowOff>39115</xdr:rowOff>
    </xdr:to>
    <xdr:cxnSp macro="">
      <xdr:nvCxnSpPr>
        <xdr:cNvPr id="404" name="直線コネクタ 403"/>
        <xdr:cNvCxnSpPr/>
      </xdr:nvCxnSpPr>
      <xdr:spPr>
        <a:xfrm flipV="1">
          <a:off x="9639300" y="13242458"/>
          <a:ext cx="838200" cy="1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5" name="普通建設事業費 （ うち新規整備　）平均値テキスト"/>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6" name="フローチャート: 判断 405"/>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25491</xdr:rowOff>
    </xdr:from>
    <xdr:to>
      <xdr:col>50</xdr:col>
      <xdr:colOff>114300</xdr:colOff>
      <xdr:row>78</xdr:row>
      <xdr:rowOff>39115</xdr:rowOff>
    </xdr:to>
    <xdr:cxnSp macro="">
      <xdr:nvCxnSpPr>
        <xdr:cNvPr id="407" name="直線コネクタ 406"/>
        <xdr:cNvCxnSpPr/>
      </xdr:nvCxnSpPr>
      <xdr:spPr>
        <a:xfrm>
          <a:off x="8750300" y="1339859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8" name="フローチャート: 判断 407"/>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9" name="テキスト ボックス 408"/>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25491</xdr:rowOff>
    </xdr:from>
    <xdr:to>
      <xdr:col>45</xdr:col>
      <xdr:colOff>177800</xdr:colOff>
      <xdr:row>78</xdr:row>
      <xdr:rowOff>38202</xdr:rowOff>
    </xdr:to>
    <xdr:cxnSp macro="">
      <xdr:nvCxnSpPr>
        <xdr:cNvPr id="410" name="直線コネクタ 409"/>
        <xdr:cNvCxnSpPr/>
      </xdr:nvCxnSpPr>
      <xdr:spPr>
        <a:xfrm flipV="1">
          <a:off x="7861300" y="13398591"/>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1" name="フローチャート: 判断 410"/>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2" name="テキスト ボックス 411"/>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113548</xdr:rowOff>
    </xdr:from>
    <xdr:to>
      <xdr:col>41</xdr:col>
      <xdr:colOff>50800</xdr:colOff>
      <xdr:row>78</xdr:row>
      <xdr:rowOff>38202</xdr:rowOff>
    </xdr:to>
    <xdr:cxnSp macro="">
      <xdr:nvCxnSpPr>
        <xdr:cNvPr id="413" name="直線コネクタ 412"/>
        <xdr:cNvCxnSpPr/>
      </xdr:nvCxnSpPr>
      <xdr:spPr>
        <a:xfrm>
          <a:off x="6972300" y="13315198"/>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4" name="フローチャート: 判断 413"/>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5" name="テキスト ボックス 414"/>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6" name="フローチャート: 判断 415"/>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7" name="テキスト ボックス 416"/>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161458</xdr:rowOff>
    </xdr:from>
    <xdr:to>
      <xdr:col>55</xdr:col>
      <xdr:colOff>50800</xdr:colOff>
      <xdr:row>77</xdr:row>
      <xdr:rowOff>91608</xdr:rowOff>
    </xdr:to>
    <xdr:sp macro="" textlink="">
      <xdr:nvSpPr>
        <xdr:cNvPr id="423" name="楕円 422"/>
        <xdr:cNvSpPr/>
      </xdr:nvSpPr>
      <xdr:spPr>
        <a:xfrm>
          <a:off x="10426700" y="131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139885</xdr:rowOff>
    </xdr:from>
    <xdr:ext cx="469744" cy="259045"/>
    <xdr:sp macro="" textlink="">
      <xdr:nvSpPr>
        <xdr:cNvPr id="424" name="普通建設事業費 （ うち新規整備　）該当値テキスト"/>
        <xdr:cNvSpPr txBox="1"/>
      </xdr:nvSpPr>
      <xdr:spPr>
        <a:xfrm>
          <a:off x="10528300" y="131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159765</xdr:rowOff>
    </xdr:from>
    <xdr:to>
      <xdr:col>50</xdr:col>
      <xdr:colOff>165100</xdr:colOff>
      <xdr:row>78</xdr:row>
      <xdr:rowOff>89915</xdr:rowOff>
    </xdr:to>
    <xdr:sp macro="" textlink="">
      <xdr:nvSpPr>
        <xdr:cNvPr id="425" name="楕円 424"/>
        <xdr:cNvSpPr/>
      </xdr:nvSpPr>
      <xdr:spPr>
        <a:xfrm>
          <a:off x="9588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81042</xdr:rowOff>
    </xdr:from>
    <xdr:ext cx="469744" cy="259045"/>
    <xdr:sp macro="" textlink="">
      <xdr:nvSpPr>
        <xdr:cNvPr id="426" name="テキスト ボックス 425"/>
        <xdr:cNvSpPr txBox="1"/>
      </xdr:nvSpPr>
      <xdr:spPr>
        <a:xfrm>
          <a:off x="940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146141</xdr:rowOff>
    </xdr:from>
    <xdr:to>
      <xdr:col>46</xdr:col>
      <xdr:colOff>38100</xdr:colOff>
      <xdr:row>78</xdr:row>
      <xdr:rowOff>76291</xdr:rowOff>
    </xdr:to>
    <xdr:sp macro="" textlink="">
      <xdr:nvSpPr>
        <xdr:cNvPr id="427" name="楕円 426"/>
        <xdr:cNvSpPr/>
      </xdr:nvSpPr>
      <xdr:spPr>
        <a:xfrm>
          <a:off x="8699500" y="133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67418</xdr:rowOff>
    </xdr:from>
    <xdr:ext cx="469744" cy="259045"/>
    <xdr:sp macro="" textlink="">
      <xdr:nvSpPr>
        <xdr:cNvPr id="428" name="テキスト ボックス 427"/>
        <xdr:cNvSpPr txBox="1"/>
      </xdr:nvSpPr>
      <xdr:spPr>
        <a:xfrm>
          <a:off x="8515428" y="134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158852</xdr:rowOff>
    </xdr:from>
    <xdr:to>
      <xdr:col>41</xdr:col>
      <xdr:colOff>101600</xdr:colOff>
      <xdr:row>78</xdr:row>
      <xdr:rowOff>89002</xdr:rowOff>
    </xdr:to>
    <xdr:sp macro="" textlink="">
      <xdr:nvSpPr>
        <xdr:cNvPr id="429" name="楕円 428"/>
        <xdr:cNvSpPr/>
      </xdr:nvSpPr>
      <xdr:spPr>
        <a:xfrm>
          <a:off x="7810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80129</xdr:rowOff>
    </xdr:from>
    <xdr:ext cx="469744" cy="259045"/>
    <xdr:sp macro="" textlink="">
      <xdr:nvSpPr>
        <xdr:cNvPr id="430" name="テキスト ボックス 429"/>
        <xdr:cNvSpPr txBox="1"/>
      </xdr:nvSpPr>
      <xdr:spPr>
        <a:xfrm>
          <a:off x="7626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62748</xdr:rowOff>
    </xdr:from>
    <xdr:to>
      <xdr:col>36</xdr:col>
      <xdr:colOff>165100</xdr:colOff>
      <xdr:row>77</xdr:row>
      <xdr:rowOff>164348</xdr:rowOff>
    </xdr:to>
    <xdr:sp macro="" textlink="">
      <xdr:nvSpPr>
        <xdr:cNvPr id="431" name="楕円 430"/>
        <xdr:cNvSpPr/>
      </xdr:nvSpPr>
      <xdr:spPr>
        <a:xfrm>
          <a:off x="6921500" y="13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155475</xdr:rowOff>
    </xdr:from>
    <xdr:ext cx="469744" cy="259045"/>
    <xdr:sp macro="" textlink="">
      <xdr:nvSpPr>
        <xdr:cNvPr id="432" name="テキスト ボックス 431"/>
        <xdr:cNvSpPr txBox="1"/>
      </xdr:nvSpPr>
      <xdr:spPr>
        <a:xfrm>
          <a:off x="6737428" y="1335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12872</xdr:rowOff>
    </xdr:from>
    <xdr:to>
      <xdr:col>54</xdr:col>
      <xdr:colOff>189865</xdr:colOff>
      <xdr:row>99</xdr:row>
      <xdr:rowOff>54639</xdr:rowOff>
    </xdr:to>
    <xdr:cxnSp macro="">
      <xdr:nvCxnSpPr>
        <xdr:cNvPr id="455" name="直線コネクタ 454"/>
        <xdr:cNvCxnSpPr/>
      </xdr:nvCxnSpPr>
      <xdr:spPr>
        <a:xfrm flipV="1">
          <a:off x="10475595" y="15786272"/>
          <a:ext cx="1270" cy="124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58466</xdr:rowOff>
    </xdr:from>
    <xdr:ext cx="534377" cy="259045"/>
    <xdr:sp macro="" textlink="">
      <xdr:nvSpPr>
        <xdr:cNvPr id="456" name="普通建設事業費 （ うち更新整備　）最小値テキスト"/>
        <xdr:cNvSpPr txBox="1"/>
      </xdr:nvSpPr>
      <xdr:spPr>
        <a:xfrm>
          <a:off x="10528300" y="170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54639</xdr:rowOff>
    </xdr:from>
    <xdr:to>
      <xdr:col>55</xdr:col>
      <xdr:colOff>88900</xdr:colOff>
      <xdr:row>99</xdr:row>
      <xdr:rowOff>54639</xdr:rowOff>
    </xdr:to>
    <xdr:cxnSp macro="">
      <xdr:nvCxnSpPr>
        <xdr:cNvPr id="457" name="直線コネクタ 456"/>
        <xdr:cNvCxnSpPr/>
      </xdr:nvCxnSpPr>
      <xdr:spPr>
        <a:xfrm>
          <a:off x="10388600" y="1702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130999</xdr:rowOff>
    </xdr:from>
    <xdr:ext cx="534377" cy="259045"/>
    <xdr:sp macro="" textlink="">
      <xdr:nvSpPr>
        <xdr:cNvPr id="458" name="普通建設事業費 （ うち更新整備　）最大値テキスト"/>
        <xdr:cNvSpPr txBox="1"/>
      </xdr:nvSpPr>
      <xdr:spPr>
        <a:xfrm>
          <a:off x="10528300" y="15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12872</xdr:rowOff>
    </xdr:from>
    <xdr:to>
      <xdr:col>55</xdr:col>
      <xdr:colOff>88900</xdr:colOff>
      <xdr:row>92</xdr:row>
      <xdr:rowOff>12872</xdr:rowOff>
    </xdr:to>
    <xdr:cxnSp macro="">
      <xdr:nvCxnSpPr>
        <xdr:cNvPr id="459" name="直線コネクタ 458"/>
        <xdr:cNvCxnSpPr/>
      </xdr:nvCxnSpPr>
      <xdr:spPr>
        <a:xfrm>
          <a:off x="10388600" y="1578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36716</xdr:rowOff>
    </xdr:from>
    <xdr:to>
      <xdr:col>55</xdr:col>
      <xdr:colOff>0</xdr:colOff>
      <xdr:row>98</xdr:row>
      <xdr:rowOff>67005</xdr:rowOff>
    </xdr:to>
    <xdr:cxnSp macro="">
      <xdr:nvCxnSpPr>
        <xdr:cNvPr id="460" name="直線コネクタ 459"/>
        <xdr:cNvCxnSpPr/>
      </xdr:nvCxnSpPr>
      <xdr:spPr>
        <a:xfrm flipV="1">
          <a:off x="9639300" y="16838816"/>
          <a:ext cx="8382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906</xdr:rowOff>
    </xdr:from>
    <xdr:ext cx="534377" cy="259045"/>
    <xdr:sp macro="" textlink="">
      <xdr:nvSpPr>
        <xdr:cNvPr id="461" name="普通建設事業費 （ うち更新整備　）平均値テキスト"/>
        <xdr:cNvSpPr txBox="1"/>
      </xdr:nvSpPr>
      <xdr:spPr>
        <a:xfrm>
          <a:off x="10528300" y="16631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149479</xdr:rowOff>
    </xdr:from>
    <xdr:to>
      <xdr:col>55</xdr:col>
      <xdr:colOff>50800</xdr:colOff>
      <xdr:row>98</xdr:row>
      <xdr:rowOff>79629</xdr:rowOff>
    </xdr:to>
    <xdr:sp macro="" textlink="">
      <xdr:nvSpPr>
        <xdr:cNvPr id="462" name="フローチャート: 判断 461"/>
        <xdr:cNvSpPr/>
      </xdr:nvSpPr>
      <xdr:spPr>
        <a:xfrm>
          <a:off x="10426700" y="167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67005</xdr:rowOff>
    </xdr:from>
    <xdr:to>
      <xdr:col>50</xdr:col>
      <xdr:colOff>114300</xdr:colOff>
      <xdr:row>98</xdr:row>
      <xdr:rowOff>161280</xdr:rowOff>
    </xdr:to>
    <xdr:cxnSp macro="">
      <xdr:nvCxnSpPr>
        <xdr:cNvPr id="463" name="直線コネクタ 462"/>
        <xdr:cNvCxnSpPr/>
      </xdr:nvCxnSpPr>
      <xdr:spPr>
        <a:xfrm flipV="1">
          <a:off x="8750300" y="16869105"/>
          <a:ext cx="8890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30561</xdr:rowOff>
    </xdr:from>
    <xdr:to>
      <xdr:col>50</xdr:col>
      <xdr:colOff>165100</xdr:colOff>
      <xdr:row>98</xdr:row>
      <xdr:rowOff>132161</xdr:rowOff>
    </xdr:to>
    <xdr:sp macro="" textlink="">
      <xdr:nvSpPr>
        <xdr:cNvPr id="464" name="フローチャート: 判断 463"/>
        <xdr:cNvSpPr/>
      </xdr:nvSpPr>
      <xdr:spPr>
        <a:xfrm>
          <a:off x="9588500" y="168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123288</xdr:rowOff>
    </xdr:from>
    <xdr:ext cx="534377" cy="259045"/>
    <xdr:sp macro="" textlink="">
      <xdr:nvSpPr>
        <xdr:cNvPr id="465" name="テキスト ボックス 464"/>
        <xdr:cNvSpPr txBox="1"/>
      </xdr:nvSpPr>
      <xdr:spPr>
        <a:xfrm>
          <a:off x="9372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57313</xdr:rowOff>
    </xdr:from>
    <xdr:to>
      <xdr:col>45</xdr:col>
      <xdr:colOff>177800</xdr:colOff>
      <xdr:row>98</xdr:row>
      <xdr:rowOff>161280</xdr:rowOff>
    </xdr:to>
    <xdr:cxnSp macro="">
      <xdr:nvCxnSpPr>
        <xdr:cNvPr id="466" name="直線コネクタ 465"/>
        <xdr:cNvCxnSpPr/>
      </xdr:nvCxnSpPr>
      <xdr:spPr>
        <a:xfrm>
          <a:off x="7861300" y="16859413"/>
          <a:ext cx="889000" cy="10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83482</xdr:rowOff>
    </xdr:from>
    <xdr:to>
      <xdr:col>46</xdr:col>
      <xdr:colOff>38100</xdr:colOff>
      <xdr:row>98</xdr:row>
      <xdr:rowOff>13632</xdr:rowOff>
    </xdr:to>
    <xdr:sp macro="" textlink="">
      <xdr:nvSpPr>
        <xdr:cNvPr id="467" name="フローチャート: 判断 466"/>
        <xdr:cNvSpPr/>
      </xdr:nvSpPr>
      <xdr:spPr>
        <a:xfrm>
          <a:off x="8699500" y="167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30159</xdr:rowOff>
    </xdr:from>
    <xdr:ext cx="534377" cy="259045"/>
    <xdr:sp macro="" textlink="">
      <xdr:nvSpPr>
        <xdr:cNvPr id="468" name="テキスト ボックス 467"/>
        <xdr:cNvSpPr txBox="1"/>
      </xdr:nvSpPr>
      <xdr:spPr>
        <a:xfrm>
          <a:off x="8483111" y="1648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89613</xdr:rowOff>
    </xdr:from>
    <xdr:to>
      <xdr:col>41</xdr:col>
      <xdr:colOff>50800</xdr:colOff>
      <xdr:row>98</xdr:row>
      <xdr:rowOff>57313</xdr:rowOff>
    </xdr:to>
    <xdr:cxnSp macro="">
      <xdr:nvCxnSpPr>
        <xdr:cNvPr id="469" name="直線コネクタ 468"/>
        <xdr:cNvCxnSpPr/>
      </xdr:nvCxnSpPr>
      <xdr:spPr>
        <a:xfrm>
          <a:off x="6972300" y="16548813"/>
          <a:ext cx="889000" cy="3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85334</xdr:rowOff>
    </xdr:from>
    <xdr:to>
      <xdr:col>41</xdr:col>
      <xdr:colOff>101600</xdr:colOff>
      <xdr:row>97</xdr:row>
      <xdr:rowOff>15484</xdr:rowOff>
    </xdr:to>
    <xdr:sp macro="" textlink="">
      <xdr:nvSpPr>
        <xdr:cNvPr id="470" name="フローチャート: 判断 469"/>
        <xdr:cNvSpPr/>
      </xdr:nvSpPr>
      <xdr:spPr>
        <a:xfrm>
          <a:off x="7810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32011</xdr:rowOff>
    </xdr:from>
    <xdr:ext cx="534377" cy="259045"/>
    <xdr:sp macro="" textlink="">
      <xdr:nvSpPr>
        <xdr:cNvPr id="471" name="テキスト ボックス 470"/>
        <xdr:cNvSpPr txBox="1"/>
      </xdr:nvSpPr>
      <xdr:spPr>
        <a:xfrm>
          <a:off x="7594111" y="163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152977</xdr:rowOff>
    </xdr:from>
    <xdr:to>
      <xdr:col>36</xdr:col>
      <xdr:colOff>165100</xdr:colOff>
      <xdr:row>96</xdr:row>
      <xdr:rowOff>83127</xdr:rowOff>
    </xdr:to>
    <xdr:sp macro="" textlink="">
      <xdr:nvSpPr>
        <xdr:cNvPr id="472" name="フローチャート: 判断 471"/>
        <xdr:cNvSpPr/>
      </xdr:nvSpPr>
      <xdr:spPr>
        <a:xfrm>
          <a:off x="6921500" y="1644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99654</xdr:rowOff>
    </xdr:from>
    <xdr:ext cx="534377" cy="259045"/>
    <xdr:sp macro="" textlink="">
      <xdr:nvSpPr>
        <xdr:cNvPr id="473" name="テキスト ボックス 472"/>
        <xdr:cNvSpPr txBox="1"/>
      </xdr:nvSpPr>
      <xdr:spPr>
        <a:xfrm>
          <a:off x="6705111" y="162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157366</xdr:rowOff>
    </xdr:from>
    <xdr:to>
      <xdr:col>55</xdr:col>
      <xdr:colOff>50800</xdr:colOff>
      <xdr:row>98</xdr:row>
      <xdr:rowOff>87516</xdr:rowOff>
    </xdr:to>
    <xdr:sp macro="" textlink="">
      <xdr:nvSpPr>
        <xdr:cNvPr id="479" name="楕円 478"/>
        <xdr:cNvSpPr/>
      </xdr:nvSpPr>
      <xdr:spPr>
        <a:xfrm>
          <a:off x="10426700" y="167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135793</xdr:rowOff>
    </xdr:from>
    <xdr:ext cx="534377" cy="259045"/>
    <xdr:sp macro="" textlink="">
      <xdr:nvSpPr>
        <xdr:cNvPr id="480" name="普通建設事業費 （ うち更新整備　）該当値テキスト"/>
        <xdr:cNvSpPr txBox="1"/>
      </xdr:nvSpPr>
      <xdr:spPr>
        <a:xfrm>
          <a:off x="10528300" y="167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16205</xdr:rowOff>
    </xdr:from>
    <xdr:to>
      <xdr:col>50</xdr:col>
      <xdr:colOff>165100</xdr:colOff>
      <xdr:row>98</xdr:row>
      <xdr:rowOff>117805</xdr:rowOff>
    </xdr:to>
    <xdr:sp macro="" textlink="">
      <xdr:nvSpPr>
        <xdr:cNvPr id="481" name="楕円 480"/>
        <xdr:cNvSpPr/>
      </xdr:nvSpPr>
      <xdr:spPr>
        <a:xfrm>
          <a:off x="9588500" y="168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134332</xdr:rowOff>
    </xdr:from>
    <xdr:ext cx="534377" cy="259045"/>
    <xdr:sp macro="" textlink="">
      <xdr:nvSpPr>
        <xdr:cNvPr id="482" name="テキスト ボックス 481"/>
        <xdr:cNvSpPr txBox="1"/>
      </xdr:nvSpPr>
      <xdr:spPr>
        <a:xfrm>
          <a:off x="9372111" y="165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110480</xdr:rowOff>
    </xdr:from>
    <xdr:to>
      <xdr:col>46</xdr:col>
      <xdr:colOff>38100</xdr:colOff>
      <xdr:row>99</xdr:row>
      <xdr:rowOff>40630</xdr:rowOff>
    </xdr:to>
    <xdr:sp macro="" textlink="">
      <xdr:nvSpPr>
        <xdr:cNvPr id="483" name="楕円 482"/>
        <xdr:cNvSpPr/>
      </xdr:nvSpPr>
      <xdr:spPr>
        <a:xfrm>
          <a:off x="8699500" y="169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31757</xdr:rowOff>
    </xdr:from>
    <xdr:ext cx="534377" cy="259045"/>
    <xdr:sp macro="" textlink="">
      <xdr:nvSpPr>
        <xdr:cNvPr id="484" name="テキスト ボックス 483"/>
        <xdr:cNvSpPr txBox="1"/>
      </xdr:nvSpPr>
      <xdr:spPr>
        <a:xfrm>
          <a:off x="8483111" y="170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6513</xdr:rowOff>
    </xdr:from>
    <xdr:to>
      <xdr:col>41</xdr:col>
      <xdr:colOff>101600</xdr:colOff>
      <xdr:row>98</xdr:row>
      <xdr:rowOff>108113</xdr:rowOff>
    </xdr:to>
    <xdr:sp macro="" textlink="">
      <xdr:nvSpPr>
        <xdr:cNvPr id="485" name="楕円 484"/>
        <xdr:cNvSpPr/>
      </xdr:nvSpPr>
      <xdr:spPr>
        <a:xfrm>
          <a:off x="7810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99240</xdr:rowOff>
    </xdr:from>
    <xdr:ext cx="534377" cy="259045"/>
    <xdr:sp macro="" textlink="">
      <xdr:nvSpPr>
        <xdr:cNvPr id="486" name="テキスト ボックス 485"/>
        <xdr:cNvSpPr txBox="1"/>
      </xdr:nvSpPr>
      <xdr:spPr>
        <a:xfrm>
          <a:off x="7594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38813</xdr:rowOff>
    </xdr:from>
    <xdr:to>
      <xdr:col>36</xdr:col>
      <xdr:colOff>165100</xdr:colOff>
      <xdr:row>96</xdr:row>
      <xdr:rowOff>140413</xdr:rowOff>
    </xdr:to>
    <xdr:sp macro="" textlink="">
      <xdr:nvSpPr>
        <xdr:cNvPr id="487" name="楕円 486"/>
        <xdr:cNvSpPr/>
      </xdr:nvSpPr>
      <xdr:spPr>
        <a:xfrm>
          <a:off x="6921500" y="164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131540</xdr:rowOff>
    </xdr:from>
    <xdr:ext cx="534377" cy="259045"/>
    <xdr:sp macro="" textlink="">
      <xdr:nvSpPr>
        <xdr:cNvPr id="488" name="テキスト ボックス 487"/>
        <xdr:cNvSpPr txBox="1"/>
      </xdr:nvSpPr>
      <xdr:spPr>
        <a:xfrm>
          <a:off x="6705111" y="165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8" name="テキスト ボックス 507"/>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2" name="直線コネクタ 511"/>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5" name="災害復旧事業費最大値テキスト"/>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6" name="直線コネクタ 515"/>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5668</xdr:rowOff>
    </xdr:from>
    <xdr:ext cx="469744" cy="259045"/>
    <xdr:sp macro="" textlink="">
      <xdr:nvSpPr>
        <xdr:cNvPr id="518" name="災害復旧事業費平均値テキスト"/>
        <xdr:cNvSpPr txBox="1"/>
      </xdr:nvSpPr>
      <xdr:spPr>
        <a:xfrm>
          <a:off x="16370300" y="600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9" name="フローチャート: 判断 518"/>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1" name="フローチャート: 判断 520"/>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2" name="テキスト ボックス 521"/>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4" name="フローチャート: 判断 523"/>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25" name="テキスト ボックス 524"/>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27" name="フローチャート: 判断 526"/>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101490</xdr:rowOff>
    </xdr:from>
    <xdr:ext cx="469744" cy="259045"/>
    <xdr:sp macro="" textlink="">
      <xdr:nvSpPr>
        <xdr:cNvPr id="528" name="テキスト ボックス 527"/>
        <xdr:cNvSpPr txBox="1"/>
      </xdr:nvSpPr>
      <xdr:spPr>
        <a:xfrm>
          <a:off x="13468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29" name="フローチャート: 判断 528"/>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111777</xdr:rowOff>
    </xdr:from>
    <xdr:ext cx="469744" cy="259045"/>
    <xdr:sp macro="" textlink="">
      <xdr:nvSpPr>
        <xdr:cNvPr id="530" name="テキスト ボックス 529"/>
        <xdr:cNvSpPr txBox="1"/>
      </xdr:nvSpPr>
      <xdr:spPr>
        <a:xfrm>
          <a:off x="12579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9" name="直線コネクタ 618"/>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0" name="公債費最小値テキスト"/>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1" name="直線コネクタ 620"/>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2" name="公債費最大値テキスト"/>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3" name="直線コネクタ 622"/>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142786</xdr:rowOff>
    </xdr:from>
    <xdr:to>
      <xdr:col>85</xdr:col>
      <xdr:colOff>127000</xdr:colOff>
      <xdr:row>75</xdr:row>
      <xdr:rowOff>26315</xdr:rowOff>
    </xdr:to>
    <xdr:cxnSp macro="">
      <xdr:nvCxnSpPr>
        <xdr:cNvPr id="624" name="直線コネクタ 623"/>
        <xdr:cNvCxnSpPr/>
      </xdr:nvCxnSpPr>
      <xdr:spPr>
        <a:xfrm>
          <a:off x="15481300" y="12830086"/>
          <a:ext cx="8382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25" name="公債費平均値テキスト"/>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6" name="フローチャート: 判断 625"/>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142786</xdr:rowOff>
    </xdr:from>
    <xdr:to>
      <xdr:col>81</xdr:col>
      <xdr:colOff>50800</xdr:colOff>
      <xdr:row>75</xdr:row>
      <xdr:rowOff>5359</xdr:rowOff>
    </xdr:to>
    <xdr:cxnSp macro="">
      <xdr:nvCxnSpPr>
        <xdr:cNvPr id="627" name="直線コネクタ 626"/>
        <xdr:cNvCxnSpPr/>
      </xdr:nvCxnSpPr>
      <xdr:spPr>
        <a:xfrm flipV="1">
          <a:off x="14592300" y="12830086"/>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8" name="フローチャート: 判断 627"/>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29" name="テキスト ボックス 628"/>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5359</xdr:rowOff>
    </xdr:from>
    <xdr:to>
      <xdr:col>76</xdr:col>
      <xdr:colOff>114300</xdr:colOff>
      <xdr:row>76</xdr:row>
      <xdr:rowOff>85331</xdr:rowOff>
    </xdr:to>
    <xdr:cxnSp macro="">
      <xdr:nvCxnSpPr>
        <xdr:cNvPr id="630" name="直線コネクタ 629"/>
        <xdr:cNvCxnSpPr/>
      </xdr:nvCxnSpPr>
      <xdr:spPr>
        <a:xfrm flipV="1">
          <a:off x="13703300" y="12864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1" name="フローチャート: 判断 630"/>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167517</xdr:rowOff>
    </xdr:from>
    <xdr:ext cx="534377" cy="259045"/>
    <xdr:sp macro="" textlink="">
      <xdr:nvSpPr>
        <xdr:cNvPr id="632" name="テキスト ボックス 631"/>
        <xdr:cNvSpPr txBox="1"/>
      </xdr:nvSpPr>
      <xdr:spPr>
        <a:xfrm>
          <a:off x="14325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85331</xdr:rowOff>
    </xdr:from>
    <xdr:to>
      <xdr:col>71</xdr:col>
      <xdr:colOff>177800</xdr:colOff>
      <xdr:row>76</xdr:row>
      <xdr:rowOff>161492</xdr:rowOff>
    </xdr:to>
    <xdr:cxnSp macro="">
      <xdr:nvCxnSpPr>
        <xdr:cNvPr id="633" name="直線コネクタ 632"/>
        <xdr:cNvCxnSpPr/>
      </xdr:nvCxnSpPr>
      <xdr:spPr>
        <a:xfrm flipV="1">
          <a:off x="12814300" y="13115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4" name="フローチャート: 判断 633"/>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102214</xdr:rowOff>
    </xdr:from>
    <xdr:ext cx="534377" cy="259045"/>
    <xdr:sp macro="" textlink="">
      <xdr:nvSpPr>
        <xdr:cNvPr id="635" name="テキスト ボックス 634"/>
        <xdr:cNvSpPr txBox="1"/>
      </xdr:nvSpPr>
      <xdr:spPr>
        <a:xfrm>
          <a:off x="13436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6" name="フローチャート: 判断 635"/>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141914</xdr:rowOff>
    </xdr:from>
    <xdr:ext cx="534377" cy="259045"/>
    <xdr:sp macro="" textlink="">
      <xdr:nvSpPr>
        <xdr:cNvPr id="637" name="テキスト ボックス 636"/>
        <xdr:cNvSpPr txBox="1"/>
      </xdr:nvSpPr>
      <xdr:spPr>
        <a:xfrm>
          <a:off x="12547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146965</xdr:rowOff>
    </xdr:from>
    <xdr:to>
      <xdr:col>85</xdr:col>
      <xdr:colOff>177800</xdr:colOff>
      <xdr:row>75</xdr:row>
      <xdr:rowOff>77115</xdr:rowOff>
    </xdr:to>
    <xdr:sp macro="" textlink="">
      <xdr:nvSpPr>
        <xdr:cNvPr id="643" name="楕円 642"/>
        <xdr:cNvSpPr/>
      </xdr:nvSpPr>
      <xdr:spPr>
        <a:xfrm>
          <a:off x="162687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125392</xdr:rowOff>
    </xdr:from>
    <xdr:ext cx="534377" cy="259045"/>
    <xdr:sp macro="" textlink="">
      <xdr:nvSpPr>
        <xdr:cNvPr id="644" name="公債費該当値テキスト"/>
        <xdr:cNvSpPr txBox="1"/>
      </xdr:nvSpPr>
      <xdr:spPr>
        <a:xfrm>
          <a:off x="16370300" y="128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91986</xdr:rowOff>
    </xdr:from>
    <xdr:to>
      <xdr:col>81</xdr:col>
      <xdr:colOff>101600</xdr:colOff>
      <xdr:row>75</xdr:row>
      <xdr:rowOff>22136</xdr:rowOff>
    </xdr:to>
    <xdr:sp macro="" textlink="">
      <xdr:nvSpPr>
        <xdr:cNvPr id="645" name="楕円 644"/>
        <xdr:cNvSpPr/>
      </xdr:nvSpPr>
      <xdr:spPr>
        <a:xfrm>
          <a:off x="15430500" y="12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13263</xdr:rowOff>
    </xdr:from>
    <xdr:ext cx="534377" cy="259045"/>
    <xdr:sp macro="" textlink="">
      <xdr:nvSpPr>
        <xdr:cNvPr id="646" name="テキスト ボックス 645"/>
        <xdr:cNvSpPr txBox="1"/>
      </xdr:nvSpPr>
      <xdr:spPr>
        <a:xfrm>
          <a:off x="15214111" y="12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126009</xdr:rowOff>
    </xdr:from>
    <xdr:to>
      <xdr:col>76</xdr:col>
      <xdr:colOff>165100</xdr:colOff>
      <xdr:row>75</xdr:row>
      <xdr:rowOff>56159</xdr:rowOff>
    </xdr:to>
    <xdr:sp macro="" textlink="">
      <xdr:nvSpPr>
        <xdr:cNvPr id="647" name="楕円 646"/>
        <xdr:cNvSpPr/>
      </xdr:nvSpPr>
      <xdr:spPr>
        <a:xfrm>
          <a:off x="14541500" y="128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47286</xdr:rowOff>
    </xdr:from>
    <xdr:ext cx="534377" cy="259045"/>
    <xdr:sp macro="" textlink="">
      <xdr:nvSpPr>
        <xdr:cNvPr id="648" name="テキスト ボックス 647"/>
        <xdr:cNvSpPr txBox="1"/>
      </xdr:nvSpPr>
      <xdr:spPr>
        <a:xfrm>
          <a:off x="14325111" y="129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34531</xdr:rowOff>
    </xdr:from>
    <xdr:to>
      <xdr:col>72</xdr:col>
      <xdr:colOff>38100</xdr:colOff>
      <xdr:row>76</xdr:row>
      <xdr:rowOff>136131</xdr:rowOff>
    </xdr:to>
    <xdr:sp macro="" textlink="">
      <xdr:nvSpPr>
        <xdr:cNvPr id="649" name="楕円 648"/>
        <xdr:cNvSpPr/>
      </xdr:nvSpPr>
      <xdr:spPr>
        <a:xfrm>
          <a:off x="13652500" y="130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127258</xdr:rowOff>
    </xdr:from>
    <xdr:ext cx="534377" cy="259045"/>
    <xdr:sp macro="" textlink="">
      <xdr:nvSpPr>
        <xdr:cNvPr id="650" name="テキスト ボックス 649"/>
        <xdr:cNvSpPr txBox="1"/>
      </xdr:nvSpPr>
      <xdr:spPr>
        <a:xfrm>
          <a:off x="13436111" y="13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110692</xdr:rowOff>
    </xdr:from>
    <xdr:to>
      <xdr:col>67</xdr:col>
      <xdr:colOff>101600</xdr:colOff>
      <xdr:row>77</xdr:row>
      <xdr:rowOff>40842</xdr:rowOff>
    </xdr:to>
    <xdr:sp macro="" textlink="">
      <xdr:nvSpPr>
        <xdr:cNvPr id="651" name="楕円 650"/>
        <xdr:cNvSpPr/>
      </xdr:nvSpPr>
      <xdr:spPr>
        <a:xfrm>
          <a:off x="12763500" y="1314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31969</xdr:rowOff>
    </xdr:from>
    <xdr:ext cx="534377" cy="259045"/>
    <xdr:sp macro="" textlink="">
      <xdr:nvSpPr>
        <xdr:cNvPr id="652" name="テキスト ボックス 651"/>
        <xdr:cNvSpPr txBox="1"/>
      </xdr:nvSpPr>
      <xdr:spPr>
        <a:xfrm>
          <a:off x="12547111" y="132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6" name="直線コネクタ 675"/>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7" name="積立金最小値テキスト"/>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8" name="直線コネクタ 677"/>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9" name="積立金最大値テキスト"/>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0" name="直線コネクタ 679"/>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107392</xdr:rowOff>
    </xdr:from>
    <xdr:to>
      <xdr:col>85</xdr:col>
      <xdr:colOff>127000</xdr:colOff>
      <xdr:row>98</xdr:row>
      <xdr:rowOff>160235</xdr:rowOff>
    </xdr:to>
    <xdr:cxnSp macro="">
      <xdr:nvCxnSpPr>
        <xdr:cNvPr id="681" name="直線コネクタ 680"/>
        <xdr:cNvCxnSpPr/>
      </xdr:nvCxnSpPr>
      <xdr:spPr>
        <a:xfrm flipV="1">
          <a:off x="15481300" y="16738042"/>
          <a:ext cx="838200" cy="2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97565</xdr:rowOff>
    </xdr:from>
    <xdr:ext cx="534377" cy="259045"/>
    <xdr:sp macro="" textlink="">
      <xdr:nvSpPr>
        <xdr:cNvPr id="682" name="積立金平均値テキスト"/>
        <xdr:cNvSpPr txBox="1"/>
      </xdr:nvSpPr>
      <xdr:spPr>
        <a:xfrm>
          <a:off x="16370300" y="163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3" name="フローチャート: 判断 682"/>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136937</xdr:rowOff>
    </xdr:from>
    <xdr:to>
      <xdr:col>81</xdr:col>
      <xdr:colOff>50800</xdr:colOff>
      <xdr:row>98</xdr:row>
      <xdr:rowOff>160235</xdr:rowOff>
    </xdr:to>
    <xdr:cxnSp macro="">
      <xdr:nvCxnSpPr>
        <xdr:cNvPr id="684" name="直線コネクタ 683"/>
        <xdr:cNvCxnSpPr/>
      </xdr:nvCxnSpPr>
      <xdr:spPr>
        <a:xfrm>
          <a:off x="14592300" y="16424687"/>
          <a:ext cx="889000" cy="53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5" name="フローチャート: 判断 684"/>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6" name="テキスト ボックス 685"/>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136937</xdr:rowOff>
    </xdr:from>
    <xdr:to>
      <xdr:col>76</xdr:col>
      <xdr:colOff>114300</xdr:colOff>
      <xdr:row>99</xdr:row>
      <xdr:rowOff>41154</xdr:rowOff>
    </xdr:to>
    <xdr:cxnSp macro="">
      <xdr:nvCxnSpPr>
        <xdr:cNvPr id="687" name="直線コネクタ 686"/>
        <xdr:cNvCxnSpPr/>
      </xdr:nvCxnSpPr>
      <xdr:spPr>
        <a:xfrm flipV="1">
          <a:off x="13703300" y="16424687"/>
          <a:ext cx="889000" cy="5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8" name="フローチャート: 判断 687"/>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44390</xdr:rowOff>
    </xdr:from>
    <xdr:ext cx="534377" cy="259045"/>
    <xdr:sp macro="" textlink="">
      <xdr:nvSpPr>
        <xdr:cNvPr id="689" name="テキスト ボックス 688"/>
        <xdr:cNvSpPr txBox="1"/>
      </xdr:nvSpPr>
      <xdr:spPr>
        <a:xfrm>
          <a:off x="14325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41154</xdr:rowOff>
    </xdr:from>
    <xdr:to>
      <xdr:col>71</xdr:col>
      <xdr:colOff>177800</xdr:colOff>
      <xdr:row>99</xdr:row>
      <xdr:rowOff>42374</xdr:rowOff>
    </xdr:to>
    <xdr:cxnSp macro="">
      <xdr:nvCxnSpPr>
        <xdr:cNvPr id="690" name="直線コネクタ 689"/>
        <xdr:cNvCxnSpPr/>
      </xdr:nvCxnSpPr>
      <xdr:spPr>
        <a:xfrm flipV="1">
          <a:off x="12814300" y="17014704"/>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1" name="フローチャート: 判断 690"/>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2" name="テキスト ボックス 691"/>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3" name="フローチャート: 判断 692"/>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4" name="テキスト ボックス 693"/>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56592</xdr:rowOff>
    </xdr:from>
    <xdr:to>
      <xdr:col>85</xdr:col>
      <xdr:colOff>177800</xdr:colOff>
      <xdr:row>97</xdr:row>
      <xdr:rowOff>158192</xdr:rowOff>
    </xdr:to>
    <xdr:sp macro="" textlink="">
      <xdr:nvSpPr>
        <xdr:cNvPr id="700" name="楕円 699"/>
        <xdr:cNvSpPr/>
      </xdr:nvSpPr>
      <xdr:spPr>
        <a:xfrm>
          <a:off x="16268700" y="166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142969</xdr:rowOff>
    </xdr:from>
    <xdr:ext cx="534377" cy="259045"/>
    <xdr:sp macro="" textlink="">
      <xdr:nvSpPr>
        <xdr:cNvPr id="701" name="積立金該当値テキスト"/>
        <xdr:cNvSpPr txBox="1"/>
      </xdr:nvSpPr>
      <xdr:spPr>
        <a:xfrm>
          <a:off x="16370300" y="16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109435</xdr:rowOff>
    </xdr:from>
    <xdr:to>
      <xdr:col>81</xdr:col>
      <xdr:colOff>101600</xdr:colOff>
      <xdr:row>99</xdr:row>
      <xdr:rowOff>39585</xdr:rowOff>
    </xdr:to>
    <xdr:sp macro="" textlink="">
      <xdr:nvSpPr>
        <xdr:cNvPr id="702" name="楕円 701"/>
        <xdr:cNvSpPr/>
      </xdr:nvSpPr>
      <xdr:spPr>
        <a:xfrm>
          <a:off x="15430500" y="169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30712</xdr:rowOff>
    </xdr:from>
    <xdr:ext cx="469744" cy="259045"/>
    <xdr:sp macro="" textlink="">
      <xdr:nvSpPr>
        <xdr:cNvPr id="703" name="テキスト ボックス 702"/>
        <xdr:cNvSpPr txBox="1"/>
      </xdr:nvSpPr>
      <xdr:spPr>
        <a:xfrm>
          <a:off x="15246428" y="170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86137</xdr:rowOff>
    </xdr:from>
    <xdr:to>
      <xdr:col>76</xdr:col>
      <xdr:colOff>165100</xdr:colOff>
      <xdr:row>96</xdr:row>
      <xdr:rowOff>16287</xdr:rowOff>
    </xdr:to>
    <xdr:sp macro="" textlink="">
      <xdr:nvSpPr>
        <xdr:cNvPr id="704" name="楕円 703"/>
        <xdr:cNvSpPr/>
      </xdr:nvSpPr>
      <xdr:spPr>
        <a:xfrm>
          <a:off x="14541500" y="1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32814</xdr:rowOff>
    </xdr:from>
    <xdr:ext cx="534377" cy="259045"/>
    <xdr:sp macro="" textlink="">
      <xdr:nvSpPr>
        <xdr:cNvPr id="705" name="テキスト ボックス 704"/>
        <xdr:cNvSpPr txBox="1"/>
      </xdr:nvSpPr>
      <xdr:spPr>
        <a:xfrm>
          <a:off x="14325111" y="161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161804</xdr:rowOff>
    </xdr:from>
    <xdr:to>
      <xdr:col>72</xdr:col>
      <xdr:colOff>38100</xdr:colOff>
      <xdr:row>99</xdr:row>
      <xdr:rowOff>91954</xdr:rowOff>
    </xdr:to>
    <xdr:sp macro="" textlink="">
      <xdr:nvSpPr>
        <xdr:cNvPr id="706" name="楕円 705"/>
        <xdr:cNvSpPr/>
      </xdr:nvSpPr>
      <xdr:spPr>
        <a:xfrm>
          <a:off x="13652500" y="16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83081</xdr:rowOff>
    </xdr:from>
    <xdr:ext cx="378565" cy="259045"/>
    <xdr:sp macro="" textlink="">
      <xdr:nvSpPr>
        <xdr:cNvPr id="707" name="テキスト ボックス 706"/>
        <xdr:cNvSpPr txBox="1"/>
      </xdr:nvSpPr>
      <xdr:spPr>
        <a:xfrm>
          <a:off x="13514017" y="1705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163024</xdr:rowOff>
    </xdr:from>
    <xdr:to>
      <xdr:col>67</xdr:col>
      <xdr:colOff>101600</xdr:colOff>
      <xdr:row>99</xdr:row>
      <xdr:rowOff>93174</xdr:rowOff>
    </xdr:to>
    <xdr:sp macro="" textlink="">
      <xdr:nvSpPr>
        <xdr:cNvPr id="708" name="楕円 707"/>
        <xdr:cNvSpPr/>
      </xdr:nvSpPr>
      <xdr:spPr>
        <a:xfrm>
          <a:off x="12763500" y="169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84301</xdr:rowOff>
    </xdr:from>
    <xdr:ext cx="378565" cy="259045"/>
    <xdr:sp macro="" textlink="">
      <xdr:nvSpPr>
        <xdr:cNvPr id="709" name="テキスト ボックス 708"/>
        <xdr:cNvSpPr txBox="1"/>
      </xdr:nvSpPr>
      <xdr:spPr>
        <a:xfrm>
          <a:off x="12625017" y="1705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5" name="直線コネクタ 734"/>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8" name="投資及び出資金最大値テキスト"/>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9" name="直線コネクタ 738"/>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1" name="投資及び出資金平均値テキスト"/>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2" name="フローチャート: 判断 741"/>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4" name="フローチャート: 判断 743"/>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5" name="テキスト ボックス 744"/>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7" name="フローチャート: 判断 746"/>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8" name="テキスト ボックス 747"/>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0" name="フローチャート: 判断 749"/>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1" name="テキスト ボックス 750"/>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2" name="フローチャート: 判断 751"/>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3" name="テキスト ボックス 752"/>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0" name="直線コネクタ 789"/>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1" name="貸付金最小値テキスト"/>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2" name="直線コネクタ 791"/>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3" name="貸付金最大値テキスト"/>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4" name="直線コネクタ 793"/>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130099</xdr:rowOff>
    </xdr:from>
    <xdr:to>
      <xdr:col>116</xdr:col>
      <xdr:colOff>63500</xdr:colOff>
      <xdr:row>58</xdr:row>
      <xdr:rowOff>130145</xdr:rowOff>
    </xdr:to>
    <xdr:cxnSp macro="">
      <xdr:nvCxnSpPr>
        <xdr:cNvPr id="795" name="直線コネクタ 794"/>
        <xdr:cNvCxnSpPr/>
      </xdr:nvCxnSpPr>
      <xdr:spPr>
        <a:xfrm flipV="1">
          <a:off x="21323300" y="100741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6" name="貸付金平均値テキスト"/>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7" name="フローチャート: 判断 796"/>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130145</xdr:rowOff>
    </xdr:to>
    <xdr:cxnSp macro="">
      <xdr:nvCxnSpPr>
        <xdr:cNvPr id="798" name="直線コネクタ 797"/>
        <xdr:cNvCxnSpPr/>
      </xdr:nvCxnSpPr>
      <xdr:spPr>
        <a:xfrm>
          <a:off x="20434300" y="1007255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9" name="フローチャート: 判断 798"/>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0" name="テキスト ボックス 799"/>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128453</xdr:rowOff>
    </xdr:from>
    <xdr:to>
      <xdr:col>107</xdr:col>
      <xdr:colOff>50800</xdr:colOff>
      <xdr:row>58</xdr:row>
      <xdr:rowOff>128590</xdr:rowOff>
    </xdr:to>
    <xdr:cxnSp macro="">
      <xdr:nvCxnSpPr>
        <xdr:cNvPr id="801" name="直線コネクタ 800"/>
        <xdr:cNvCxnSpPr/>
      </xdr:nvCxnSpPr>
      <xdr:spPr>
        <a:xfrm flipV="1">
          <a:off x="19545300" y="1007255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2" name="フローチャート: 判断 801"/>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3" name="テキスト ボックス 802"/>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128590</xdr:rowOff>
    </xdr:from>
    <xdr:to>
      <xdr:col>102</xdr:col>
      <xdr:colOff>114300</xdr:colOff>
      <xdr:row>58</xdr:row>
      <xdr:rowOff>128681</xdr:rowOff>
    </xdr:to>
    <xdr:cxnSp macro="">
      <xdr:nvCxnSpPr>
        <xdr:cNvPr id="804" name="直線コネクタ 803"/>
        <xdr:cNvCxnSpPr/>
      </xdr:nvCxnSpPr>
      <xdr:spPr>
        <a:xfrm flipV="1">
          <a:off x="18656300" y="1007269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5" name="フローチャート: 判断 804"/>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06" name="テキスト ボックス 805"/>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7" name="フローチャート: 判断 806"/>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08" name="テキスト ボックス 807"/>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79299</xdr:rowOff>
    </xdr:from>
    <xdr:to>
      <xdr:col>116</xdr:col>
      <xdr:colOff>114300</xdr:colOff>
      <xdr:row>59</xdr:row>
      <xdr:rowOff>9449</xdr:rowOff>
    </xdr:to>
    <xdr:sp macro="" textlink="">
      <xdr:nvSpPr>
        <xdr:cNvPr id="814" name="楕円 813"/>
        <xdr:cNvSpPr/>
      </xdr:nvSpPr>
      <xdr:spPr>
        <a:xfrm>
          <a:off x="221107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165676</xdr:rowOff>
    </xdr:from>
    <xdr:ext cx="378565" cy="259045"/>
    <xdr:sp macro="" textlink="">
      <xdr:nvSpPr>
        <xdr:cNvPr id="815" name="貸付金該当値テキスト"/>
        <xdr:cNvSpPr txBox="1"/>
      </xdr:nvSpPr>
      <xdr:spPr>
        <a:xfrm>
          <a:off x="22212300" y="993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79345</xdr:rowOff>
    </xdr:from>
    <xdr:to>
      <xdr:col>112</xdr:col>
      <xdr:colOff>38100</xdr:colOff>
      <xdr:row>59</xdr:row>
      <xdr:rowOff>9495</xdr:rowOff>
    </xdr:to>
    <xdr:sp macro="" textlink="">
      <xdr:nvSpPr>
        <xdr:cNvPr id="816" name="楕円 815"/>
        <xdr:cNvSpPr/>
      </xdr:nvSpPr>
      <xdr:spPr>
        <a:xfrm>
          <a:off x="21272500" y="100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622</xdr:rowOff>
    </xdr:from>
    <xdr:ext cx="378565" cy="259045"/>
    <xdr:sp macro="" textlink="">
      <xdr:nvSpPr>
        <xdr:cNvPr id="817" name="テキスト ボックス 816"/>
        <xdr:cNvSpPr txBox="1"/>
      </xdr:nvSpPr>
      <xdr:spPr>
        <a:xfrm>
          <a:off x="21134017" y="1011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77653</xdr:rowOff>
    </xdr:from>
    <xdr:to>
      <xdr:col>107</xdr:col>
      <xdr:colOff>101600</xdr:colOff>
      <xdr:row>59</xdr:row>
      <xdr:rowOff>7803</xdr:rowOff>
    </xdr:to>
    <xdr:sp macro="" textlink="">
      <xdr:nvSpPr>
        <xdr:cNvPr id="818" name="楕円 817"/>
        <xdr:cNvSpPr/>
      </xdr:nvSpPr>
      <xdr:spPr>
        <a:xfrm>
          <a:off x="20383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170380</xdr:rowOff>
    </xdr:from>
    <xdr:ext cx="378565" cy="259045"/>
    <xdr:sp macro="" textlink="">
      <xdr:nvSpPr>
        <xdr:cNvPr id="819" name="テキスト ボックス 818"/>
        <xdr:cNvSpPr txBox="1"/>
      </xdr:nvSpPr>
      <xdr:spPr>
        <a:xfrm>
          <a:off x="20245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77790</xdr:rowOff>
    </xdr:from>
    <xdr:to>
      <xdr:col>102</xdr:col>
      <xdr:colOff>165100</xdr:colOff>
      <xdr:row>59</xdr:row>
      <xdr:rowOff>7940</xdr:rowOff>
    </xdr:to>
    <xdr:sp macro="" textlink="">
      <xdr:nvSpPr>
        <xdr:cNvPr id="820" name="楕円 819"/>
        <xdr:cNvSpPr/>
      </xdr:nvSpPr>
      <xdr:spPr>
        <a:xfrm>
          <a:off x="19494500" y="100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170517</xdr:rowOff>
    </xdr:from>
    <xdr:ext cx="378565" cy="259045"/>
    <xdr:sp macro="" textlink="">
      <xdr:nvSpPr>
        <xdr:cNvPr id="821" name="テキスト ボックス 820"/>
        <xdr:cNvSpPr txBox="1"/>
      </xdr:nvSpPr>
      <xdr:spPr>
        <a:xfrm>
          <a:off x="19356017" y="10114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77881</xdr:rowOff>
    </xdr:from>
    <xdr:to>
      <xdr:col>98</xdr:col>
      <xdr:colOff>38100</xdr:colOff>
      <xdr:row>59</xdr:row>
      <xdr:rowOff>8031</xdr:rowOff>
    </xdr:to>
    <xdr:sp macro="" textlink="">
      <xdr:nvSpPr>
        <xdr:cNvPr id="822" name="楕円 821"/>
        <xdr:cNvSpPr/>
      </xdr:nvSpPr>
      <xdr:spPr>
        <a:xfrm>
          <a:off x="18605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170608</xdr:rowOff>
    </xdr:from>
    <xdr:ext cx="378565" cy="259045"/>
    <xdr:sp macro="" textlink="">
      <xdr:nvSpPr>
        <xdr:cNvPr id="823" name="テキスト ボックス 822"/>
        <xdr:cNvSpPr txBox="1"/>
      </xdr:nvSpPr>
      <xdr:spPr>
        <a:xfrm>
          <a:off x="18467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6" name="直線コネクタ 845"/>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7" name="繰出金最小値テキスト"/>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8" name="直線コネクタ 847"/>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9" name="繰出金最大値テキスト"/>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0" name="直線コネクタ 849"/>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116108</xdr:rowOff>
    </xdr:from>
    <xdr:to>
      <xdr:col>116</xdr:col>
      <xdr:colOff>63500</xdr:colOff>
      <xdr:row>73</xdr:row>
      <xdr:rowOff>132522</xdr:rowOff>
    </xdr:to>
    <xdr:cxnSp macro="">
      <xdr:nvCxnSpPr>
        <xdr:cNvPr id="851" name="直線コネクタ 850"/>
        <xdr:cNvCxnSpPr/>
      </xdr:nvCxnSpPr>
      <xdr:spPr>
        <a:xfrm flipV="1">
          <a:off x="21323300" y="12631958"/>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2" name="繰出金平均値テキスト"/>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3" name="フローチャート: 判断 852"/>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132522</xdr:rowOff>
    </xdr:from>
    <xdr:to>
      <xdr:col>111</xdr:col>
      <xdr:colOff>177800</xdr:colOff>
      <xdr:row>74</xdr:row>
      <xdr:rowOff>22611</xdr:rowOff>
    </xdr:to>
    <xdr:cxnSp macro="">
      <xdr:nvCxnSpPr>
        <xdr:cNvPr id="854" name="直線コネクタ 853"/>
        <xdr:cNvCxnSpPr/>
      </xdr:nvCxnSpPr>
      <xdr:spPr>
        <a:xfrm flipV="1">
          <a:off x="20434300" y="12648372"/>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5" name="フローチャート: 判断 854"/>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92564</xdr:rowOff>
    </xdr:from>
    <xdr:ext cx="534377" cy="259045"/>
    <xdr:sp macro="" textlink="">
      <xdr:nvSpPr>
        <xdr:cNvPr id="856" name="テキスト ボックス 855"/>
        <xdr:cNvSpPr txBox="1"/>
      </xdr:nvSpPr>
      <xdr:spPr>
        <a:xfrm>
          <a:off x="21056111" y="127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11226</xdr:rowOff>
    </xdr:from>
    <xdr:to>
      <xdr:col>107</xdr:col>
      <xdr:colOff>50800</xdr:colOff>
      <xdr:row>74</xdr:row>
      <xdr:rowOff>22611</xdr:rowOff>
    </xdr:to>
    <xdr:cxnSp macro="">
      <xdr:nvCxnSpPr>
        <xdr:cNvPr id="857" name="直線コネクタ 856"/>
        <xdr:cNvCxnSpPr/>
      </xdr:nvCxnSpPr>
      <xdr:spPr>
        <a:xfrm>
          <a:off x="19545300" y="12698526"/>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8" name="フローチャート: 判断 857"/>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123928</xdr:rowOff>
    </xdr:from>
    <xdr:ext cx="534377" cy="259045"/>
    <xdr:sp macro="" textlink="">
      <xdr:nvSpPr>
        <xdr:cNvPr id="859" name="テキスト ボックス 858"/>
        <xdr:cNvSpPr txBox="1"/>
      </xdr:nvSpPr>
      <xdr:spPr>
        <a:xfrm>
          <a:off x="20167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50500</xdr:rowOff>
    </xdr:from>
    <xdr:to>
      <xdr:col>102</xdr:col>
      <xdr:colOff>114300</xdr:colOff>
      <xdr:row>74</xdr:row>
      <xdr:rowOff>11226</xdr:rowOff>
    </xdr:to>
    <xdr:cxnSp macro="">
      <xdr:nvCxnSpPr>
        <xdr:cNvPr id="860" name="直線コネクタ 859"/>
        <xdr:cNvCxnSpPr/>
      </xdr:nvCxnSpPr>
      <xdr:spPr>
        <a:xfrm>
          <a:off x="18656300" y="12223450"/>
          <a:ext cx="8890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1" name="フローチャート: 判断 860"/>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128454</xdr:rowOff>
    </xdr:from>
    <xdr:ext cx="534377" cy="259045"/>
    <xdr:sp macro="" textlink="">
      <xdr:nvSpPr>
        <xdr:cNvPr id="862" name="テキスト ボックス 861"/>
        <xdr:cNvSpPr txBox="1"/>
      </xdr:nvSpPr>
      <xdr:spPr>
        <a:xfrm>
          <a:off x="19278111" y="128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63" name="フローチャート: 判断 862"/>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164025</xdr:rowOff>
    </xdr:from>
    <xdr:ext cx="534377" cy="259045"/>
    <xdr:sp macro="" textlink="">
      <xdr:nvSpPr>
        <xdr:cNvPr id="864" name="テキスト ボックス 863"/>
        <xdr:cNvSpPr txBox="1"/>
      </xdr:nvSpPr>
      <xdr:spPr>
        <a:xfrm>
          <a:off x="18389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65308</xdr:rowOff>
    </xdr:from>
    <xdr:to>
      <xdr:col>116</xdr:col>
      <xdr:colOff>114300</xdr:colOff>
      <xdr:row>73</xdr:row>
      <xdr:rowOff>166908</xdr:rowOff>
    </xdr:to>
    <xdr:sp macro="" textlink="">
      <xdr:nvSpPr>
        <xdr:cNvPr id="870" name="楕円 869"/>
        <xdr:cNvSpPr/>
      </xdr:nvSpPr>
      <xdr:spPr>
        <a:xfrm>
          <a:off x="22110700" y="125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43735</xdr:rowOff>
    </xdr:from>
    <xdr:ext cx="534377" cy="259045"/>
    <xdr:sp macro="" textlink="">
      <xdr:nvSpPr>
        <xdr:cNvPr id="871" name="繰出金該当値テキスト"/>
        <xdr:cNvSpPr txBox="1"/>
      </xdr:nvSpPr>
      <xdr:spPr>
        <a:xfrm>
          <a:off x="22212300" y="125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81722</xdr:rowOff>
    </xdr:from>
    <xdr:to>
      <xdr:col>112</xdr:col>
      <xdr:colOff>38100</xdr:colOff>
      <xdr:row>74</xdr:row>
      <xdr:rowOff>11872</xdr:rowOff>
    </xdr:to>
    <xdr:sp macro="" textlink="">
      <xdr:nvSpPr>
        <xdr:cNvPr id="872" name="楕円 871"/>
        <xdr:cNvSpPr/>
      </xdr:nvSpPr>
      <xdr:spPr>
        <a:xfrm>
          <a:off x="21272500" y="12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28399</xdr:rowOff>
    </xdr:from>
    <xdr:ext cx="534377" cy="259045"/>
    <xdr:sp macro="" textlink="">
      <xdr:nvSpPr>
        <xdr:cNvPr id="873" name="テキスト ボックス 872"/>
        <xdr:cNvSpPr txBox="1"/>
      </xdr:nvSpPr>
      <xdr:spPr>
        <a:xfrm>
          <a:off x="21056111" y="12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143261</xdr:rowOff>
    </xdr:from>
    <xdr:to>
      <xdr:col>107</xdr:col>
      <xdr:colOff>101600</xdr:colOff>
      <xdr:row>74</xdr:row>
      <xdr:rowOff>73411</xdr:rowOff>
    </xdr:to>
    <xdr:sp macro="" textlink="">
      <xdr:nvSpPr>
        <xdr:cNvPr id="874" name="楕円 873"/>
        <xdr:cNvSpPr/>
      </xdr:nvSpPr>
      <xdr:spPr>
        <a:xfrm>
          <a:off x="20383500" y="12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89938</xdr:rowOff>
    </xdr:from>
    <xdr:ext cx="534377" cy="259045"/>
    <xdr:sp macro="" textlink="">
      <xdr:nvSpPr>
        <xdr:cNvPr id="875" name="テキスト ボックス 874"/>
        <xdr:cNvSpPr txBox="1"/>
      </xdr:nvSpPr>
      <xdr:spPr>
        <a:xfrm>
          <a:off x="20167111" y="124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131876</xdr:rowOff>
    </xdr:from>
    <xdr:to>
      <xdr:col>102</xdr:col>
      <xdr:colOff>165100</xdr:colOff>
      <xdr:row>74</xdr:row>
      <xdr:rowOff>62026</xdr:rowOff>
    </xdr:to>
    <xdr:sp macro="" textlink="">
      <xdr:nvSpPr>
        <xdr:cNvPr id="876" name="楕円 875"/>
        <xdr:cNvSpPr/>
      </xdr:nvSpPr>
      <xdr:spPr>
        <a:xfrm>
          <a:off x="194945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78553</xdr:rowOff>
    </xdr:from>
    <xdr:ext cx="534377" cy="259045"/>
    <xdr:sp macro="" textlink="">
      <xdr:nvSpPr>
        <xdr:cNvPr id="877" name="テキスト ボックス 876"/>
        <xdr:cNvSpPr txBox="1"/>
      </xdr:nvSpPr>
      <xdr:spPr>
        <a:xfrm>
          <a:off x="19278111" y="124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171150</xdr:rowOff>
    </xdr:from>
    <xdr:to>
      <xdr:col>98</xdr:col>
      <xdr:colOff>38100</xdr:colOff>
      <xdr:row>71</xdr:row>
      <xdr:rowOff>101300</xdr:rowOff>
    </xdr:to>
    <xdr:sp macro="" textlink="">
      <xdr:nvSpPr>
        <xdr:cNvPr id="878" name="楕円 877"/>
        <xdr:cNvSpPr/>
      </xdr:nvSpPr>
      <xdr:spPr>
        <a:xfrm>
          <a:off x="18605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117827</xdr:rowOff>
    </xdr:from>
    <xdr:ext cx="534377" cy="259045"/>
    <xdr:sp macro="" textlink="">
      <xdr:nvSpPr>
        <xdr:cNvPr id="879" name="テキスト ボックス 878"/>
        <xdr:cNvSpPr txBox="1"/>
      </xdr:nvSpPr>
      <xdr:spPr>
        <a:xfrm>
          <a:off x="18389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432,449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417,153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類似団体・全国平均を下回っているものの、県平均を上回っている。今後も時間外勤務の縮減や、適正な職員数の管理などに努めて人件費を抑制する。物件費は、類似団体・県・全国平均をいずれも下回っている。今後も経常経費に対するマイナスシーリングの実施な</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ど</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、コスト削減に努めていく。扶助費は、類似団体・県・全国平均をいずれも</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補助費等は、類似団体と比較して一人当たりコストが低い状況となっている。前年度と比較する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2,354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しており、工場誘致奨励金の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が主な要因である。今後も補助金の適正な執行と透明性の確保に努めて効率的な財政運営を行う。普通建設事業費は、類似団体・県・全国平均をいずれも下回って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10,847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岩井保健センター改修事業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岩井第一小学校体育館改築工事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の増が主な要因である。今後は公共施設等総合管理計画等に基づき、事業の取捨選択を徹底していくことで、事業費の減少を目指す。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52,346
48,550
123.03
24,252,650
22,636,999
1,113,664
13,975,122
26,108,326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60778</xdr:rowOff>
    </xdr:from>
    <xdr:to>
      <xdr:col>24</xdr:col>
      <xdr:colOff>63500</xdr:colOff>
      <xdr:row>34</xdr:row>
      <xdr:rowOff>2540</xdr:rowOff>
    </xdr:to>
    <xdr:cxnSp macro="">
      <xdr:nvCxnSpPr>
        <xdr:cNvPr id="63" name="直線コネクタ 62"/>
        <xdr:cNvCxnSpPr/>
      </xdr:nvCxnSpPr>
      <xdr:spPr>
        <a:xfrm flipV="1">
          <a:off x="3797300" y="5718628"/>
          <a:ext cx="8382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99440</xdr:rowOff>
    </xdr:from>
    <xdr:ext cx="469744" cy="259045"/>
    <xdr:sp macro="" textlink="">
      <xdr:nvSpPr>
        <xdr:cNvPr id="64" name="議会費平均値テキスト"/>
        <xdr:cNvSpPr txBox="1"/>
      </xdr:nvSpPr>
      <xdr:spPr>
        <a:xfrm>
          <a:off x="4686300" y="6100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154940</xdr:rowOff>
    </xdr:to>
    <xdr:cxnSp macro="">
      <xdr:nvCxnSpPr>
        <xdr:cNvPr id="66" name="直線コネクタ 65"/>
        <xdr:cNvCxnSpPr/>
      </xdr:nvCxnSpPr>
      <xdr:spPr>
        <a:xfrm flipV="1">
          <a:off x="2908300" y="5831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68" name="テキスト ボックス 67"/>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154940</xdr:rowOff>
    </xdr:to>
    <xdr:cxnSp macro="">
      <xdr:nvCxnSpPr>
        <xdr:cNvPr id="69" name="直線コネクタ 68"/>
        <xdr:cNvCxnSpPr/>
      </xdr:nvCxnSpPr>
      <xdr:spPr>
        <a:xfrm>
          <a:off x="2019300" y="5831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107587</xdr:rowOff>
    </xdr:from>
    <xdr:to>
      <xdr:col>10</xdr:col>
      <xdr:colOff>114300</xdr:colOff>
      <xdr:row>34</xdr:row>
      <xdr:rowOff>2540</xdr:rowOff>
    </xdr:to>
    <xdr:cxnSp macro="">
      <xdr:nvCxnSpPr>
        <xdr:cNvPr id="72" name="直線コネクタ 71"/>
        <xdr:cNvCxnSpPr/>
      </xdr:nvCxnSpPr>
      <xdr:spPr>
        <a:xfrm>
          <a:off x="1130300" y="5765437"/>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149514</xdr:rowOff>
    </xdr:from>
    <xdr:ext cx="469744" cy="259045"/>
    <xdr:sp macro="" textlink="">
      <xdr:nvSpPr>
        <xdr:cNvPr id="74" name="テキスト ボックス 73"/>
        <xdr:cNvSpPr txBox="1"/>
      </xdr:nvSpPr>
      <xdr:spPr>
        <a:xfrm>
          <a:off x="1784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9978</xdr:rowOff>
    </xdr:from>
    <xdr:to>
      <xdr:col>24</xdr:col>
      <xdr:colOff>114300</xdr:colOff>
      <xdr:row>33</xdr:row>
      <xdr:rowOff>111578</xdr:rowOff>
    </xdr:to>
    <xdr:sp macro="" textlink="">
      <xdr:nvSpPr>
        <xdr:cNvPr id="82" name="楕円 81"/>
        <xdr:cNvSpPr/>
      </xdr:nvSpPr>
      <xdr:spPr>
        <a:xfrm>
          <a:off x="4584700" y="56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32855</xdr:rowOff>
    </xdr:from>
    <xdr:ext cx="469744" cy="259045"/>
    <xdr:sp macro="" textlink="">
      <xdr:nvSpPr>
        <xdr:cNvPr id="83" name="議会費該当値テキスト"/>
        <xdr:cNvSpPr txBox="1"/>
      </xdr:nvSpPr>
      <xdr:spPr>
        <a:xfrm>
          <a:off x="4686300" y="551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4" name="楕円 83"/>
        <xdr:cNvSpPr/>
      </xdr:nvSpPr>
      <xdr:spPr>
        <a:xfrm>
          <a:off x="3746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69867</xdr:rowOff>
    </xdr:from>
    <xdr:ext cx="469744" cy="259045"/>
    <xdr:sp macro="" textlink="">
      <xdr:nvSpPr>
        <xdr:cNvPr id="85" name="テキスト ボックス 84"/>
        <xdr:cNvSpPr txBox="1"/>
      </xdr:nvSpPr>
      <xdr:spPr>
        <a:xfrm>
          <a:off x="3562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104140</xdr:rowOff>
    </xdr:from>
    <xdr:to>
      <xdr:col>15</xdr:col>
      <xdr:colOff>101600</xdr:colOff>
      <xdr:row>35</xdr:row>
      <xdr:rowOff>34290</xdr:rowOff>
    </xdr:to>
    <xdr:sp macro="" textlink="">
      <xdr:nvSpPr>
        <xdr:cNvPr id="86" name="楕円 85"/>
        <xdr:cNvSpPr/>
      </xdr:nvSpPr>
      <xdr:spPr>
        <a:xfrm>
          <a:off x="2857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50817</xdr:rowOff>
    </xdr:from>
    <xdr:ext cx="469744" cy="259045"/>
    <xdr:sp macro="" textlink="">
      <xdr:nvSpPr>
        <xdr:cNvPr id="87" name="テキスト ボックス 86"/>
        <xdr:cNvSpPr txBox="1"/>
      </xdr:nvSpPr>
      <xdr:spPr>
        <a:xfrm>
          <a:off x="2673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123190</xdr:rowOff>
    </xdr:from>
    <xdr:to>
      <xdr:col>10</xdr:col>
      <xdr:colOff>165100</xdr:colOff>
      <xdr:row>34</xdr:row>
      <xdr:rowOff>53340</xdr:rowOff>
    </xdr:to>
    <xdr:sp macro="" textlink="">
      <xdr:nvSpPr>
        <xdr:cNvPr id="88" name="楕円 87"/>
        <xdr:cNvSpPr/>
      </xdr:nvSpPr>
      <xdr:spPr>
        <a:xfrm>
          <a:off x="1968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69867</xdr:rowOff>
    </xdr:from>
    <xdr:ext cx="469744" cy="259045"/>
    <xdr:sp macro="" textlink="">
      <xdr:nvSpPr>
        <xdr:cNvPr id="89" name="テキスト ボックス 88"/>
        <xdr:cNvSpPr txBox="1"/>
      </xdr:nvSpPr>
      <xdr:spPr>
        <a:xfrm>
          <a:off x="1784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56787</xdr:rowOff>
    </xdr:from>
    <xdr:to>
      <xdr:col>6</xdr:col>
      <xdr:colOff>38100</xdr:colOff>
      <xdr:row>33</xdr:row>
      <xdr:rowOff>158387</xdr:rowOff>
    </xdr:to>
    <xdr:sp macro="" textlink="">
      <xdr:nvSpPr>
        <xdr:cNvPr id="90" name="楕円 89"/>
        <xdr:cNvSpPr/>
      </xdr:nvSpPr>
      <xdr:spPr>
        <a:xfrm>
          <a:off x="1079500" y="57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3464</xdr:rowOff>
    </xdr:from>
    <xdr:ext cx="469744" cy="259045"/>
    <xdr:sp macro="" textlink="">
      <xdr:nvSpPr>
        <xdr:cNvPr id="91" name="テキスト ボックス 90"/>
        <xdr:cNvSpPr txBox="1"/>
      </xdr:nvSpPr>
      <xdr:spPr>
        <a:xfrm>
          <a:off x="895428" y="548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13861</xdr:rowOff>
    </xdr:from>
    <xdr:to>
      <xdr:col>24</xdr:col>
      <xdr:colOff>62865</xdr:colOff>
      <xdr:row>57</xdr:row>
      <xdr:rowOff>51003</xdr:rowOff>
    </xdr:to>
    <xdr:cxnSp macro="">
      <xdr:nvCxnSpPr>
        <xdr:cNvPr id="118" name="直線コネクタ 117"/>
        <xdr:cNvCxnSpPr/>
      </xdr:nvCxnSpPr>
      <xdr:spPr>
        <a:xfrm flipV="1">
          <a:off x="4633595" y="9272161"/>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54830</xdr:rowOff>
    </xdr:from>
    <xdr:ext cx="534377" cy="259045"/>
    <xdr:sp macro="" textlink="">
      <xdr:nvSpPr>
        <xdr:cNvPr id="119" name="総務費最小値テキスト"/>
        <xdr:cNvSpPr txBox="1"/>
      </xdr:nvSpPr>
      <xdr:spPr>
        <a:xfrm>
          <a:off x="4686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51003</xdr:rowOff>
    </xdr:from>
    <xdr:to>
      <xdr:col>24</xdr:col>
      <xdr:colOff>152400</xdr:colOff>
      <xdr:row>57</xdr:row>
      <xdr:rowOff>51003</xdr:rowOff>
    </xdr:to>
    <xdr:cxnSp macro="">
      <xdr:nvCxnSpPr>
        <xdr:cNvPr id="120" name="直線コネクタ 119"/>
        <xdr:cNvCxnSpPr/>
      </xdr:nvCxnSpPr>
      <xdr:spPr>
        <a:xfrm>
          <a:off x="4546600" y="982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131988</xdr:rowOff>
    </xdr:from>
    <xdr:ext cx="599010" cy="259045"/>
    <xdr:sp macro="" textlink="">
      <xdr:nvSpPr>
        <xdr:cNvPr id="121" name="総務費最大値テキスト"/>
        <xdr:cNvSpPr txBox="1"/>
      </xdr:nvSpPr>
      <xdr:spPr>
        <a:xfrm>
          <a:off x="4686300" y="90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13861</xdr:rowOff>
    </xdr:from>
    <xdr:to>
      <xdr:col>24</xdr:col>
      <xdr:colOff>152400</xdr:colOff>
      <xdr:row>54</xdr:row>
      <xdr:rowOff>13861</xdr:rowOff>
    </xdr:to>
    <xdr:cxnSp macro="">
      <xdr:nvCxnSpPr>
        <xdr:cNvPr id="122" name="直線コネクタ 121"/>
        <xdr:cNvCxnSpPr/>
      </xdr:nvCxnSpPr>
      <xdr:spPr>
        <a:xfrm>
          <a:off x="4546600" y="92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51003</xdr:rowOff>
    </xdr:from>
    <xdr:to>
      <xdr:col>24</xdr:col>
      <xdr:colOff>63500</xdr:colOff>
      <xdr:row>58</xdr:row>
      <xdr:rowOff>71327</xdr:rowOff>
    </xdr:to>
    <xdr:cxnSp macro="">
      <xdr:nvCxnSpPr>
        <xdr:cNvPr id="123" name="直線コネクタ 122"/>
        <xdr:cNvCxnSpPr/>
      </xdr:nvCxnSpPr>
      <xdr:spPr>
        <a:xfrm flipV="1">
          <a:off x="3797300" y="9823653"/>
          <a:ext cx="838200" cy="19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14143</xdr:rowOff>
    </xdr:from>
    <xdr:ext cx="534377" cy="259045"/>
    <xdr:sp macro="" textlink="">
      <xdr:nvSpPr>
        <xdr:cNvPr id="124" name="総務費平均値テキスト"/>
        <xdr:cNvSpPr txBox="1"/>
      </xdr:nvSpPr>
      <xdr:spPr>
        <a:xfrm>
          <a:off x="4686300" y="944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162716</xdr:rowOff>
    </xdr:from>
    <xdr:to>
      <xdr:col>24</xdr:col>
      <xdr:colOff>114300</xdr:colOff>
      <xdr:row>56</xdr:row>
      <xdr:rowOff>92866</xdr:rowOff>
    </xdr:to>
    <xdr:sp macro="" textlink="">
      <xdr:nvSpPr>
        <xdr:cNvPr id="125" name="フローチャート: 判断 124"/>
        <xdr:cNvSpPr/>
      </xdr:nvSpPr>
      <xdr:spPr>
        <a:xfrm>
          <a:off x="4584700" y="959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141355</xdr:rowOff>
    </xdr:from>
    <xdr:to>
      <xdr:col>19</xdr:col>
      <xdr:colOff>177800</xdr:colOff>
      <xdr:row>58</xdr:row>
      <xdr:rowOff>71327</xdr:rowOff>
    </xdr:to>
    <xdr:cxnSp macro="">
      <xdr:nvCxnSpPr>
        <xdr:cNvPr id="126" name="直線コネクタ 125"/>
        <xdr:cNvCxnSpPr/>
      </xdr:nvCxnSpPr>
      <xdr:spPr>
        <a:xfrm>
          <a:off x="2908300" y="9742555"/>
          <a:ext cx="889000" cy="27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83979</xdr:rowOff>
    </xdr:from>
    <xdr:to>
      <xdr:col>20</xdr:col>
      <xdr:colOff>38100</xdr:colOff>
      <xdr:row>57</xdr:row>
      <xdr:rowOff>14129</xdr:rowOff>
    </xdr:to>
    <xdr:sp macro="" textlink="">
      <xdr:nvSpPr>
        <xdr:cNvPr id="127" name="フローチャート: 判断 126"/>
        <xdr:cNvSpPr/>
      </xdr:nvSpPr>
      <xdr:spPr>
        <a:xfrm>
          <a:off x="37465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30656</xdr:rowOff>
    </xdr:from>
    <xdr:ext cx="534377" cy="259045"/>
    <xdr:sp macro="" textlink="">
      <xdr:nvSpPr>
        <xdr:cNvPr id="128" name="テキスト ボックス 127"/>
        <xdr:cNvSpPr txBox="1"/>
      </xdr:nvSpPr>
      <xdr:spPr>
        <a:xfrm>
          <a:off x="3530111" y="94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44983</xdr:rowOff>
    </xdr:from>
    <xdr:to>
      <xdr:col>15</xdr:col>
      <xdr:colOff>50800</xdr:colOff>
      <xdr:row>56</xdr:row>
      <xdr:rowOff>141355</xdr:rowOff>
    </xdr:to>
    <xdr:cxnSp macro="">
      <xdr:nvCxnSpPr>
        <xdr:cNvPr id="129" name="直線コネクタ 128"/>
        <xdr:cNvCxnSpPr/>
      </xdr:nvCxnSpPr>
      <xdr:spPr>
        <a:xfrm>
          <a:off x="2019300" y="8960383"/>
          <a:ext cx="889000" cy="7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67858</xdr:rowOff>
    </xdr:from>
    <xdr:to>
      <xdr:col>15</xdr:col>
      <xdr:colOff>101600</xdr:colOff>
      <xdr:row>56</xdr:row>
      <xdr:rowOff>169458</xdr:rowOff>
    </xdr:to>
    <xdr:sp macro="" textlink="">
      <xdr:nvSpPr>
        <xdr:cNvPr id="130" name="フローチャート: 判断 129"/>
        <xdr:cNvSpPr/>
      </xdr:nvSpPr>
      <xdr:spPr>
        <a:xfrm>
          <a:off x="2857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14535</xdr:rowOff>
    </xdr:from>
    <xdr:ext cx="534377" cy="259045"/>
    <xdr:sp macro="" textlink="">
      <xdr:nvSpPr>
        <xdr:cNvPr id="131" name="テキスト ボックス 130"/>
        <xdr:cNvSpPr txBox="1"/>
      </xdr:nvSpPr>
      <xdr:spPr>
        <a:xfrm>
          <a:off x="2641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44983</xdr:rowOff>
    </xdr:from>
    <xdr:to>
      <xdr:col>10</xdr:col>
      <xdr:colOff>114300</xdr:colOff>
      <xdr:row>58</xdr:row>
      <xdr:rowOff>146765</xdr:rowOff>
    </xdr:to>
    <xdr:cxnSp macro="">
      <xdr:nvCxnSpPr>
        <xdr:cNvPr id="132" name="直線コネクタ 131"/>
        <xdr:cNvCxnSpPr/>
      </xdr:nvCxnSpPr>
      <xdr:spPr>
        <a:xfrm flipV="1">
          <a:off x="1130300" y="8960383"/>
          <a:ext cx="889000" cy="113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24816</xdr:rowOff>
    </xdr:from>
    <xdr:to>
      <xdr:col>10</xdr:col>
      <xdr:colOff>165100</xdr:colOff>
      <xdr:row>50</xdr:row>
      <xdr:rowOff>126416</xdr:rowOff>
    </xdr:to>
    <xdr:sp macro="" textlink="">
      <xdr:nvSpPr>
        <xdr:cNvPr id="133" name="フローチャート: 判断 132"/>
        <xdr:cNvSpPr/>
      </xdr:nvSpPr>
      <xdr:spPr>
        <a:xfrm>
          <a:off x="1968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142943</xdr:rowOff>
    </xdr:from>
    <xdr:ext cx="599010" cy="259045"/>
    <xdr:sp macro="" textlink="">
      <xdr:nvSpPr>
        <xdr:cNvPr id="134" name="テキスト ボックス 133"/>
        <xdr:cNvSpPr txBox="1"/>
      </xdr:nvSpPr>
      <xdr:spPr>
        <a:xfrm>
          <a:off x="1719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164523</xdr:rowOff>
    </xdr:from>
    <xdr:to>
      <xdr:col>6</xdr:col>
      <xdr:colOff>38100</xdr:colOff>
      <xdr:row>57</xdr:row>
      <xdr:rowOff>94673</xdr:rowOff>
    </xdr:to>
    <xdr:sp macro="" textlink="">
      <xdr:nvSpPr>
        <xdr:cNvPr id="135" name="フローチャート: 判断 134"/>
        <xdr:cNvSpPr/>
      </xdr:nvSpPr>
      <xdr:spPr>
        <a:xfrm>
          <a:off x="1079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111200</xdr:rowOff>
    </xdr:from>
    <xdr:ext cx="534377" cy="259045"/>
    <xdr:sp macro="" textlink="">
      <xdr:nvSpPr>
        <xdr:cNvPr id="136" name="テキスト ボックス 135"/>
        <xdr:cNvSpPr txBox="1"/>
      </xdr:nvSpPr>
      <xdr:spPr>
        <a:xfrm>
          <a:off x="863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xdr:rowOff>
    </xdr:from>
    <xdr:to>
      <xdr:col>24</xdr:col>
      <xdr:colOff>114300</xdr:colOff>
      <xdr:row>57</xdr:row>
      <xdr:rowOff>101803</xdr:rowOff>
    </xdr:to>
    <xdr:sp macro="" textlink="">
      <xdr:nvSpPr>
        <xdr:cNvPr id="142" name="楕円 141"/>
        <xdr:cNvSpPr/>
      </xdr:nvSpPr>
      <xdr:spPr>
        <a:xfrm>
          <a:off x="45847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86580</xdr:rowOff>
    </xdr:from>
    <xdr:ext cx="534377" cy="259045"/>
    <xdr:sp macro="" textlink="">
      <xdr:nvSpPr>
        <xdr:cNvPr id="143" name="総務費該当値テキスト"/>
        <xdr:cNvSpPr txBox="1"/>
      </xdr:nvSpPr>
      <xdr:spPr>
        <a:xfrm>
          <a:off x="4686300" y="968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20527</xdr:rowOff>
    </xdr:from>
    <xdr:to>
      <xdr:col>20</xdr:col>
      <xdr:colOff>38100</xdr:colOff>
      <xdr:row>58</xdr:row>
      <xdr:rowOff>122127</xdr:rowOff>
    </xdr:to>
    <xdr:sp macro="" textlink="">
      <xdr:nvSpPr>
        <xdr:cNvPr id="144" name="楕円 143"/>
        <xdr:cNvSpPr/>
      </xdr:nvSpPr>
      <xdr:spPr>
        <a:xfrm>
          <a:off x="3746500" y="99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113254</xdr:rowOff>
    </xdr:from>
    <xdr:ext cx="534377" cy="259045"/>
    <xdr:sp macro="" textlink="">
      <xdr:nvSpPr>
        <xdr:cNvPr id="145" name="テキスト ボックス 144"/>
        <xdr:cNvSpPr txBox="1"/>
      </xdr:nvSpPr>
      <xdr:spPr>
        <a:xfrm>
          <a:off x="3530111" y="100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90555</xdr:rowOff>
    </xdr:from>
    <xdr:to>
      <xdr:col>15</xdr:col>
      <xdr:colOff>101600</xdr:colOff>
      <xdr:row>57</xdr:row>
      <xdr:rowOff>20705</xdr:rowOff>
    </xdr:to>
    <xdr:sp macro="" textlink="">
      <xdr:nvSpPr>
        <xdr:cNvPr id="146" name="楕円 145"/>
        <xdr:cNvSpPr/>
      </xdr:nvSpPr>
      <xdr:spPr>
        <a:xfrm>
          <a:off x="2857500" y="96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11832</xdr:rowOff>
    </xdr:from>
    <xdr:ext cx="534377" cy="259045"/>
    <xdr:sp macro="" textlink="">
      <xdr:nvSpPr>
        <xdr:cNvPr id="147" name="テキスト ボックス 146"/>
        <xdr:cNvSpPr txBox="1"/>
      </xdr:nvSpPr>
      <xdr:spPr>
        <a:xfrm>
          <a:off x="2641111" y="97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165633</xdr:rowOff>
    </xdr:from>
    <xdr:to>
      <xdr:col>10</xdr:col>
      <xdr:colOff>165100</xdr:colOff>
      <xdr:row>52</xdr:row>
      <xdr:rowOff>95783</xdr:rowOff>
    </xdr:to>
    <xdr:sp macro="" textlink="">
      <xdr:nvSpPr>
        <xdr:cNvPr id="148" name="楕円 147"/>
        <xdr:cNvSpPr/>
      </xdr:nvSpPr>
      <xdr:spPr>
        <a:xfrm>
          <a:off x="1968500" y="89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86910</xdr:rowOff>
    </xdr:from>
    <xdr:ext cx="599010" cy="259045"/>
    <xdr:sp macro="" textlink="">
      <xdr:nvSpPr>
        <xdr:cNvPr id="149" name="テキスト ボックス 148"/>
        <xdr:cNvSpPr txBox="1"/>
      </xdr:nvSpPr>
      <xdr:spPr>
        <a:xfrm>
          <a:off x="1719795" y="90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95965</xdr:rowOff>
    </xdr:from>
    <xdr:to>
      <xdr:col>6</xdr:col>
      <xdr:colOff>38100</xdr:colOff>
      <xdr:row>59</xdr:row>
      <xdr:rowOff>26115</xdr:rowOff>
    </xdr:to>
    <xdr:sp macro="" textlink="">
      <xdr:nvSpPr>
        <xdr:cNvPr id="150" name="楕円 149"/>
        <xdr:cNvSpPr/>
      </xdr:nvSpPr>
      <xdr:spPr>
        <a:xfrm>
          <a:off x="1079500" y="100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17242</xdr:rowOff>
    </xdr:from>
    <xdr:ext cx="534377" cy="259045"/>
    <xdr:sp macro="" textlink="">
      <xdr:nvSpPr>
        <xdr:cNvPr id="151" name="テキスト ボックス 150"/>
        <xdr:cNvSpPr txBox="1"/>
      </xdr:nvSpPr>
      <xdr:spPr>
        <a:xfrm>
          <a:off x="863111" y="101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85731</xdr:rowOff>
    </xdr:from>
    <xdr:to>
      <xdr:col>24</xdr:col>
      <xdr:colOff>62865</xdr:colOff>
      <xdr:row>75</xdr:row>
      <xdr:rowOff>101467</xdr:rowOff>
    </xdr:to>
    <xdr:cxnSp macro="">
      <xdr:nvCxnSpPr>
        <xdr:cNvPr id="176" name="直線コネクタ 175"/>
        <xdr:cNvCxnSpPr/>
      </xdr:nvCxnSpPr>
      <xdr:spPr>
        <a:xfrm flipV="1">
          <a:off x="4633595" y="12258681"/>
          <a:ext cx="1270" cy="70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105294</xdr:rowOff>
    </xdr:from>
    <xdr:ext cx="599010" cy="259045"/>
    <xdr:sp macro="" textlink="">
      <xdr:nvSpPr>
        <xdr:cNvPr id="177" name="民生費最小値テキスト"/>
        <xdr:cNvSpPr txBox="1"/>
      </xdr:nvSpPr>
      <xdr:spPr>
        <a:xfrm>
          <a:off x="4686300" y="1296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101467</xdr:rowOff>
    </xdr:from>
    <xdr:to>
      <xdr:col>24</xdr:col>
      <xdr:colOff>152400</xdr:colOff>
      <xdr:row>75</xdr:row>
      <xdr:rowOff>101467</xdr:rowOff>
    </xdr:to>
    <xdr:cxnSp macro="">
      <xdr:nvCxnSpPr>
        <xdr:cNvPr id="178" name="直線コネクタ 177"/>
        <xdr:cNvCxnSpPr/>
      </xdr:nvCxnSpPr>
      <xdr:spPr>
        <a:xfrm>
          <a:off x="4546600" y="1296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32408</xdr:rowOff>
    </xdr:from>
    <xdr:ext cx="599010" cy="259045"/>
    <xdr:sp macro="" textlink="">
      <xdr:nvSpPr>
        <xdr:cNvPr id="179" name="民生費最大値テキスト"/>
        <xdr:cNvSpPr txBox="1"/>
      </xdr:nvSpPr>
      <xdr:spPr>
        <a:xfrm>
          <a:off x="4686300" y="1203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85731</xdr:rowOff>
    </xdr:from>
    <xdr:to>
      <xdr:col>24</xdr:col>
      <xdr:colOff>152400</xdr:colOff>
      <xdr:row>71</xdr:row>
      <xdr:rowOff>85731</xdr:rowOff>
    </xdr:to>
    <xdr:cxnSp macro="">
      <xdr:nvCxnSpPr>
        <xdr:cNvPr id="180" name="直線コネクタ 179"/>
        <xdr:cNvCxnSpPr/>
      </xdr:nvCxnSpPr>
      <xdr:spPr>
        <a:xfrm>
          <a:off x="4546600" y="12258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101467</xdr:rowOff>
    </xdr:from>
    <xdr:to>
      <xdr:col>24</xdr:col>
      <xdr:colOff>63500</xdr:colOff>
      <xdr:row>75</xdr:row>
      <xdr:rowOff>160446</xdr:rowOff>
    </xdr:to>
    <xdr:cxnSp macro="">
      <xdr:nvCxnSpPr>
        <xdr:cNvPr id="181" name="直線コネクタ 180"/>
        <xdr:cNvCxnSpPr/>
      </xdr:nvCxnSpPr>
      <xdr:spPr>
        <a:xfrm flipV="1">
          <a:off x="3797300" y="1296021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51464</xdr:rowOff>
    </xdr:from>
    <xdr:ext cx="599010" cy="259045"/>
    <xdr:sp macro="" textlink="">
      <xdr:nvSpPr>
        <xdr:cNvPr id="182" name="民生費平均値テキスト"/>
        <xdr:cNvSpPr txBox="1"/>
      </xdr:nvSpPr>
      <xdr:spPr>
        <a:xfrm>
          <a:off x="4686300" y="12224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28587</xdr:rowOff>
    </xdr:from>
    <xdr:to>
      <xdr:col>24</xdr:col>
      <xdr:colOff>114300</xdr:colOff>
      <xdr:row>72</xdr:row>
      <xdr:rowOff>130187</xdr:rowOff>
    </xdr:to>
    <xdr:sp macro="" textlink="">
      <xdr:nvSpPr>
        <xdr:cNvPr id="183" name="フローチャート: 判断 182"/>
        <xdr:cNvSpPr/>
      </xdr:nvSpPr>
      <xdr:spPr>
        <a:xfrm>
          <a:off x="4584700" y="12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10999</xdr:rowOff>
    </xdr:from>
    <xdr:to>
      <xdr:col>19</xdr:col>
      <xdr:colOff>177800</xdr:colOff>
      <xdr:row>75</xdr:row>
      <xdr:rowOff>160446</xdr:rowOff>
    </xdr:to>
    <xdr:cxnSp macro="">
      <xdr:nvCxnSpPr>
        <xdr:cNvPr id="184" name="直線コネクタ 183"/>
        <xdr:cNvCxnSpPr/>
      </xdr:nvCxnSpPr>
      <xdr:spPr>
        <a:xfrm>
          <a:off x="2908300" y="12869749"/>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109589</xdr:rowOff>
    </xdr:from>
    <xdr:to>
      <xdr:col>20</xdr:col>
      <xdr:colOff>38100</xdr:colOff>
      <xdr:row>74</xdr:row>
      <xdr:rowOff>39739</xdr:rowOff>
    </xdr:to>
    <xdr:sp macro="" textlink="">
      <xdr:nvSpPr>
        <xdr:cNvPr id="185" name="フローチャート: 判断 184"/>
        <xdr:cNvSpPr/>
      </xdr:nvSpPr>
      <xdr:spPr>
        <a:xfrm>
          <a:off x="3746500" y="126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56266</xdr:rowOff>
    </xdr:from>
    <xdr:ext cx="599010" cy="259045"/>
    <xdr:sp macro="" textlink="">
      <xdr:nvSpPr>
        <xdr:cNvPr id="186" name="テキスト ボックス 185"/>
        <xdr:cNvSpPr txBox="1"/>
      </xdr:nvSpPr>
      <xdr:spPr>
        <a:xfrm>
          <a:off x="3497795" y="124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10999</xdr:rowOff>
    </xdr:from>
    <xdr:to>
      <xdr:col>15</xdr:col>
      <xdr:colOff>50800</xdr:colOff>
      <xdr:row>76</xdr:row>
      <xdr:rowOff>155473</xdr:rowOff>
    </xdr:to>
    <xdr:cxnSp macro="">
      <xdr:nvCxnSpPr>
        <xdr:cNvPr id="187" name="直線コネクタ 186"/>
        <xdr:cNvCxnSpPr/>
      </xdr:nvCxnSpPr>
      <xdr:spPr>
        <a:xfrm flipV="1">
          <a:off x="2019300" y="12869749"/>
          <a:ext cx="889000" cy="3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136106</xdr:rowOff>
    </xdr:from>
    <xdr:to>
      <xdr:col>15</xdr:col>
      <xdr:colOff>101600</xdr:colOff>
      <xdr:row>73</xdr:row>
      <xdr:rowOff>66256</xdr:rowOff>
    </xdr:to>
    <xdr:sp macro="" textlink="">
      <xdr:nvSpPr>
        <xdr:cNvPr id="188" name="フローチャート: 判断 187"/>
        <xdr:cNvSpPr/>
      </xdr:nvSpPr>
      <xdr:spPr>
        <a:xfrm>
          <a:off x="28575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82783</xdr:rowOff>
    </xdr:from>
    <xdr:ext cx="599010" cy="259045"/>
    <xdr:sp macro="" textlink="">
      <xdr:nvSpPr>
        <xdr:cNvPr id="189" name="テキスト ボックス 188"/>
        <xdr:cNvSpPr txBox="1"/>
      </xdr:nvSpPr>
      <xdr:spPr>
        <a:xfrm>
          <a:off x="2608795" y="122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155473</xdr:rowOff>
    </xdr:from>
    <xdr:to>
      <xdr:col>10</xdr:col>
      <xdr:colOff>114300</xdr:colOff>
      <xdr:row>77</xdr:row>
      <xdr:rowOff>103105</xdr:rowOff>
    </xdr:to>
    <xdr:cxnSp macro="">
      <xdr:nvCxnSpPr>
        <xdr:cNvPr id="190" name="直線コネクタ 189"/>
        <xdr:cNvCxnSpPr/>
      </xdr:nvCxnSpPr>
      <xdr:spPr>
        <a:xfrm flipV="1">
          <a:off x="1130300" y="13185673"/>
          <a:ext cx="889000" cy="1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35179</xdr:rowOff>
    </xdr:from>
    <xdr:to>
      <xdr:col>10</xdr:col>
      <xdr:colOff>165100</xdr:colOff>
      <xdr:row>74</xdr:row>
      <xdr:rowOff>136779</xdr:rowOff>
    </xdr:to>
    <xdr:sp macro="" textlink="">
      <xdr:nvSpPr>
        <xdr:cNvPr id="191" name="フローチャート: 判断 190"/>
        <xdr:cNvSpPr/>
      </xdr:nvSpPr>
      <xdr:spPr>
        <a:xfrm>
          <a:off x="1968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153306</xdr:rowOff>
    </xdr:from>
    <xdr:ext cx="599010" cy="259045"/>
    <xdr:sp macro="" textlink="">
      <xdr:nvSpPr>
        <xdr:cNvPr id="192" name="テキスト ボックス 191"/>
        <xdr:cNvSpPr txBox="1"/>
      </xdr:nvSpPr>
      <xdr:spPr>
        <a:xfrm>
          <a:off x="1719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77813</xdr:rowOff>
    </xdr:from>
    <xdr:to>
      <xdr:col>6</xdr:col>
      <xdr:colOff>38100</xdr:colOff>
      <xdr:row>76</xdr:row>
      <xdr:rowOff>7962</xdr:rowOff>
    </xdr:to>
    <xdr:sp macro="" textlink="">
      <xdr:nvSpPr>
        <xdr:cNvPr id="193" name="フローチャート: 判断 192"/>
        <xdr:cNvSpPr/>
      </xdr:nvSpPr>
      <xdr:spPr>
        <a:xfrm>
          <a:off x="1079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24490</xdr:rowOff>
    </xdr:from>
    <xdr:ext cx="599010" cy="259045"/>
    <xdr:sp macro="" textlink="">
      <xdr:nvSpPr>
        <xdr:cNvPr id="194" name="テキスト ボックス 193"/>
        <xdr:cNvSpPr txBox="1"/>
      </xdr:nvSpPr>
      <xdr:spPr>
        <a:xfrm>
          <a:off x="830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50667</xdr:rowOff>
    </xdr:from>
    <xdr:to>
      <xdr:col>24</xdr:col>
      <xdr:colOff>114300</xdr:colOff>
      <xdr:row>75</xdr:row>
      <xdr:rowOff>152267</xdr:rowOff>
    </xdr:to>
    <xdr:sp macro="" textlink="">
      <xdr:nvSpPr>
        <xdr:cNvPr id="200" name="楕円 199"/>
        <xdr:cNvSpPr/>
      </xdr:nvSpPr>
      <xdr:spPr>
        <a:xfrm>
          <a:off x="4584700" y="129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137044</xdr:rowOff>
    </xdr:from>
    <xdr:ext cx="599010" cy="259045"/>
    <xdr:sp macro="" textlink="">
      <xdr:nvSpPr>
        <xdr:cNvPr id="201" name="民生費該当値テキスト"/>
        <xdr:cNvSpPr txBox="1"/>
      </xdr:nvSpPr>
      <xdr:spPr>
        <a:xfrm>
          <a:off x="4686300" y="128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109645</xdr:rowOff>
    </xdr:from>
    <xdr:to>
      <xdr:col>20</xdr:col>
      <xdr:colOff>38100</xdr:colOff>
      <xdr:row>76</xdr:row>
      <xdr:rowOff>39796</xdr:rowOff>
    </xdr:to>
    <xdr:sp macro="" textlink="">
      <xdr:nvSpPr>
        <xdr:cNvPr id="202" name="楕円 201"/>
        <xdr:cNvSpPr/>
      </xdr:nvSpPr>
      <xdr:spPr>
        <a:xfrm>
          <a:off x="3746500" y="12968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30923</xdr:rowOff>
    </xdr:from>
    <xdr:ext cx="599010" cy="259045"/>
    <xdr:sp macro="" textlink="">
      <xdr:nvSpPr>
        <xdr:cNvPr id="203" name="テキスト ボックス 202"/>
        <xdr:cNvSpPr txBox="1"/>
      </xdr:nvSpPr>
      <xdr:spPr>
        <a:xfrm>
          <a:off x="3497795" y="130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131649</xdr:rowOff>
    </xdr:from>
    <xdr:to>
      <xdr:col>15</xdr:col>
      <xdr:colOff>101600</xdr:colOff>
      <xdr:row>75</xdr:row>
      <xdr:rowOff>61799</xdr:rowOff>
    </xdr:to>
    <xdr:sp macro="" textlink="">
      <xdr:nvSpPr>
        <xdr:cNvPr id="204" name="楕円 203"/>
        <xdr:cNvSpPr/>
      </xdr:nvSpPr>
      <xdr:spPr>
        <a:xfrm>
          <a:off x="2857500" y="12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52926</xdr:rowOff>
    </xdr:from>
    <xdr:ext cx="599010" cy="259045"/>
    <xdr:sp macro="" textlink="">
      <xdr:nvSpPr>
        <xdr:cNvPr id="205" name="テキスト ボックス 204"/>
        <xdr:cNvSpPr txBox="1"/>
      </xdr:nvSpPr>
      <xdr:spPr>
        <a:xfrm>
          <a:off x="2608795" y="1291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104673</xdr:rowOff>
    </xdr:from>
    <xdr:to>
      <xdr:col>10</xdr:col>
      <xdr:colOff>165100</xdr:colOff>
      <xdr:row>77</xdr:row>
      <xdr:rowOff>34823</xdr:rowOff>
    </xdr:to>
    <xdr:sp macro="" textlink="">
      <xdr:nvSpPr>
        <xdr:cNvPr id="206" name="楕円 205"/>
        <xdr:cNvSpPr/>
      </xdr:nvSpPr>
      <xdr:spPr>
        <a:xfrm>
          <a:off x="1968500" y="131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25950</xdr:rowOff>
    </xdr:from>
    <xdr:ext cx="599010" cy="259045"/>
    <xdr:sp macro="" textlink="">
      <xdr:nvSpPr>
        <xdr:cNvPr id="207" name="テキスト ボックス 206"/>
        <xdr:cNvSpPr txBox="1"/>
      </xdr:nvSpPr>
      <xdr:spPr>
        <a:xfrm>
          <a:off x="1719795" y="132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52305</xdr:rowOff>
    </xdr:from>
    <xdr:to>
      <xdr:col>6</xdr:col>
      <xdr:colOff>38100</xdr:colOff>
      <xdr:row>77</xdr:row>
      <xdr:rowOff>153905</xdr:rowOff>
    </xdr:to>
    <xdr:sp macro="" textlink="">
      <xdr:nvSpPr>
        <xdr:cNvPr id="208" name="楕円 207"/>
        <xdr:cNvSpPr/>
      </xdr:nvSpPr>
      <xdr:spPr>
        <a:xfrm>
          <a:off x="1079500" y="1325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145032</xdr:rowOff>
    </xdr:from>
    <xdr:ext cx="599010" cy="259045"/>
    <xdr:sp macro="" textlink="">
      <xdr:nvSpPr>
        <xdr:cNvPr id="209" name="テキスト ボックス 208"/>
        <xdr:cNvSpPr txBox="1"/>
      </xdr:nvSpPr>
      <xdr:spPr>
        <a:xfrm>
          <a:off x="830795" y="1334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93751</xdr:rowOff>
    </xdr:from>
    <xdr:to>
      <xdr:col>24</xdr:col>
      <xdr:colOff>62865</xdr:colOff>
      <xdr:row>97</xdr:row>
      <xdr:rowOff>98912</xdr:rowOff>
    </xdr:to>
    <xdr:cxnSp macro="">
      <xdr:nvCxnSpPr>
        <xdr:cNvPr id="236" name="直線コネクタ 235"/>
        <xdr:cNvCxnSpPr/>
      </xdr:nvCxnSpPr>
      <xdr:spPr>
        <a:xfrm flipV="1">
          <a:off x="4633595" y="15352801"/>
          <a:ext cx="1270" cy="137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102739</xdr:rowOff>
    </xdr:from>
    <xdr:ext cx="534377" cy="259045"/>
    <xdr:sp macro="" textlink="">
      <xdr:nvSpPr>
        <xdr:cNvPr id="237" name="衛生費最小値テキスト"/>
        <xdr:cNvSpPr txBox="1"/>
      </xdr:nvSpPr>
      <xdr:spPr>
        <a:xfrm>
          <a:off x="4686300" y="167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98912</xdr:rowOff>
    </xdr:from>
    <xdr:to>
      <xdr:col>24</xdr:col>
      <xdr:colOff>152400</xdr:colOff>
      <xdr:row>97</xdr:row>
      <xdr:rowOff>98912</xdr:rowOff>
    </xdr:to>
    <xdr:cxnSp macro="">
      <xdr:nvCxnSpPr>
        <xdr:cNvPr id="238" name="直線コネクタ 237"/>
        <xdr:cNvCxnSpPr/>
      </xdr:nvCxnSpPr>
      <xdr:spPr>
        <a:xfrm>
          <a:off x="4546600" y="16729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40428</xdr:rowOff>
    </xdr:from>
    <xdr:ext cx="534377" cy="259045"/>
    <xdr:sp macro="" textlink="">
      <xdr:nvSpPr>
        <xdr:cNvPr id="239" name="衛生費最大値テキスト"/>
        <xdr:cNvSpPr txBox="1"/>
      </xdr:nvSpPr>
      <xdr:spPr>
        <a:xfrm>
          <a:off x="4686300" y="151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93751</xdr:rowOff>
    </xdr:from>
    <xdr:to>
      <xdr:col>24</xdr:col>
      <xdr:colOff>152400</xdr:colOff>
      <xdr:row>89</xdr:row>
      <xdr:rowOff>93751</xdr:rowOff>
    </xdr:to>
    <xdr:cxnSp macro="">
      <xdr:nvCxnSpPr>
        <xdr:cNvPr id="240" name="直線コネクタ 239"/>
        <xdr:cNvCxnSpPr/>
      </xdr:nvCxnSpPr>
      <xdr:spPr>
        <a:xfrm>
          <a:off x="4546600" y="15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54073</xdr:rowOff>
    </xdr:from>
    <xdr:to>
      <xdr:col>24</xdr:col>
      <xdr:colOff>63500</xdr:colOff>
      <xdr:row>96</xdr:row>
      <xdr:rowOff>105704</xdr:rowOff>
    </xdr:to>
    <xdr:cxnSp macro="">
      <xdr:nvCxnSpPr>
        <xdr:cNvPr id="241" name="直線コネクタ 240"/>
        <xdr:cNvCxnSpPr/>
      </xdr:nvCxnSpPr>
      <xdr:spPr>
        <a:xfrm flipV="1">
          <a:off x="3797300" y="16513273"/>
          <a:ext cx="8382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135095</xdr:rowOff>
    </xdr:from>
    <xdr:ext cx="534377" cy="259045"/>
    <xdr:sp macro="" textlink="">
      <xdr:nvSpPr>
        <xdr:cNvPr id="242" name="衛生費平均値テキスト"/>
        <xdr:cNvSpPr txBox="1"/>
      </xdr:nvSpPr>
      <xdr:spPr>
        <a:xfrm>
          <a:off x="4686300" y="1573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112218</xdr:rowOff>
    </xdr:from>
    <xdr:to>
      <xdr:col>24</xdr:col>
      <xdr:colOff>114300</xdr:colOff>
      <xdr:row>93</xdr:row>
      <xdr:rowOff>42368</xdr:rowOff>
    </xdr:to>
    <xdr:sp macro="" textlink="">
      <xdr:nvSpPr>
        <xdr:cNvPr id="243" name="フローチャート: 判断 242"/>
        <xdr:cNvSpPr/>
      </xdr:nvSpPr>
      <xdr:spPr>
        <a:xfrm>
          <a:off x="4584700" y="1588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97115</xdr:rowOff>
    </xdr:from>
    <xdr:to>
      <xdr:col>19</xdr:col>
      <xdr:colOff>177800</xdr:colOff>
      <xdr:row>96</xdr:row>
      <xdr:rowOff>105704</xdr:rowOff>
    </xdr:to>
    <xdr:cxnSp macro="">
      <xdr:nvCxnSpPr>
        <xdr:cNvPr id="244" name="直線コネクタ 243"/>
        <xdr:cNvCxnSpPr/>
      </xdr:nvCxnSpPr>
      <xdr:spPr>
        <a:xfrm>
          <a:off x="2908300" y="16556315"/>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153398</xdr:rowOff>
    </xdr:from>
    <xdr:to>
      <xdr:col>20</xdr:col>
      <xdr:colOff>38100</xdr:colOff>
      <xdr:row>94</xdr:row>
      <xdr:rowOff>83548</xdr:rowOff>
    </xdr:to>
    <xdr:sp macro="" textlink="">
      <xdr:nvSpPr>
        <xdr:cNvPr id="245" name="フローチャート: 判断 244"/>
        <xdr:cNvSpPr/>
      </xdr:nvSpPr>
      <xdr:spPr>
        <a:xfrm>
          <a:off x="3746500" y="1609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100075</xdr:rowOff>
    </xdr:from>
    <xdr:ext cx="534377" cy="259045"/>
    <xdr:sp macro="" textlink="">
      <xdr:nvSpPr>
        <xdr:cNvPr id="246" name="テキスト ボックス 245"/>
        <xdr:cNvSpPr txBox="1"/>
      </xdr:nvSpPr>
      <xdr:spPr>
        <a:xfrm>
          <a:off x="3530111" y="1587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97115</xdr:rowOff>
    </xdr:from>
    <xdr:to>
      <xdr:col>15</xdr:col>
      <xdr:colOff>50800</xdr:colOff>
      <xdr:row>98</xdr:row>
      <xdr:rowOff>14754</xdr:rowOff>
    </xdr:to>
    <xdr:cxnSp macro="">
      <xdr:nvCxnSpPr>
        <xdr:cNvPr id="247" name="直線コネクタ 246"/>
        <xdr:cNvCxnSpPr/>
      </xdr:nvCxnSpPr>
      <xdr:spPr>
        <a:xfrm flipV="1">
          <a:off x="2019300" y="16556315"/>
          <a:ext cx="889000" cy="2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65126</xdr:rowOff>
    </xdr:from>
    <xdr:to>
      <xdr:col>15</xdr:col>
      <xdr:colOff>101600</xdr:colOff>
      <xdr:row>93</xdr:row>
      <xdr:rowOff>166726</xdr:rowOff>
    </xdr:to>
    <xdr:sp macro="" textlink="">
      <xdr:nvSpPr>
        <xdr:cNvPr id="248" name="フローチャート: 判断 247"/>
        <xdr:cNvSpPr/>
      </xdr:nvSpPr>
      <xdr:spPr>
        <a:xfrm>
          <a:off x="28575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11803</xdr:rowOff>
    </xdr:from>
    <xdr:ext cx="534377" cy="259045"/>
    <xdr:sp macro="" textlink="">
      <xdr:nvSpPr>
        <xdr:cNvPr id="249" name="テキスト ボックス 248"/>
        <xdr:cNvSpPr txBox="1"/>
      </xdr:nvSpPr>
      <xdr:spPr>
        <a:xfrm>
          <a:off x="2641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14754</xdr:rowOff>
    </xdr:from>
    <xdr:to>
      <xdr:col>10</xdr:col>
      <xdr:colOff>114300</xdr:colOff>
      <xdr:row>98</xdr:row>
      <xdr:rowOff>58939</xdr:rowOff>
    </xdr:to>
    <xdr:cxnSp macro="">
      <xdr:nvCxnSpPr>
        <xdr:cNvPr id="250" name="直線コネクタ 249"/>
        <xdr:cNvCxnSpPr/>
      </xdr:nvCxnSpPr>
      <xdr:spPr>
        <a:xfrm flipV="1">
          <a:off x="1130300" y="16816854"/>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23389</xdr:rowOff>
    </xdr:from>
    <xdr:to>
      <xdr:col>10</xdr:col>
      <xdr:colOff>165100</xdr:colOff>
      <xdr:row>94</xdr:row>
      <xdr:rowOff>124989</xdr:rowOff>
    </xdr:to>
    <xdr:sp macro="" textlink="">
      <xdr:nvSpPr>
        <xdr:cNvPr id="251" name="フローチャート: 判断 250"/>
        <xdr:cNvSpPr/>
      </xdr:nvSpPr>
      <xdr:spPr>
        <a:xfrm>
          <a:off x="1968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141516</xdr:rowOff>
    </xdr:from>
    <xdr:ext cx="534377" cy="259045"/>
    <xdr:sp macro="" textlink="">
      <xdr:nvSpPr>
        <xdr:cNvPr id="252" name="テキスト ボックス 251"/>
        <xdr:cNvSpPr txBox="1"/>
      </xdr:nvSpPr>
      <xdr:spPr>
        <a:xfrm>
          <a:off x="1752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168911</xdr:rowOff>
    </xdr:from>
    <xdr:to>
      <xdr:col>6</xdr:col>
      <xdr:colOff>38100</xdr:colOff>
      <xdr:row>95</xdr:row>
      <xdr:rowOff>99061</xdr:rowOff>
    </xdr:to>
    <xdr:sp macro="" textlink="">
      <xdr:nvSpPr>
        <xdr:cNvPr id="253" name="フローチャート: 判断 252"/>
        <xdr:cNvSpPr/>
      </xdr:nvSpPr>
      <xdr:spPr>
        <a:xfrm>
          <a:off x="1079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115588</xdr:rowOff>
    </xdr:from>
    <xdr:ext cx="534377" cy="259045"/>
    <xdr:sp macro="" textlink="">
      <xdr:nvSpPr>
        <xdr:cNvPr id="254" name="テキスト ボックス 253"/>
        <xdr:cNvSpPr txBox="1"/>
      </xdr:nvSpPr>
      <xdr:spPr>
        <a:xfrm>
          <a:off x="863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3273</xdr:rowOff>
    </xdr:from>
    <xdr:to>
      <xdr:col>24</xdr:col>
      <xdr:colOff>114300</xdr:colOff>
      <xdr:row>96</xdr:row>
      <xdr:rowOff>104873</xdr:rowOff>
    </xdr:to>
    <xdr:sp macro="" textlink="">
      <xdr:nvSpPr>
        <xdr:cNvPr id="260" name="楕円 259"/>
        <xdr:cNvSpPr/>
      </xdr:nvSpPr>
      <xdr:spPr>
        <a:xfrm>
          <a:off x="4584700" y="16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153150</xdr:rowOff>
    </xdr:from>
    <xdr:ext cx="534377" cy="259045"/>
    <xdr:sp macro="" textlink="">
      <xdr:nvSpPr>
        <xdr:cNvPr id="261" name="衛生費該当値テキスト"/>
        <xdr:cNvSpPr txBox="1"/>
      </xdr:nvSpPr>
      <xdr:spPr>
        <a:xfrm>
          <a:off x="4686300" y="16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54904</xdr:rowOff>
    </xdr:from>
    <xdr:to>
      <xdr:col>20</xdr:col>
      <xdr:colOff>38100</xdr:colOff>
      <xdr:row>96</xdr:row>
      <xdr:rowOff>156504</xdr:rowOff>
    </xdr:to>
    <xdr:sp macro="" textlink="">
      <xdr:nvSpPr>
        <xdr:cNvPr id="262" name="楕円 261"/>
        <xdr:cNvSpPr/>
      </xdr:nvSpPr>
      <xdr:spPr>
        <a:xfrm>
          <a:off x="3746500" y="16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147631</xdr:rowOff>
    </xdr:from>
    <xdr:ext cx="534377" cy="259045"/>
    <xdr:sp macro="" textlink="">
      <xdr:nvSpPr>
        <xdr:cNvPr id="263" name="テキスト ボックス 262"/>
        <xdr:cNvSpPr txBox="1"/>
      </xdr:nvSpPr>
      <xdr:spPr>
        <a:xfrm>
          <a:off x="3530111" y="1660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46315</xdr:rowOff>
    </xdr:from>
    <xdr:to>
      <xdr:col>15</xdr:col>
      <xdr:colOff>101600</xdr:colOff>
      <xdr:row>96</xdr:row>
      <xdr:rowOff>147915</xdr:rowOff>
    </xdr:to>
    <xdr:sp macro="" textlink="">
      <xdr:nvSpPr>
        <xdr:cNvPr id="264" name="楕円 263"/>
        <xdr:cNvSpPr/>
      </xdr:nvSpPr>
      <xdr:spPr>
        <a:xfrm>
          <a:off x="2857500" y="1650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139042</xdr:rowOff>
    </xdr:from>
    <xdr:ext cx="534377" cy="259045"/>
    <xdr:sp macro="" textlink="">
      <xdr:nvSpPr>
        <xdr:cNvPr id="265" name="テキスト ボックス 264"/>
        <xdr:cNvSpPr txBox="1"/>
      </xdr:nvSpPr>
      <xdr:spPr>
        <a:xfrm>
          <a:off x="2641111" y="165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135404</xdr:rowOff>
    </xdr:from>
    <xdr:to>
      <xdr:col>10</xdr:col>
      <xdr:colOff>165100</xdr:colOff>
      <xdr:row>98</xdr:row>
      <xdr:rowOff>65554</xdr:rowOff>
    </xdr:to>
    <xdr:sp macro="" textlink="">
      <xdr:nvSpPr>
        <xdr:cNvPr id="266" name="楕円 265"/>
        <xdr:cNvSpPr/>
      </xdr:nvSpPr>
      <xdr:spPr>
        <a:xfrm>
          <a:off x="19685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56681</xdr:rowOff>
    </xdr:from>
    <xdr:ext cx="534377" cy="259045"/>
    <xdr:sp macro="" textlink="">
      <xdr:nvSpPr>
        <xdr:cNvPr id="267" name="テキスト ボックス 266"/>
        <xdr:cNvSpPr txBox="1"/>
      </xdr:nvSpPr>
      <xdr:spPr>
        <a:xfrm>
          <a:off x="1752111" y="1685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8139</xdr:rowOff>
    </xdr:from>
    <xdr:to>
      <xdr:col>6</xdr:col>
      <xdr:colOff>38100</xdr:colOff>
      <xdr:row>98</xdr:row>
      <xdr:rowOff>109739</xdr:rowOff>
    </xdr:to>
    <xdr:sp macro="" textlink="">
      <xdr:nvSpPr>
        <xdr:cNvPr id="268" name="楕円 267"/>
        <xdr:cNvSpPr/>
      </xdr:nvSpPr>
      <xdr:spPr>
        <a:xfrm>
          <a:off x="1079500" y="168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100866</xdr:rowOff>
    </xdr:from>
    <xdr:ext cx="534377" cy="259045"/>
    <xdr:sp macro="" textlink="">
      <xdr:nvSpPr>
        <xdr:cNvPr id="269" name="テキスト ボックス 268"/>
        <xdr:cNvSpPr txBox="1"/>
      </xdr:nvSpPr>
      <xdr:spPr>
        <a:xfrm>
          <a:off x="863111" y="1690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5" name="直線コネクタ 294"/>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6" name="労働費最小値テキスト"/>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7" name="直線コネクタ 296"/>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8" name="労働費最大値テキスト"/>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9" name="直線コネクタ 298"/>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61323</xdr:rowOff>
    </xdr:from>
    <xdr:to>
      <xdr:col>55</xdr:col>
      <xdr:colOff>0</xdr:colOff>
      <xdr:row>38</xdr:row>
      <xdr:rowOff>62412</xdr:rowOff>
    </xdr:to>
    <xdr:cxnSp macro="">
      <xdr:nvCxnSpPr>
        <xdr:cNvPr id="300" name="直線コネクタ 299"/>
        <xdr:cNvCxnSpPr/>
      </xdr:nvCxnSpPr>
      <xdr:spPr>
        <a:xfrm flipV="1">
          <a:off x="9639300" y="65764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301" name="労働費平均値テキスト"/>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302" name="フローチャート: 判断 301"/>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62412</xdr:rowOff>
    </xdr:from>
    <xdr:to>
      <xdr:col>50</xdr:col>
      <xdr:colOff>114300</xdr:colOff>
      <xdr:row>38</xdr:row>
      <xdr:rowOff>63500</xdr:rowOff>
    </xdr:to>
    <xdr:cxnSp macro="">
      <xdr:nvCxnSpPr>
        <xdr:cNvPr id="303" name="直線コネクタ 302"/>
        <xdr:cNvCxnSpPr/>
      </xdr:nvCxnSpPr>
      <xdr:spPr>
        <a:xfrm flipV="1">
          <a:off x="8750300" y="657751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4" name="フローチャート: 判断 303"/>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5" name="テキスト ボックス 304"/>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63500</xdr:rowOff>
    </xdr:from>
    <xdr:to>
      <xdr:col>45</xdr:col>
      <xdr:colOff>177800</xdr:colOff>
      <xdr:row>38</xdr:row>
      <xdr:rowOff>65677</xdr:rowOff>
    </xdr:to>
    <xdr:cxnSp macro="">
      <xdr:nvCxnSpPr>
        <xdr:cNvPr id="306" name="直線コネクタ 305"/>
        <xdr:cNvCxnSpPr/>
      </xdr:nvCxnSpPr>
      <xdr:spPr>
        <a:xfrm flipV="1">
          <a:off x="7861300" y="65786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7" name="フローチャート: 判断 306"/>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8" name="テキスト ボックス 307"/>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65677</xdr:rowOff>
    </xdr:from>
    <xdr:to>
      <xdr:col>41</xdr:col>
      <xdr:colOff>50800</xdr:colOff>
      <xdr:row>38</xdr:row>
      <xdr:rowOff>66766</xdr:rowOff>
    </xdr:to>
    <xdr:cxnSp macro="">
      <xdr:nvCxnSpPr>
        <xdr:cNvPr id="309" name="直線コネクタ 308"/>
        <xdr:cNvCxnSpPr/>
      </xdr:nvCxnSpPr>
      <xdr:spPr>
        <a:xfrm flipV="1">
          <a:off x="6972300" y="65807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10" name="フローチャート: 判断 309"/>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84563</xdr:rowOff>
    </xdr:from>
    <xdr:ext cx="378565" cy="259045"/>
    <xdr:sp macro="" textlink="">
      <xdr:nvSpPr>
        <xdr:cNvPr id="311" name="テキスト ボックス 310"/>
        <xdr:cNvSpPr txBox="1"/>
      </xdr:nvSpPr>
      <xdr:spPr>
        <a:xfrm>
          <a:off x="7672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12" name="フローチャート: 判断 311"/>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87828</xdr:rowOff>
    </xdr:from>
    <xdr:ext cx="378565" cy="259045"/>
    <xdr:sp macro="" textlink="">
      <xdr:nvSpPr>
        <xdr:cNvPr id="313" name="テキスト ボックス 312"/>
        <xdr:cNvSpPr txBox="1"/>
      </xdr:nvSpPr>
      <xdr:spPr>
        <a:xfrm>
          <a:off x="6783017" y="608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10523</xdr:rowOff>
    </xdr:from>
    <xdr:to>
      <xdr:col>55</xdr:col>
      <xdr:colOff>50800</xdr:colOff>
      <xdr:row>38</xdr:row>
      <xdr:rowOff>112123</xdr:rowOff>
    </xdr:to>
    <xdr:sp macro="" textlink="">
      <xdr:nvSpPr>
        <xdr:cNvPr id="319" name="楕円 318"/>
        <xdr:cNvSpPr/>
      </xdr:nvSpPr>
      <xdr:spPr>
        <a:xfrm>
          <a:off x="104267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96900</xdr:rowOff>
    </xdr:from>
    <xdr:ext cx="378565" cy="259045"/>
    <xdr:sp macro="" textlink="">
      <xdr:nvSpPr>
        <xdr:cNvPr id="320" name="労働費該当値テキスト"/>
        <xdr:cNvSpPr txBox="1"/>
      </xdr:nvSpPr>
      <xdr:spPr>
        <a:xfrm>
          <a:off x="10528300" y="644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11612</xdr:rowOff>
    </xdr:from>
    <xdr:to>
      <xdr:col>50</xdr:col>
      <xdr:colOff>165100</xdr:colOff>
      <xdr:row>38</xdr:row>
      <xdr:rowOff>113212</xdr:rowOff>
    </xdr:to>
    <xdr:sp macro="" textlink="">
      <xdr:nvSpPr>
        <xdr:cNvPr id="321" name="楕円 320"/>
        <xdr:cNvSpPr/>
      </xdr:nvSpPr>
      <xdr:spPr>
        <a:xfrm>
          <a:off x="95885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104339</xdr:rowOff>
    </xdr:from>
    <xdr:ext cx="378565" cy="259045"/>
    <xdr:sp macro="" textlink="">
      <xdr:nvSpPr>
        <xdr:cNvPr id="322" name="テキスト ボックス 321"/>
        <xdr:cNvSpPr txBox="1"/>
      </xdr:nvSpPr>
      <xdr:spPr>
        <a:xfrm>
          <a:off x="9450017" y="661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xdr:rowOff>
    </xdr:from>
    <xdr:to>
      <xdr:col>46</xdr:col>
      <xdr:colOff>38100</xdr:colOff>
      <xdr:row>38</xdr:row>
      <xdr:rowOff>114300</xdr:rowOff>
    </xdr:to>
    <xdr:sp macro="" textlink="">
      <xdr:nvSpPr>
        <xdr:cNvPr id="323" name="楕円 322"/>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105427</xdr:rowOff>
    </xdr:from>
    <xdr:ext cx="378565" cy="259045"/>
    <xdr:sp macro="" textlink="">
      <xdr:nvSpPr>
        <xdr:cNvPr id="324" name="テキスト ボックス 323"/>
        <xdr:cNvSpPr txBox="1"/>
      </xdr:nvSpPr>
      <xdr:spPr>
        <a:xfrm>
          <a:off x="8561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14877</xdr:rowOff>
    </xdr:from>
    <xdr:to>
      <xdr:col>41</xdr:col>
      <xdr:colOff>101600</xdr:colOff>
      <xdr:row>38</xdr:row>
      <xdr:rowOff>116477</xdr:rowOff>
    </xdr:to>
    <xdr:sp macro="" textlink="">
      <xdr:nvSpPr>
        <xdr:cNvPr id="325" name="楕円 324"/>
        <xdr:cNvSpPr/>
      </xdr:nvSpPr>
      <xdr:spPr>
        <a:xfrm>
          <a:off x="7810500" y="65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107604</xdr:rowOff>
    </xdr:from>
    <xdr:ext cx="378565" cy="259045"/>
    <xdr:sp macro="" textlink="">
      <xdr:nvSpPr>
        <xdr:cNvPr id="326" name="テキスト ボックス 325"/>
        <xdr:cNvSpPr txBox="1"/>
      </xdr:nvSpPr>
      <xdr:spPr>
        <a:xfrm>
          <a:off x="7672017" y="662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15966</xdr:rowOff>
    </xdr:from>
    <xdr:to>
      <xdr:col>36</xdr:col>
      <xdr:colOff>165100</xdr:colOff>
      <xdr:row>38</xdr:row>
      <xdr:rowOff>117566</xdr:rowOff>
    </xdr:to>
    <xdr:sp macro="" textlink="">
      <xdr:nvSpPr>
        <xdr:cNvPr id="327" name="楕円 326"/>
        <xdr:cNvSpPr/>
      </xdr:nvSpPr>
      <xdr:spPr>
        <a:xfrm>
          <a:off x="6921500" y="6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108693</xdr:rowOff>
    </xdr:from>
    <xdr:ext cx="378565" cy="259045"/>
    <xdr:sp macro="" textlink="">
      <xdr:nvSpPr>
        <xdr:cNvPr id="328" name="テキスト ボックス 327"/>
        <xdr:cNvSpPr txBox="1"/>
      </xdr:nvSpPr>
      <xdr:spPr>
        <a:xfrm>
          <a:off x="6783017" y="662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52" name="直線コネクタ 351"/>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53" name="農林水産業費最小値テキスト"/>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4" name="直線コネクタ 353"/>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5" name="農林水産業費最大値テキスト"/>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6" name="直線コネクタ 355"/>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84341</xdr:rowOff>
    </xdr:from>
    <xdr:to>
      <xdr:col>55</xdr:col>
      <xdr:colOff>0</xdr:colOff>
      <xdr:row>57</xdr:row>
      <xdr:rowOff>92837</xdr:rowOff>
    </xdr:to>
    <xdr:cxnSp macro="">
      <xdr:nvCxnSpPr>
        <xdr:cNvPr id="357" name="直線コネクタ 356"/>
        <xdr:cNvCxnSpPr/>
      </xdr:nvCxnSpPr>
      <xdr:spPr>
        <a:xfrm flipV="1">
          <a:off x="9639300" y="9856991"/>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37310</xdr:rowOff>
    </xdr:from>
    <xdr:ext cx="534377" cy="259045"/>
    <xdr:sp macro="" textlink="">
      <xdr:nvSpPr>
        <xdr:cNvPr id="358" name="農林水産業費平均値テキスト"/>
        <xdr:cNvSpPr txBox="1"/>
      </xdr:nvSpPr>
      <xdr:spPr>
        <a:xfrm>
          <a:off x="10528300" y="946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9" name="フローチャート: 判断 358"/>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92837</xdr:rowOff>
    </xdr:from>
    <xdr:to>
      <xdr:col>50</xdr:col>
      <xdr:colOff>114300</xdr:colOff>
      <xdr:row>57</xdr:row>
      <xdr:rowOff>97848</xdr:rowOff>
    </xdr:to>
    <xdr:cxnSp macro="">
      <xdr:nvCxnSpPr>
        <xdr:cNvPr id="360" name="直線コネクタ 359"/>
        <xdr:cNvCxnSpPr/>
      </xdr:nvCxnSpPr>
      <xdr:spPr>
        <a:xfrm flipV="1">
          <a:off x="8750300" y="9865487"/>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61" name="フローチャート: 判断 360"/>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138904</xdr:rowOff>
    </xdr:from>
    <xdr:ext cx="534377" cy="259045"/>
    <xdr:sp macro="" textlink="">
      <xdr:nvSpPr>
        <xdr:cNvPr id="362" name="テキスト ボックス 361"/>
        <xdr:cNvSpPr txBox="1"/>
      </xdr:nvSpPr>
      <xdr:spPr>
        <a:xfrm>
          <a:off x="9372111" y="93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122289</xdr:rowOff>
    </xdr:from>
    <xdr:to>
      <xdr:col>45</xdr:col>
      <xdr:colOff>177800</xdr:colOff>
      <xdr:row>57</xdr:row>
      <xdr:rowOff>97848</xdr:rowOff>
    </xdr:to>
    <xdr:cxnSp macro="">
      <xdr:nvCxnSpPr>
        <xdr:cNvPr id="363" name="直線コネクタ 362"/>
        <xdr:cNvCxnSpPr/>
      </xdr:nvCxnSpPr>
      <xdr:spPr>
        <a:xfrm>
          <a:off x="7861300" y="9552039"/>
          <a:ext cx="889000" cy="3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4" name="フローチャート: 判断 363"/>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33938</xdr:rowOff>
    </xdr:from>
    <xdr:ext cx="534377" cy="259045"/>
    <xdr:sp macro="" textlink="">
      <xdr:nvSpPr>
        <xdr:cNvPr id="365" name="テキスト ボックス 364"/>
        <xdr:cNvSpPr txBox="1"/>
      </xdr:nvSpPr>
      <xdr:spPr>
        <a:xfrm>
          <a:off x="8483111" y="94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122289</xdr:rowOff>
    </xdr:from>
    <xdr:to>
      <xdr:col>41</xdr:col>
      <xdr:colOff>50800</xdr:colOff>
      <xdr:row>57</xdr:row>
      <xdr:rowOff>115678</xdr:rowOff>
    </xdr:to>
    <xdr:cxnSp macro="">
      <xdr:nvCxnSpPr>
        <xdr:cNvPr id="366" name="直線コネクタ 365"/>
        <xdr:cNvCxnSpPr/>
      </xdr:nvCxnSpPr>
      <xdr:spPr>
        <a:xfrm flipV="1">
          <a:off x="6972300" y="9552039"/>
          <a:ext cx="889000" cy="33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7" name="フローチャート: 判断 366"/>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68" name="テキスト ボックス 367"/>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9" name="フローチャート: 判断 368"/>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51674</xdr:rowOff>
    </xdr:from>
    <xdr:ext cx="534377" cy="259045"/>
    <xdr:sp macro="" textlink="">
      <xdr:nvSpPr>
        <xdr:cNvPr id="370" name="テキスト ボックス 369"/>
        <xdr:cNvSpPr txBox="1"/>
      </xdr:nvSpPr>
      <xdr:spPr>
        <a:xfrm>
          <a:off x="6705111" y="948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33541</xdr:rowOff>
    </xdr:from>
    <xdr:to>
      <xdr:col>55</xdr:col>
      <xdr:colOff>50800</xdr:colOff>
      <xdr:row>57</xdr:row>
      <xdr:rowOff>135141</xdr:rowOff>
    </xdr:to>
    <xdr:sp macro="" textlink="">
      <xdr:nvSpPr>
        <xdr:cNvPr id="376" name="楕円 375"/>
        <xdr:cNvSpPr/>
      </xdr:nvSpPr>
      <xdr:spPr>
        <a:xfrm>
          <a:off x="10426700" y="98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119918</xdr:rowOff>
    </xdr:from>
    <xdr:ext cx="534377" cy="259045"/>
    <xdr:sp macro="" textlink="">
      <xdr:nvSpPr>
        <xdr:cNvPr id="377" name="農林水産業費該当値テキスト"/>
        <xdr:cNvSpPr txBox="1"/>
      </xdr:nvSpPr>
      <xdr:spPr>
        <a:xfrm>
          <a:off x="10528300" y="97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42037</xdr:rowOff>
    </xdr:from>
    <xdr:to>
      <xdr:col>50</xdr:col>
      <xdr:colOff>165100</xdr:colOff>
      <xdr:row>57</xdr:row>
      <xdr:rowOff>143637</xdr:rowOff>
    </xdr:to>
    <xdr:sp macro="" textlink="">
      <xdr:nvSpPr>
        <xdr:cNvPr id="378" name="楕円 377"/>
        <xdr:cNvSpPr/>
      </xdr:nvSpPr>
      <xdr:spPr>
        <a:xfrm>
          <a:off x="9588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134764</xdr:rowOff>
    </xdr:from>
    <xdr:ext cx="534377" cy="259045"/>
    <xdr:sp macro="" textlink="">
      <xdr:nvSpPr>
        <xdr:cNvPr id="379" name="テキスト ボックス 378"/>
        <xdr:cNvSpPr txBox="1"/>
      </xdr:nvSpPr>
      <xdr:spPr>
        <a:xfrm>
          <a:off x="9372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47048</xdr:rowOff>
    </xdr:from>
    <xdr:to>
      <xdr:col>46</xdr:col>
      <xdr:colOff>38100</xdr:colOff>
      <xdr:row>57</xdr:row>
      <xdr:rowOff>148648</xdr:rowOff>
    </xdr:to>
    <xdr:sp macro="" textlink="">
      <xdr:nvSpPr>
        <xdr:cNvPr id="380" name="楕円 379"/>
        <xdr:cNvSpPr/>
      </xdr:nvSpPr>
      <xdr:spPr>
        <a:xfrm>
          <a:off x="8699500" y="98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139775</xdr:rowOff>
    </xdr:from>
    <xdr:ext cx="534377" cy="259045"/>
    <xdr:sp macro="" textlink="">
      <xdr:nvSpPr>
        <xdr:cNvPr id="381" name="テキスト ボックス 380"/>
        <xdr:cNvSpPr txBox="1"/>
      </xdr:nvSpPr>
      <xdr:spPr>
        <a:xfrm>
          <a:off x="8483111" y="99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71489</xdr:rowOff>
    </xdr:from>
    <xdr:to>
      <xdr:col>41</xdr:col>
      <xdr:colOff>101600</xdr:colOff>
      <xdr:row>56</xdr:row>
      <xdr:rowOff>1639</xdr:rowOff>
    </xdr:to>
    <xdr:sp macro="" textlink="">
      <xdr:nvSpPr>
        <xdr:cNvPr id="382" name="楕円 381"/>
        <xdr:cNvSpPr/>
      </xdr:nvSpPr>
      <xdr:spPr>
        <a:xfrm>
          <a:off x="7810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18166</xdr:rowOff>
    </xdr:from>
    <xdr:ext cx="534377" cy="259045"/>
    <xdr:sp macro="" textlink="">
      <xdr:nvSpPr>
        <xdr:cNvPr id="383" name="テキスト ボックス 382"/>
        <xdr:cNvSpPr txBox="1"/>
      </xdr:nvSpPr>
      <xdr:spPr>
        <a:xfrm>
          <a:off x="7594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64878</xdr:rowOff>
    </xdr:from>
    <xdr:to>
      <xdr:col>36</xdr:col>
      <xdr:colOff>165100</xdr:colOff>
      <xdr:row>57</xdr:row>
      <xdr:rowOff>166478</xdr:rowOff>
    </xdr:to>
    <xdr:sp macro="" textlink="">
      <xdr:nvSpPr>
        <xdr:cNvPr id="384" name="楕円 383"/>
        <xdr:cNvSpPr/>
      </xdr:nvSpPr>
      <xdr:spPr>
        <a:xfrm>
          <a:off x="6921500" y="98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157605</xdr:rowOff>
    </xdr:from>
    <xdr:ext cx="534377" cy="259045"/>
    <xdr:sp macro="" textlink="">
      <xdr:nvSpPr>
        <xdr:cNvPr id="385" name="テキスト ボックス 384"/>
        <xdr:cNvSpPr txBox="1"/>
      </xdr:nvSpPr>
      <xdr:spPr>
        <a:xfrm>
          <a:off x="6705111" y="99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9" name="テキスト ボックス 398"/>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12533</xdr:rowOff>
    </xdr:from>
    <xdr:to>
      <xdr:col>54</xdr:col>
      <xdr:colOff>189865</xdr:colOff>
      <xdr:row>77</xdr:row>
      <xdr:rowOff>34544</xdr:rowOff>
    </xdr:to>
    <xdr:cxnSp macro="">
      <xdr:nvCxnSpPr>
        <xdr:cNvPr id="411" name="直線コネクタ 410"/>
        <xdr:cNvCxnSpPr/>
      </xdr:nvCxnSpPr>
      <xdr:spPr>
        <a:xfrm flipV="1">
          <a:off x="10475595" y="12185483"/>
          <a:ext cx="1270" cy="105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38371</xdr:rowOff>
    </xdr:from>
    <xdr:ext cx="469744" cy="259045"/>
    <xdr:sp macro="" textlink="">
      <xdr:nvSpPr>
        <xdr:cNvPr id="412" name="商工費最小値テキスト"/>
        <xdr:cNvSpPr txBox="1"/>
      </xdr:nvSpPr>
      <xdr:spPr>
        <a:xfrm>
          <a:off x="10528300" y="132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34544</xdr:rowOff>
    </xdr:from>
    <xdr:to>
      <xdr:col>55</xdr:col>
      <xdr:colOff>88900</xdr:colOff>
      <xdr:row>77</xdr:row>
      <xdr:rowOff>34544</xdr:rowOff>
    </xdr:to>
    <xdr:cxnSp macro="">
      <xdr:nvCxnSpPr>
        <xdr:cNvPr id="413" name="直線コネクタ 412"/>
        <xdr:cNvCxnSpPr/>
      </xdr:nvCxnSpPr>
      <xdr:spPr>
        <a:xfrm>
          <a:off x="10388600" y="132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130660</xdr:rowOff>
    </xdr:from>
    <xdr:ext cx="534377" cy="259045"/>
    <xdr:sp macro="" textlink="">
      <xdr:nvSpPr>
        <xdr:cNvPr id="414" name="商工費最大値テキスト"/>
        <xdr:cNvSpPr txBox="1"/>
      </xdr:nvSpPr>
      <xdr:spPr>
        <a:xfrm>
          <a:off x="10528300" y="119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12533</xdr:rowOff>
    </xdr:from>
    <xdr:to>
      <xdr:col>55</xdr:col>
      <xdr:colOff>88900</xdr:colOff>
      <xdr:row>71</xdr:row>
      <xdr:rowOff>12533</xdr:rowOff>
    </xdr:to>
    <xdr:cxnSp macro="">
      <xdr:nvCxnSpPr>
        <xdr:cNvPr id="415" name="直線コネクタ 414"/>
        <xdr:cNvCxnSpPr/>
      </xdr:nvCxnSpPr>
      <xdr:spPr>
        <a:xfrm>
          <a:off x="10388600" y="121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78762</xdr:rowOff>
    </xdr:from>
    <xdr:to>
      <xdr:col>55</xdr:col>
      <xdr:colOff>0</xdr:colOff>
      <xdr:row>77</xdr:row>
      <xdr:rowOff>34544</xdr:rowOff>
    </xdr:to>
    <xdr:cxnSp macro="">
      <xdr:nvCxnSpPr>
        <xdr:cNvPr id="416" name="直線コネクタ 415"/>
        <xdr:cNvCxnSpPr/>
      </xdr:nvCxnSpPr>
      <xdr:spPr>
        <a:xfrm>
          <a:off x="9639300" y="12594612"/>
          <a:ext cx="838200" cy="6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45940</xdr:rowOff>
    </xdr:from>
    <xdr:ext cx="534377" cy="259045"/>
    <xdr:sp macro="" textlink="">
      <xdr:nvSpPr>
        <xdr:cNvPr id="417" name="商工費平均値テキスト"/>
        <xdr:cNvSpPr txBox="1"/>
      </xdr:nvSpPr>
      <xdr:spPr>
        <a:xfrm>
          <a:off x="10528300" y="1256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23063</xdr:rowOff>
    </xdr:from>
    <xdr:to>
      <xdr:col>55</xdr:col>
      <xdr:colOff>50800</xdr:colOff>
      <xdr:row>74</xdr:row>
      <xdr:rowOff>124663</xdr:rowOff>
    </xdr:to>
    <xdr:sp macro="" textlink="">
      <xdr:nvSpPr>
        <xdr:cNvPr id="418" name="フローチャート: 判断 417"/>
        <xdr:cNvSpPr/>
      </xdr:nvSpPr>
      <xdr:spPr>
        <a:xfrm>
          <a:off x="10426700" y="1271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78762</xdr:rowOff>
    </xdr:from>
    <xdr:to>
      <xdr:col>50</xdr:col>
      <xdr:colOff>114300</xdr:colOff>
      <xdr:row>76</xdr:row>
      <xdr:rowOff>38790</xdr:rowOff>
    </xdr:to>
    <xdr:cxnSp macro="">
      <xdr:nvCxnSpPr>
        <xdr:cNvPr id="419" name="直線コネクタ 418"/>
        <xdr:cNvCxnSpPr/>
      </xdr:nvCxnSpPr>
      <xdr:spPr>
        <a:xfrm flipV="1">
          <a:off x="8750300" y="12594612"/>
          <a:ext cx="889000" cy="47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80605</xdr:rowOff>
    </xdr:from>
    <xdr:to>
      <xdr:col>50</xdr:col>
      <xdr:colOff>165100</xdr:colOff>
      <xdr:row>73</xdr:row>
      <xdr:rowOff>10755</xdr:rowOff>
    </xdr:to>
    <xdr:sp macro="" textlink="">
      <xdr:nvSpPr>
        <xdr:cNvPr id="420" name="フローチャート: 判断 419"/>
        <xdr:cNvSpPr/>
      </xdr:nvSpPr>
      <xdr:spPr>
        <a:xfrm>
          <a:off x="9588500" y="1242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27282</xdr:rowOff>
    </xdr:from>
    <xdr:ext cx="534377" cy="259045"/>
    <xdr:sp macro="" textlink="">
      <xdr:nvSpPr>
        <xdr:cNvPr id="421" name="テキスト ボックス 420"/>
        <xdr:cNvSpPr txBox="1"/>
      </xdr:nvSpPr>
      <xdr:spPr>
        <a:xfrm>
          <a:off x="9372111" y="122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11815</xdr:rowOff>
    </xdr:from>
    <xdr:to>
      <xdr:col>45</xdr:col>
      <xdr:colOff>177800</xdr:colOff>
      <xdr:row>76</xdr:row>
      <xdr:rowOff>38790</xdr:rowOff>
    </xdr:to>
    <xdr:cxnSp macro="">
      <xdr:nvCxnSpPr>
        <xdr:cNvPr id="422" name="直線コネクタ 421"/>
        <xdr:cNvCxnSpPr/>
      </xdr:nvCxnSpPr>
      <xdr:spPr>
        <a:xfrm>
          <a:off x="7861300" y="1304201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40698</xdr:rowOff>
    </xdr:from>
    <xdr:to>
      <xdr:col>46</xdr:col>
      <xdr:colOff>38100</xdr:colOff>
      <xdr:row>72</xdr:row>
      <xdr:rowOff>142298</xdr:rowOff>
    </xdr:to>
    <xdr:sp macro="" textlink="">
      <xdr:nvSpPr>
        <xdr:cNvPr id="423" name="フローチャート: 判断 422"/>
        <xdr:cNvSpPr/>
      </xdr:nvSpPr>
      <xdr:spPr>
        <a:xfrm>
          <a:off x="8699500" y="1238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158825</xdr:rowOff>
    </xdr:from>
    <xdr:ext cx="534377" cy="259045"/>
    <xdr:sp macro="" textlink="">
      <xdr:nvSpPr>
        <xdr:cNvPr id="424" name="テキスト ボックス 423"/>
        <xdr:cNvSpPr txBox="1"/>
      </xdr:nvSpPr>
      <xdr:spPr>
        <a:xfrm>
          <a:off x="8483111" y="1216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11815</xdr:rowOff>
    </xdr:from>
    <xdr:to>
      <xdr:col>41</xdr:col>
      <xdr:colOff>50800</xdr:colOff>
      <xdr:row>78</xdr:row>
      <xdr:rowOff>52898</xdr:rowOff>
    </xdr:to>
    <xdr:cxnSp macro="">
      <xdr:nvCxnSpPr>
        <xdr:cNvPr id="425" name="直線コネクタ 424"/>
        <xdr:cNvCxnSpPr/>
      </xdr:nvCxnSpPr>
      <xdr:spPr>
        <a:xfrm flipV="1">
          <a:off x="6972300" y="13042015"/>
          <a:ext cx="889000" cy="38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98371</xdr:rowOff>
    </xdr:from>
    <xdr:to>
      <xdr:col>41</xdr:col>
      <xdr:colOff>101600</xdr:colOff>
      <xdr:row>73</xdr:row>
      <xdr:rowOff>28521</xdr:rowOff>
    </xdr:to>
    <xdr:sp macro="" textlink="">
      <xdr:nvSpPr>
        <xdr:cNvPr id="426" name="フローチャート: 判断 425"/>
        <xdr:cNvSpPr/>
      </xdr:nvSpPr>
      <xdr:spPr>
        <a:xfrm>
          <a:off x="7810500" y="124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45048</xdr:rowOff>
    </xdr:from>
    <xdr:ext cx="534377" cy="259045"/>
    <xdr:sp macro="" textlink="">
      <xdr:nvSpPr>
        <xdr:cNvPr id="427" name="テキスト ボックス 426"/>
        <xdr:cNvSpPr txBox="1"/>
      </xdr:nvSpPr>
      <xdr:spPr>
        <a:xfrm>
          <a:off x="7594111" y="122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95431</xdr:rowOff>
    </xdr:from>
    <xdr:to>
      <xdr:col>36</xdr:col>
      <xdr:colOff>165100</xdr:colOff>
      <xdr:row>76</xdr:row>
      <xdr:rowOff>25581</xdr:rowOff>
    </xdr:to>
    <xdr:sp macro="" textlink="">
      <xdr:nvSpPr>
        <xdr:cNvPr id="428" name="フローチャート: 判断 427"/>
        <xdr:cNvSpPr/>
      </xdr:nvSpPr>
      <xdr:spPr>
        <a:xfrm>
          <a:off x="69215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42108</xdr:rowOff>
    </xdr:from>
    <xdr:ext cx="469744" cy="259045"/>
    <xdr:sp macro="" textlink="">
      <xdr:nvSpPr>
        <xdr:cNvPr id="429" name="テキスト ボックス 428"/>
        <xdr:cNvSpPr txBox="1"/>
      </xdr:nvSpPr>
      <xdr:spPr>
        <a:xfrm>
          <a:off x="6737428" y="1272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155194</xdr:rowOff>
    </xdr:from>
    <xdr:to>
      <xdr:col>55</xdr:col>
      <xdr:colOff>50800</xdr:colOff>
      <xdr:row>77</xdr:row>
      <xdr:rowOff>85344</xdr:rowOff>
    </xdr:to>
    <xdr:sp macro="" textlink="">
      <xdr:nvSpPr>
        <xdr:cNvPr id="435" name="楕円 434"/>
        <xdr:cNvSpPr/>
      </xdr:nvSpPr>
      <xdr:spPr>
        <a:xfrm>
          <a:off x="104267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70121</xdr:rowOff>
    </xdr:from>
    <xdr:ext cx="469744" cy="259045"/>
    <xdr:sp macro="" textlink="">
      <xdr:nvSpPr>
        <xdr:cNvPr id="436" name="商工費該当値テキスト"/>
        <xdr:cNvSpPr txBox="1"/>
      </xdr:nvSpPr>
      <xdr:spPr>
        <a:xfrm>
          <a:off x="10528300" y="131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27962</xdr:rowOff>
    </xdr:from>
    <xdr:to>
      <xdr:col>50</xdr:col>
      <xdr:colOff>165100</xdr:colOff>
      <xdr:row>73</xdr:row>
      <xdr:rowOff>129562</xdr:rowOff>
    </xdr:to>
    <xdr:sp macro="" textlink="">
      <xdr:nvSpPr>
        <xdr:cNvPr id="437" name="楕円 436"/>
        <xdr:cNvSpPr/>
      </xdr:nvSpPr>
      <xdr:spPr>
        <a:xfrm>
          <a:off x="9588500" y="125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120689</xdr:rowOff>
    </xdr:from>
    <xdr:ext cx="534377" cy="259045"/>
    <xdr:sp macro="" textlink="">
      <xdr:nvSpPr>
        <xdr:cNvPr id="438" name="テキスト ボックス 437"/>
        <xdr:cNvSpPr txBox="1"/>
      </xdr:nvSpPr>
      <xdr:spPr>
        <a:xfrm>
          <a:off x="9372111" y="126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159440</xdr:rowOff>
    </xdr:from>
    <xdr:to>
      <xdr:col>46</xdr:col>
      <xdr:colOff>38100</xdr:colOff>
      <xdr:row>76</xdr:row>
      <xdr:rowOff>89590</xdr:rowOff>
    </xdr:to>
    <xdr:sp macro="" textlink="">
      <xdr:nvSpPr>
        <xdr:cNvPr id="439" name="楕円 438"/>
        <xdr:cNvSpPr/>
      </xdr:nvSpPr>
      <xdr:spPr>
        <a:xfrm>
          <a:off x="8699500" y="130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80717</xdr:rowOff>
    </xdr:from>
    <xdr:ext cx="469744" cy="259045"/>
    <xdr:sp macro="" textlink="">
      <xdr:nvSpPr>
        <xdr:cNvPr id="440" name="テキスト ボックス 439"/>
        <xdr:cNvSpPr txBox="1"/>
      </xdr:nvSpPr>
      <xdr:spPr>
        <a:xfrm>
          <a:off x="8515428" y="131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132465</xdr:rowOff>
    </xdr:from>
    <xdr:to>
      <xdr:col>41</xdr:col>
      <xdr:colOff>101600</xdr:colOff>
      <xdr:row>76</xdr:row>
      <xdr:rowOff>62615</xdr:rowOff>
    </xdr:to>
    <xdr:sp macro="" textlink="">
      <xdr:nvSpPr>
        <xdr:cNvPr id="441" name="楕円 440"/>
        <xdr:cNvSpPr/>
      </xdr:nvSpPr>
      <xdr:spPr>
        <a:xfrm>
          <a:off x="7810500" y="129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53742</xdr:rowOff>
    </xdr:from>
    <xdr:ext cx="469744" cy="259045"/>
    <xdr:sp macro="" textlink="">
      <xdr:nvSpPr>
        <xdr:cNvPr id="442" name="テキスト ボックス 441"/>
        <xdr:cNvSpPr txBox="1"/>
      </xdr:nvSpPr>
      <xdr:spPr>
        <a:xfrm>
          <a:off x="7626428" y="1308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2098</xdr:rowOff>
    </xdr:from>
    <xdr:to>
      <xdr:col>36</xdr:col>
      <xdr:colOff>165100</xdr:colOff>
      <xdr:row>78</xdr:row>
      <xdr:rowOff>103698</xdr:rowOff>
    </xdr:to>
    <xdr:sp macro="" textlink="">
      <xdr:nvSpPr>
        <xdr:cNvPr id="443" name="楕円 442"/>
        <xdr:cNvSpPr/>
      </xdr:nvSpPr>
      <xdr:spPr>
        <a:xfrm>
          <a:off x="6921500" y="133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94825</xdr:rowOff>
    </xdr:from>
    <xdr:ext cx="469744" cy="259045"/>
    <xdr:sp macro="" textlink="">
      <xdr:nvSpPr>
        <xdr:cNvPr id="444" name="テキスト ボックス 443"/>
        <xdr:cNvSpPr txBox="1"/>
      </xdr:nvSpPr>
      <xdr:spPr>
        <a:xfrm>
          <a:off x="6737428" y="134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5" name="テキスト ボックス 45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7" name="テキスト ボックス 45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9" name="テキスト ボックス 45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1" name="テキスト ボックス 46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3" name="テキスト ボックス 46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7" name="直線コネクタ 466"/>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8" name="土木費最小値テキスト"/>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9" name="直線コネクタ 468"/>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70" name="土木費最大値テキスト"/>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71" name="直線コネクタ 470"/>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29195</xdr:rowOff>
    </xdr:from>
    <xdr:to>
      <xdr:col>55</xdr:col>
      <xdr:colOff>0</xdr:colOff>
      <xdr:row>96</xdr:row>
      <xdr:rowOff>72171</xdr:rowOff>
    </xdr:to>
    <xdr:cxnSp macro="">
      <xdr:nvCxnSpPr>
        <xdr:cNvPr id="472" name="直線コネクタ 471"/>
        <xdr:cNvCxnSpPr/>
      </xdr:nvCxnSpPr>
      <xdr:spPr>
        <a:xfrm flipV="1">
          <a:off x="9639300" y="16488395"/>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73" name="土木費平均値テキスト"/>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74" name="フローチャート: 判断 473"/>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72171</xdr:rowOff>
    </xdr:from>
    <xdr:to>
      <xdr:col>50</xdr:col>
      <xdr:colOff>114300</xdr:colOff>
      <xdr:row>96</xdr:row>
      <xdr:rowOff>141804</xdr:rowOff>
    </xdr:to>
    <xdr:cxnSp macro="">
      <xdr:nvCxnSpPr>
        <xdr:cNvPr id="475" name="直線コネクタ 474"/>
        <xdr:cNvCxnSpPr/>
      </xdr:nvCxnSpPr>
      <xdr:spPr>
        <a:xfrm flipV="1">
          <a:off x="8750300" y="16531371"/>
          <a:ext cx="889000" cy="6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6" name="フローチャート: 判断 475"/>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7" name="テキスト ボックス 476"/>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89591</xdr:rowOff>
    </xdr:from>
    <xdr:to>
      <xdr:col>45</xdr:col>
      <xdr:colOff>177800</xdr:colOff>
      <xdr:row>96</xdr:row>
      <xdr:rowOff>141804</xdr:rowOff>
    </xdr:to>
    <xdr:cxnSp macro="">
      <xdr:nvCxnSpPr>
        <xdr:cNvPr id="478" name="直線コネクタ 477"/>
        <xdr:cNvCxnSpPr/>
      </xdr:nvCxnSpPr>
      <xdr:spPr>
        <a:xfrm>
          <a:off x="7861300" y="16548791"/>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9" name="フローチャート: 判断 478"/>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146539</xdr:rowOff>
    </xdr:from>
    <xdr:ext cx="534377" cy="259045"/>
    <xdr:sp macro="" textlink="">
      <xdr:nvSpPr>
        <xdr:cNvPr id="480" name="テキスト ボックス 479"/>
        <xdr:cNvSpPr txBox="1"/>
      </xdr:nvSpPr>
      <xdr:spPr>
        <a:xfrm>
          <a:off x="8483111" y="162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35733</xdr:rowOff>
    </xdr:from>
    <xdr:to>
      <xdr:col>41</xdr:col>
      <xdr:colOff>50800</xdr:colOff>
      <xdr:row>96</xdr:row>
      <xdr:rowOff>89591</xdr:rowOff>
    </xdr:to>
    <xdr:cxnSp macro="">
      <xdr:nvCxnSpPr>
        <xdr:cNvPr id="481" name="直線コネクタ 480"/>
        <xdr:cNvCxnSpPr/>
      </xdr:nvCxnSpPr>
      <xdr:spPr>
        <a:xfrm>
          <a:off x="6972300" y="16323483"/>
          <a:ext cx="889000" cy="2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82" name="フローチャート: 判断 481"/>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95150</xdr:rowOff>
    </xdr:from>
    <xdr:ext cx="534377" cy="259045"/>
    <xdr:sp macro="" textlink="">
      <xdr:nvSpPr>
        <xdr:cNvPr id="483" name="テキスト ボックス 482"/>
        <xdr:cNvSpPr txBox="1"/>
      </xdr:nvSpPr>
      <xdr:spPr>
        <a:xfrm>
          <a:off x="7594111" y="160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84" name="フローチャート: 判断 483"/>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129232</xdr:rowOff>
    </xdr:from>
    <xdr:ext cx="534377" cy="259045"/>
    <xdr:sp macro="" textlink="">
      <xdr:nvSpPr>
        <xdr:cNvPr id="485" name="テキスト ボックス 484"/>
        <xdr:cNvSpPr txBox="1"/>
      </xdr:nvSpPr>
      <xdr:spPr>
        <a:xfrm>
          <a:off x="6705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149845</xdr:rowOff>
    </xdr:from>
    <xdr:to>
      <xdr:col>55</xdr:col>
      <xdr:colOff>50800</xdr:colOff>
      <xdr:row>96</xdr:row>
      <xdr:rowOff>79995</xdr:rowOff>
    </xdr:to>
    <xdr:sp macro="" textlink="">
      <xdr:nvSpPr>
        <xdr:cNvPr id="491" name="楕円 490"/>
        <xdr:cNvSpPr/>
      </xdr:nvSpPr>
      <xdr:spPr>
        <a:xfrm>
          <a:off x="10426700" y="164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1272</xdr:rowOff>
    </xdr:from>
    <xdr:ext cx="534377" cy="259045"/>
    <xdr:sp macro="" textlink="">
      <xdr:nvSpPr>
        <xdr:cNvPr id="492" name="土木費該当値テキスト"/>
        <xdr:cNvSpPr txBox="1"/>
      </xdr:nvSpPr>
      <xdr:spPr>
        <a:xfrm>
          <a:off x="10528300" y="162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21371</xdr:rowOff>
    </xdr:from>
    <xdr:to>
      <xdr:col>50</xdr:col>
      <xdr:colOff>165100</xdr:colOff>
      <xdr:row>96</xdr:row>
      <xdr:rowOff>122971</xdr:rowOff>
    </xdr:to>
    <xdr:sp macro="" textlink="">
      <xdr:nvSpPr>
        <xdr:cNvPr id="493" name="楕円 492"/>
        <xdr:cNvSpPr/>
      </xdr:nvSpPr>
      <xdr:spPr>
        <a:xfrm>
          <a:off x="9588500" y="164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139498</xdr:rowOff>
    </xdr:from>
    <xdr:ext cx="534377" cy="259045"/>
    <xdr:sp macro="" textlink="">
      <xdr:nvSpPr>
        <xdr:cNvPr id="494" name="テキスト ボックス 493"/>
        <xdr:cNvSpPr txBox="1"/>
      </xdr:nvSpPr>
      <xdr:spPr>
        <a:xfrm>
          <a:off x="9372111" y="1625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91004</xdr:rowOff>
    </xdr:from>
    <xdr:to>
      <xdr:col>46</xdr:col>
      <xdr:colOff>38100</xdr:colOff>
      <xdr:row>97</xdr:row>
      <xdr:rowOff>21154</xdr:rowOff>
    </xdr:to>
    <xdr:sp macro="" textlink="">
      <xdr:nvSpPr>
        <xdr:cNvPr id="495" name="楕円 494"/>
        <xdr:cNvSpPr/>
      </xdr:nvSpPr>
      <xdr:spPr>
        <a:xfrm>
          <a:off x="8699500" y="165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12281</xdr:rowOff>
    </xdr:from>
    <xdr:ext cx="534377" cy="259045"/>
    <xdr:sp macro="" textlink="">
      <xdr:nvSpPr>
        <xdr:cNvPr id="496" name="テキスト ボックス 495"/>
        <xdr:cNvSpPr txBox="1"/>
      </xdr:nvSpPr>
      <xdr:spPr>
        <a:xfrm>
          <a:off x="8483111" y="166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38791</xdr:rowOff>
    </xdr:from>
    <xdr:to>
      <xdr:col>41</xdr:col>
      <xdr:colOff>101600</xdr:colOff>
      <xdr:row>96</xdr:row>
      <xdr:rowOff>140391</xdr:rowOff>
    </xdr:to>
    <xdr:sp macro="" textlink="">
      <xdr:nvSpPr>
        <xdr:cNvPr id="497" name="楕円 496"/>
        <xdr:cNvSpPr/>
      </xdr:nvSpPr>
      <xdr:spPr>
        <a:xfrm>
          <a:off x="7810500" y="1649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131518</xdr:rowOff>
    </xdr:from>
    <xdr:ext cx="534377" cy="259045"/>
    <xdr:sp macro="" textlink="">
      <xdr:nvSpPr>
        <xdr:cNvPr id="498" name="テキスト ボックス 497"/>
        <xdr:cNvSpPr txBox="1"/>
      </xdr:nvSpPr>
      <xdr:spPr>
        <a:xfrm>
          <a:off x="7594111" y="1659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156383</xdr:rowOff>
    </xdr:from>
    <xdr:to>
      <xdr:col>36</xdr:col>
      <xdr:colOff>165100</xdr:colOff>
      <xdr:row>95</xdr:row>
      <xdr:rowOff>86533</xdr:rowOff>
    </xdr:to>
    <xdr:sp macro="" textlink="">
      <xdr:nvSpPr>
        <xdr:cNvPr id="499" name="楕円 498"/>
        <xdr:cNvSpPr/>
      </xdr:nvSpPr>
      <xdr:spPr>
        <a:xfrm>
          <a:off x="6921500" y="162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103060</xdr:rowOff>
    </xdr:from>
    <xdr:ext cx="534377" cy="259045"/>
    <xdr:sp macro="" textlink="">
      <xdr:nvSpPr>
        <xdr:cNvPr id="500" name="テキスト ボックス 499"/>
        <xdr:cNvSpPr txBox="1"/>
      </xdr:nvSpPr>
      <xdr:spPr>
        <a:xfrm>
          <a:off x="6705111" y="160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1" name="テキスト ボックス 51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5" name="直線コネクタ 524"/>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6" name="消防費最小値テキスト"/>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7" name="直線コネクタ 526"/>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8" name="消防費最大値テキスト"/>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9" name="直線コネクタ 528"/>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43764</xdr:rowOff>
    </xdr:from>
    <xdr:to>
      <xdr:col>85</xdr:col>
      <xdr:colOff>127000</xdr:colOff>
      <xdr:row>39</xdr:row>
      <xdr:rowOff>51156</xdr:rowOff>
    </xdr:to>
    <xdr:cxnSp macro="">
      <xdr:nvCxnSpPr>
        <xdr:cNvPr id="530" name="直線コネクタ 529"/>
        <xdr:cNvCxnSpPr/>
      </xdr:nvCxnSpPr>
      <xdr:spPr>
        <a:xfrm>
          <a:off x="15481300" y="673031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31" name="消防費平均値テキスト"/>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32" name="フローチャート: 判断 531"/>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43764</xdr:rowOff>
    </xdr:from>
    <xdr:to>
      <xdr:col>81</xdr:col>
      <xdr:colOff>50800</xdr:colOff>
      <xdr:row>39</xdr:row>
      <xdr:rowOff>67767</xdr:rowOff>
    </xdr:to>
    <xdr:cxnSp macro="">
      <xdr:nvCxnSpPr>
        <xdr:cNvPr id="533" name="直線コネクタ 532"/>
        <xdr:cNvCxnSpPr/>
      </xdr:nvCxnSpPr>
      <xdr:spPr>
        <a:xfrm flipV="1">
          <a:off x="14592300" y="673031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4" name="フローチャート: 判断 533"/>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37177</xdr:rowOff>
    </xdr:from>
    <xdr:ext cx="534377" cy="259045"/>
    <xdr:sp macro="" textlink="">
      <xdr:nvSpPr>
        <xdr:cNvPr id="535" name="テキスト ボックス 534"/>
        <xdr:cNvSpPr txBox="1"/>
      </xdr:nvSpPr>
      <xdr:spPr>
        <a:xfrm>
          <a:off x="15214111" y="620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34925</xdr:rowOff>
    </xdr:from>
    <xdr:to>
      <xdr:col>76</xdr:col>
      <xdr:colOff>114300</xdr:colOff>
      <xdr:row>39</xdr:row>
      <xdr:rowOff>67767</xdr:rowOff>
    </xdr:to>
    <xdr:cxnSp macro="">
      <xdr:nvCxnSpPr>
        <xdr:cNvPr id="536" name="直線コネクタ 535"/>
        <xdr:cNvCxnSpPr/>
      </xdr:nvCxnSpPr>
      <xdr:spPr>
        <a:xfrm>
          <a:off x="13703300" y="672147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7" name="フローチャート: 判断 536"/>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154221</xdr:rowOff>
    </xdr:from>
    <xdr:ext cx="534377" cy="259045"/>
    <xdr:sp macro="" textlink="">
      <xdr:nvSpPr>
        <xdr:cNvPr id="538" name="テキスト ボックス 537"/>
        <xdr:cNvSpPr txBox="1"/>
      </xdr:nvSpPr>
      <xdr:spPr>
        <a:xfrm>
          <a:off x="14325111" y="6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34925</xdr:rowOff>
    </xdr:from>
    <xdr:to>
      <xdr:col>71</xdr:col>
      <xdr:colOff>177800</xdr:colOff>
      <xdr:row>39</xdr:row>
      <xdr:rowOff>74320</xdr:rowOff>
    </xdr:to>
    <xdr:cxnSp macro="">
      <xdr:nvCxnSpPr>
        <xdr:cNvPr id="539" name="直線コネクタ 538"/>
        <xdr:cNvCxnSpPr/>
      </xdr:nvCxnSpPr>
      <xdr:spPr>
        <a:xfrm flipV="1">
          <a:off x="12814300" y="6721475"/>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40" name="フローチャート: 判断 539"/>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145305</xdr:rowOff>
    </xdr:from>
    <xdr:ext cx="534377" cy="259045"/>
    <xdr:sp macro="" textlink="">
      <xdr:nvSpPr>
        <xdr:cNvPr id="541" name="テキスト ボックス 540"/>
        <xdr:cNvSpPr txBox="1"/>
      </xdr:nvSpPr>
      <xdr:spPr>
        <a:xfrm>
          <a:off x="13436111" y="58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42" name="フローチャート: 判断 541"/>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43" name="テキスト ボックス 542"/>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356</xdr:rowOff>
    </xdr:from>
    <xdr:to>
      <xdr:col>85</xdr:col>
      <xdr:colOff>177800</xdr:colOff>
      <xdr:row>39</xdr:row>
      <xdr:rowOff>101956</xdr:rowOff>
    </xdr:to>
    <xdr:sp macro="" textlink="">
      <xdr:nvSpPr>
        <xdr:cNvPr id="549" name="楕円 548"/>
        <xdr:cNvSpPr/>
      </xdr:nvSpPr>
      <xdr:spPr>
        <a:xfrm>
          <a:off x="16268700" y="66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86733</xdr:rowOff>
    </xdr:from>
    <xdr:ext cx="534377" cy="259045"/>
    <xdr:sp macro="" textlink="">
      <xdr:nvSpPr>
        <xdr:cNvPr id="550" name="消防費該当値テキスト"/>
        <xdr:cNvSpPr txBox="1"/>
      </xdr:nvSpPr>
      <xdr:spPr>
        <a:xfrm>
          <a:off x="16370300" y="66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51" name="楕円 550"/>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85691</xdr:rowOff>
    </xdr:from>
    <xdr:ext cx="534377" cy="259045"/>
    <xdr:sp macro="" textlink="">
      <xdr:nvSpPr>
        <xdr:cNvPr id="552" name="テキスト ボックス 551"/>
        <xdr:cNvSpPr txBox="1"/>
      </xdr:nvSpPr>
      <xdr:spPr>
        <a:xfrm>
          <a:off x="15214111" y="677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16967</xdr:rowOff>
    </xdr:from>
    <xdr:to>
      <xdr:col>76</xdr:col>
      <xdr:colOff>165100</xdr:colOff>
      <xdr:row>39</xdr:row>
      <xdr:rowOff>118567</xdr:rowOff>
    </xdr:to>
    <xdr:sp macro="" textlink="">
      <xdr:nvSpPr>
        <xdr:cNvPr id="553" name="楕円 552"/>
        <xdr:cNvSpPr/>
      </xdr:nvSpPr>
      <xdr:spPr>
        <a:xfrm>
          <a:off x="14541500" y="67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109694</xdr:rowOff>
    </xdr:from>
    <xdr:ext cx="534377" cy="259045"/>
    <xdr:sp macro="" textlink="">
      <xdr:nvSpPr>
        <xdr:cNvPr id="554" name="テキスト ボックス 553"/>
        <xdr:cNvSpPr txBox="1"/>
      </xdr:nvSpPr>
      <xdr:spPr>
        <a:xfrm>
          <a:off x="14325111" y="67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155575</xdr:rowOff>
    </xdr:from>
    <xdr:to>
      <xdr:col>72</xdr:col>
      <xdr:colOff>38100</xdr:colOff>
      <xdr:row>39</xdr:row>
      <xdr:rowOff>85725</xdr:rowOff>
    </xdr:to>
    <xdr:sp macro="" textlink="">
      <xdr:nvSpPr>
        <xdr:cNvPr id="555" name="楕円 554"/>
        <xdr:cNvSpPr/>
      </xdr:nvSpPr>
      <xdr:spPr>
        <a:xfrm>
          <a:off x="13652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76852</xdr:rowOff>
    </xdr:from>
    <xdr:ext cx="534377" cy="259045"/>
    <xdr:sp macro="" textlink="">
      <xdr:nvSpPr>
        <xdr:cNvPr id="556" name="テキスト ボックス 555"/>
        <xdr:cNvSpPr txBox="1"/>
      </xdr:nvSpPr>
      <xdr:spPr>
        <a:xfrm>
          <a:off x="13436111" y="67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23520</xdr:rowOff>
    </xdr:from>
    <xdr:to>
      <xdr:col>67</xdr:col>
      <xdr:colOff>101600</xdr:colOff>
      <xdr:row>39</xdr:row>
      <xdr:rowOff>125120</xdr:rowOff>
    </xdr:to>
    <xdr:sp macro="" textlink="">
      <xdr:nvSpPr>
        <xdr:cNvPr id="557" name="楕円 556"/>
        <xdr:cNvSpPr/>
      </xdr:nvSpPr>
      <xdr:spPr>
        <a:xfrm>
          <a:off x="12763500" y="67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116247</xdr:rowOff>
    </xdr:from>
    <xdr:ext cx="534377" cy="259045"/>
    <xdr:sp macro="" textlink="">
      <xdr:nvSpPr>
        <xdr:cNvPr id="558" name="テキスト ボックス 557"/>
        <xdr:cNvSpPr txBox="1"/>
      </xdr:nvSpPr>
      <xdr:spPr>
        <a:xfrm>
          <a:off x="12547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7" name="テキスト ボックス 57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9" name="テキスト ボックス 57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81" name="テキスト ボックス 58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5" name="直線コネクタ 584"/>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6" name="教育費最小値テキスト"/>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7" name="直線コネクタ 586"/>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8" name="教育費最大値テキスト"/>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9" name="直線コネクタ 588"/>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48097</xdr:rowOff>
    </xdr:from>
    <xdr:to>
      <xdr:col>85</xdr:col>
      <xdr:colOff>127000</xdr:colOff>
      <xdr:row>58</xdr:row>
      <xdr:rowOff>142051</xdr:rowOff>
    </xdr:to>
    <xdr:cxnSp macro="">
      <xdr:nvCxnSpPr>
        <xdr:cNvPr id="590" name="直線コネクタ 589"/>
        <xdr:cNvCxnSpPr/>
      </xdr:nvCxnSpPr>
      <xdr:spPr>
        <a:xfrm flipV="1">
          <a:off x="15481300" y="9992197"/>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56978</xdr:rowOff>
    </xdr:from>
    <xdr:ext cx="534377" cy="259045"/>
    <xdr:sp macro="" textlink="">
      <xdr:nvSpPr>
        <xdr:cNvPr id="591" name="教育費平均値テキスト"/>
        <xdr:cNvSpPr txBox="1"/>
      </xdr:nvSpPr>
      <xdr:spPr>
        <a:xfrm>
          <a:off x="16370300" y="948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92" name="フローチャート: 判断 591"/>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139994</xdr:rowOff>
    </xdr:from>
    <xdr:to>
      <xdr:col>81</xdr:col>
      <xdr:colOff>50800</xdr:colOff>
      <xdr:row>58</xdr:row>
      <xdr:rowOff>142051</xdr:rowOff>
    </xdr:to>
    <xdr:cxnSp macro="">
      <xdr:nvCxnSpPr>
        <xdr:cNvPr id="593" name="直線コネクタ 592"/>
        <xdr:cNvCxnSpPr/>
      </xdr:nvCxnSpPr>
      <xdr:spPr>
        <a:xfrm>
          <a:off x="14592300" y="1008409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94" name="フローチャート: 判断 593"/>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136586</xdr:rowOff>
    </xdr:from>
    <xdr:ext cx="534377" cy="259045"/>
    <xdr:sp macro="" textlink="">
      <xdr:nvSpPr>
        <xdr:cNvPr id="595" name="テキスト ボックス 594"/>
        <xdr:cNvSpPr txBox="1"/>
      </xdr:nvSpPr>
      <xdr:spPr>
        <a:xfrm>
          <a:off x="15214111" y="95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7210</xdr:rowOff>
    </xdr:from>
    <xdr:to>
      <xdr:col>76</xdr:col>
      <xdr:colOff>114300</xdr:colOff>
      <xdr:row>58</xdr:row>
      <xdr:rowOff>139994</xdr:rowOff>
    </xdr:to>
    <xdr:cxnSp macro="">
      <xdr:nvCxnSpPr>
        <xdr:cNvPr id="596" name="直線コネクタ 595"/>
        <xdr:cNvCxnSpPr/>
      </xdr:nvCxnSpPr>
      <xdr:spPr>
        <a:xfrm>
          <a:off x="13703300" y="9608410"/>
          <a:ext cx="889000" cy="4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7" name="フローチャート: 判断 596"/>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110656</xdr:rowOff>
    </xdr:from>
    <xdr:ext cx="534377" cy="259045"/>
    <xdr:sp macro="" textlink="">
      <xdr:nvSpPr>
        <xdr:cNvPr id="598" name="テキスト ボックス 597"/>
        <xdr:cNvSpPr txBox="1"/>
      </xdr:nvSpPr>
      <xdr:spPr>
        <a:xfrm>
          <a:off x="14325111" y="954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121183</xdr:rowOff>
    </xdr:from>
    <xdr:to>
      <xdr:col>71</xdr:col>
      <xdr:colOff>177800</xdr:colOff>
      <xdr:row>56</xdr:row>
      <xdr:rowOff>7210</xdr:rowOff>
    </xdr:to>
    <xdr:cxnSp macro="">
      <xdr:nvCxnSpPr>
        <xdr:cNvPr id="599" name="直線コネクタ 598"/>
        <xdr:cNvCxnSpPr/>
      </xdr:nvCxnSpPr>
      <xdr:spPr>
        <a:xfrm>
          <a:off x="12814300" y="9550933"/>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600" name="フローチャート: 判断 599"/>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601" name="テキスト ボックス 600"/>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602" name="フローチャート: 判断 601"/>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37798</xdr:rowOff>
    </xdr:from>
    <xdr:ext cx="534377" cy="259045"/>
    <xdr:sp macro="" textlink="">
      <xdr:nvSpPr>
        <xdr:cNvPr id="603" name="テキスト ボックス 602"/>
        <xdr:cNvSpPr txBox="1"/>
      </xdr:nvSpPr>
      <xdr:spPr>
        <a:xfrm>
          <a:off x="12547111" y="91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168747</xdr:rowOff>
    </xdr:from>
    <xdr:to>
      <xdr:col>85</xdr:col>
      <xdr:colOff>177800</xdr:colOff>
      <xdr:row>58</xdr:row>
      <xdr:rowOff>98897</xdr:rowOff>
    </xdr:to>
    <xdr:sp macro="" textlink="">
      <xdr:nvSpPr>
        <xdr:cNvPr id="609" name="楕円 608"/>
        <xdr:cNvSpPr/>
      </xdr:nvSpPr>
      <xdr:spPr>
        <a:xfrm>
          <a:off x="16268700" y="994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83674</xdr:rowOff>
    </xdr:from>
    <xdr:ext cx="534377" cy="259045"/>
    <xdr:sp macro="" textlink="">
      <xdr:nvSpPr>
        <xdr:cNvPr id="610" name="教育費該当値テキスト"/>
        <xdr:cNvSpPr txBox="1"/>
      </xdr:nvSpPr>
      <xdr:spPr>
        <a:xfrm>
          <a:off x="16370300" y="9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91251</xdr:rowOff>
    </xdr:from>
    <xdr:to>
      <xdr:col>81</xdr:col>
      <xdr:colOff>101600</xdr:colOff>
      <xdr:row>59</xdr:row>
      <xdr:rowOff>21401</xdr:rowOff>
    </xdr:to>
    <xdr:sp macro="" textlink="">
      <xdr:nvSpPr>
        <xdr:cNvPr id="611" name="楕円 610"/>
        <xdr:cNvSpPr/>
      </xdr:nvSpPr>
      <xdr:spPr>
        <a:xfrm>
          <a:off x="15430500" y="100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12528</xdr:rowOff>
    </xdr:from>
    <xdr:ext cx="534377" cy="259045"/>
    <xdr:sp macro="" textlink="">
      <xdr:nvSpPr>
        <xdr:cNvPr id="612" name="テキスト ボックス 611"/>
        <xdr:cNvSpPr txBox="1"/>
      </xdr:nvSpPr>
      <xdr:spPr>
        <a:xfrm>
          <a:off x="15214111" y="101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89194</xdr:rowOff>
    </xdr:from>
    <xdr:to>
      <xdr:col>76</xdr:col>
      <xdr:colOff>165100</xdr:colOff>
      <xdr:row>59</xdr:row>
      <xdr:rowOff>19344</xdr:rowOff>
    </xdr:to>
    <xdr:sp macro="" textlink="">
      <xdr:nvSpPr>
        <xdr:cNvPr id="613" name="楕円 612"/>
        <xdr:cNvSpPr/>
      </xdr:nvSpPr>
      <xdr:spPr>
        <a:xfrm>
          <a:off x="14541500" y="100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10471</xdr:rowOff>
    </xdr:from>
    <xdr:ext cx="534377" cy="259045"/>
    <xdr:sp macro="" textlink="">
      <xdr:nvSpPr>
        <xdr:cNvPr id="614" name="テキスト ボックス 613"/>
        <xdr:cNvSpPr txBox="1"/>
      </xdr:nvSpPr>
      <xdr:spPr>
        <a:xfrm>
          <a:off x="14325111" y="101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127860</xdr:rowOff>
    </xdr:from>
    <xdr:to>
      <xdr:col>72</xdr:col>
      <xdr:colOff>38100</xdr:colOff>
      <xdr:row>56</xdr:row>
      <xdr:rowOff>58010</xdr:rowOff>
    </xdr:to>
    <xdr:sp macro="" textlink="">
      <xdr:nvSpPr>
        <xdr:cNvPr id="615" name="楕円 614"/>
        <xdr:cNvSpPr/>
      </xdr:nvSpPr>
      <xdr:spPr>
        <a:xfrm>
          <a:off x="13652500" y="9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49137</xdr:rowOff>
    </xdr:from>
    <xdr:ext cx="534377" cy="259045"/>
    <xdr:sp macro="" textlink="">
      <xdr:nvSpPr>
        <xdr:cNvPr id="616" name="テキスト ボックス 615"/>
        <xdr:cNvSpPr txBox="1"/>
      </xdr:nvSpPr>
      <xdr:spPr>
        <a:xfrm>
          <a:off x="13436111" y="965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70383</xdr:rowOff>
    </xdr:from>
    <xdr:to>
      <xdr:col>67</xdr:col>
      <xdr:colOff>101600</xdr:colOff>
      <xdr:row>56</xdr:row>
      <xdr:rowOff>533</xdr:rowOff>
    </xdr:to>
    <xdr:sp macro="" textlink="">
      <xdr:nvSpPr>
        <xdr:cNvPr id="617" name="楕円 616"/>
        <xdr:cNvSpPr/>
      </xdr:nvSpPr>
      <xdr:spPr>
        <a:xfrm>
          <a:off x="12763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163110</xdr:rowOff>
    </xdr:from>
    <xdr:ext cx="534377" cy="259045"/>
    <xdr:sp macro="" textlink="">
      <xdr:nvSpPr>
        <xdr:cNvPr id="618" name="テキスト ボックス 617"/>
        <xdr:cNvSpPr txBox="1"/>
      </xdr:nvSpPr>
      <xdr:spPr>
        <a:xfrm>
          <a:off x="12547111" y="95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4" name="テキスト ボックス 63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6" name="テキスト ボックス 63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8" name="テキスト ボックス 63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42" name="直線コネクタ 641"/>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5" name="災害復旧費最大値テキスト"/>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6" name="直線コネクタ 645"/>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7" name="直線コネクタ 64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5669</xdr:rowOff>
    </xdr:from>
    <xdr:ext cx="469744" cy="259045"/>
    <xdr:sp macro="" textlink="">
      <xdr:nvSpPr>
        <xdr:cNvPr id="648" name="災害復旧費平均値テキスト"/>
        <xdr:cNvSpPr txBox="1"/>
      </xdr:nvSpPr>
      <xdr:spPr>
        <a:xfrm>
          <a:off x="16370300" y="1286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9" name="フローチャート: 判断 648"/>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0" name="直線コネクタ 64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51" name="フローチャート: 判断 650"/>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52" name="テキスト ボックス 651"/>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54" name="フローチャート: 判断 653"/>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55" name="テキスト ボックス 654"/>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7" name="フローチャート: 判断 656"/>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101490</xdr:rowOff>
    </xdr:from>
    <xdr:ext cx="469744" cy="259045"/>
    <xdr:sp macro="" textlink="">
      <xdr:nvSpPr>
        <xdr:cNvPr id="658" name="テキスト ボックス 657"/>
        <xdr:cNvSpPr txBox="1"/>
      </xdr:nvSpPr>
      <xdr:spPr>
        <a:xfrm>
          <a:off x="13468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9" name="フローチャート: 判断 658"/>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111777</xdr:rowOff>
    </xdr:from>
    <xdr:ext cx="469744" cy="259045"/>
    <xdr:sp macro="" textlink="">
      <xdr:nvSpPr>
        <xdr:cNvPr id="660" name="テキスト ボックス 659"/>
        <xdr:cNvSpPr txBox="1"/>
      </xdr:nvSpPr>
      <xdr:spPr>
        <a:xfrm>
          <a:off x="12579428"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8" name="楕円 66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9" name="テキスト ボックス 66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700" name="直線コネクタ 699"/>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701" name="公債費最小値テキスト"/>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702" name="直線コネクタ 701"/>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703" name="公債費最大値テキスト"/>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4" name="直線コネクタ 703"/>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142787</xdr:rowOff>
    </xdr:from>
    <xdr:to>
      <xdr:col>85</xdr:col>
      <xdr:colOff>127000</xdr:colOff>
      <xdr:row>95</xdr:row>
      <xdr:rowOff>26315</xdr:rowOff>
    </xdr:to>
    <xdr:cxnSp macro="">
      <xdr:nvCxnSpPr>
        <xdr:cNvPr id="705" name="直線コネクタ 704"/>
        <xdr:cNvCxnSpPr/>
      </xdr:nvCxnSpPr>
      <xdr:spPr>
        <a:xfrm>
          <a:off x="15481300" y="16259087"/>
          <a:ext cx="8382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6" name="公債費平均値テキスト"/>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7" name="フローチャート: 判断 706"/>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142787</xdr:rowOff>
    </xdr:from>
    <xdr:to>
      <xdr:col>81</xdr:col>
      <xdr:colOff>50800</xdr:colOff>
      <xdr:row>95</xdr:row>
      <xdr:rowOff>5359</xdr:rowOff>
    </xdr:to>
    <xdr:cxnSp macro="">
      <xdr:nvCxnSpPr>
        <xdr:cNvPr id="708" name="直線コネクタ 707"/>
        <xdr:cNvCxnSpPr/>
      </xdr:nvCxnSpPr>
      <xdr:spPr>
        <a:xfrm flipV="1">
          <a:off x="14592300" y="16259087"/>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9" name="フローチャート: 判断 708"/>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10" name="テキスト ボックス 709"/>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5359</xdr:rowOff>
    </xdr:from>
    <xdr:to>
      <xdr:col>76</xdr:col>
      <xdr:colOff>114300</xdr:colOff>
      <xdr:row>96</xdr:row>
      <xdr:rowOff>85331</xdr:rowOff>
    </xdr:to>
    <xdr:cxnSp macro="">
      <xdr:nvCxnSpPr>
        <xdr:cNvPr id="711" name="直線コネクタ 710"/>
        <xdr:cNvCxnSpPr/>
      </xdr:nvCxnSpPr>
      <xdr:spPr>
        <a:xfrm flipV="1">
          <a:off x="13703300" y="16293109"/>
          <a:ext cx="889000" cy="25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12" name="フローチャート: 判断 711"/>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167518</xdr:rowOff>
    </xdr:from>
    <xdr:ext cx="534377" cy="259045"/>
    <xdr:sp macro="" textlink="">
      <xdr:nvSpPr>
        <xdr:cNvPr id="713" name="テキスト ボックス 712"/>
        <xdr:cNvSpPr txBox="1"/>
      </xdr:nvSpPr>
      <xdr:spPr>
        <a:xfrm>
          <a:off x="14325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85331</xdr:rowOff>
    </xdr:from>
    <xdr:to>
      <xdr:col>71</xdr:col>
      <xdr:colOff>177800</xdr:colOff>
      <xdr:row>96</xdr:row>
      <xdr:rowOff>161492</xdr:rowOff>
    </xdr:to>
    <xdr:cxnSp macro="">
      <xdr:nvCxnSpPr>
        <xdr:cNvPr id="714" name="直線コネクタ 713"/>
        <xdr:cNvCxnSpPr/>
      </xdr:nvCxnSpPr>
      <xdr:spPr>
        <a:xfrm flipV="1">
          <a:off x="12814300" y="16544531"/>
          <a:ext cx="8890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5" name="フローチャート: 判断 714"/>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102213</xdr:rowOff>
    </xdr:from>
    <xdr:ext cx="534377" cy="259045"/>
    <xdr:sp macro="" textlink="">
      <xdr:nvSpPr>
        <xdr:cNvPr id="716" name="テキスト ボックス 715"/>
        <xdr:cNvSpPr txBox="1"/>
      </xdr:nvSpPr>
      <xdr:spPr>
        <a:xfrm>
          <a:off x="13436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7" name="フローチャート: 判断 716"/>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141876</xdr:rowOff>
    </xdr:from>
    <xdr:ext cx="534377" cy="259045"/>
    <xdr:sp macro="" textlink="">
      <xdr:nvSpPr>
        <xdr:cNvPr id="718" name="テキスト ボックス 717"/>
        <xdr:cNvSpPr txBox="1"/>
      </xdr:nvSpPr>
      <xdr:spPr>
        <a:xfrm>
          <a:off x="12547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146965</xdr:rowOff>
    </xdr:from>
    <xdr:to>
      <xdr:col>85</xdr:col>
      <xdr:colOff>177800</xdr:colOff>
      <xdr:row>95</xdr:row>
      <xdr:rowOff>77115</xdr:rowOff>
    </xdr:to>
    <xdr:sp macro="" textlink="">
      <xdr:nvSpPr>
        <xdr:cNvPr id="724" name="楕円 723"/>
        <xdr:cNvSpPr/>
      </xdr:nvSpPr>
      <xdr:spPr>
        <a:xfrm>
          <a:off x="162687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125392</xdr:rowOff>
    </xdr:from>
    <xdr:ext cx="534377" cy="259045"/>
    <xdr:sp macro="" textlink="">
      <xdr:nvSpPr>
        <xdr:cNvPr id="725" name="公債費該当値テキスト"/>
        <xdr:cNvSpPr txBox="1"/>
      </xdr:nvSpPr>
      <xdr:spPr>
        <a:xfrm>
          <a:off x="16370300" y="16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91987</xdr:rowOff>
    </xdr:from>
    <xdr:to>
      <xdr:col>81</xdr:col>
      <xdr:colOff>101600</xdr:colOff>
      <xdr:row>95</xdr:row>
      <xdr:rowOff>22137</xdr:rowOff>
    </xdr:to>
    <xdr:sp macro="" textlink="">
      <xdr:nvSpPr>
        <xdr:cNvPr id="726" name="楕円 725"/>
        <xdr:cNvSpPr/>
      </xdr:nvSpPr>
      <xdr:spPr>
        <a:xfrm>
          <a:off x="15430500" y="16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13264</xdr:rowOff>
    </xdr:from>
    <xdr:ext cx="534377" cy="259045"/>
    <xdr:sp macro="" textlink="">
      <xdr:nvSpPr>
        <xdr:cNvPr id="727" name="テキスト ボックス 726"/>
        <xdr:cNvSpPr txBox="1"/>
      </xdr:nvSpPr>
      <xdr:spPr>
        <a:xfrm>
          <a:off x="15214111" y="16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126009</xdr:rowOff>
    </xdr:from>
    <xdr:to>
      <xdr:col>76</xdr:col>
      <xdr:colOff>165100</xdr:colOff>
      <xdr:row>95</xdr:row>
      <xdr:rowOff>56159</xdr:rowOff>
    </xdr:to>
    <xdr:sp macro="" textlink="">
      <xdr:nvSpPr>
        <xdr:cNvPr id="728" name="楕円 727"/>
        <xdr:cNvSpPr/>
      </xdr:nvSpPr>
      <xdr:spPr>
        <a:xfrm>
          <a:off x="14541500" y="1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47286</xdr:rowOff>
    </xdr:from>
    <xdr:ext cx="534377" cy="259045"/>
    <xdr:sp macro="" textlink="">
      <xdr:nvSpPr>
        <xdr:cNvPr id="729" name="テキスト ボックス 728"/>
        <xdr:cNvSpPr txBox="1"/>
      </xdr:nvSpPr>
      <xdr:spPr>
        <a:xfrm>
          <a:off x="14325111" y="16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34531</xdr:rowOff>
    </xdr:from>
    <xdr:to>
      <xdr:col>72</xdr:col>
      <xdr:colOff>38100</xdr:colOff>
      <xdr:row>96</xdr:row>
      <xdr:rowOff>136131</xdr:rowOff>
    </xdr:to>
    <xdr:sp macro="" textlink="">
      <xdr:nvSpPr>
        <xdr:cNvPr id="730" name="楕円 729"/>
        <xdr:cNvSpPr/>
      </xdr:nvSpPr>
      <xdr:spPr>
        <a:xfrm>
          <a:off x="13652500" y="16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127258</xdr:rowOff>
    </xdr:from>
    <xdr:ext cx="534377" cy="259045"/>
    <xdr:sp macro="" textlink="">
      <xdr:nvSpPr>
        <xdr:cNvPr id="731" name="テキスト ボックス 730"/>
        <xdr:cNvSpPr txBox="1"/>
      </xdr:nvSpPr>
      <xdr:spPr>
        <a:xfrm>
          <a:off x="13436111" y="165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110692</xdr:rowOff>
    </xdr:from>
    <xdr:to>
      <xdr:col>67</xdr:col>
      <xdr:colOff>101600</xdr:colOff>
      <xdr:row>97</xdr:row>
      <xdr:rowOff>40842</xdr:rowOff>
    </xdr:to>
    <xdr:sp macro="" textlink="">
      <xdr:nvSpPr>
        <xdr:cNvPr id="732" name="楕円 731"/>
        <xdr:cNvSpPr/>
      </xdr:nvSpPr>
      <xdr:spPr>
        <a:xfrm>
          <a:off x="12763500" y="1656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31969</xdr:rowOff>
    </xdr:from>
    <xdr:ext cx="534377" cy="259045"/>
    <xdr:sp macro="" textlink="">
      <xdr:nvSpPr>
        <xdr:cNvPr id="733" name="テキスト ボックス 732"/>
        <xdr:cNvSpPr txBox="1"/>
      </xdr:nvSpPr>
      <xdr:spPr>
        <a:xfrm>
          <a:off x="12547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3" name="テキスト ボックス 75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5" name="テキスト ボックス 75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7" name="直線コネクタ 756"/>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60" name="諸支出金最大値テキスト"/>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61" name="直線コネクタ 760"/>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63" name="諸支出金平均値テキスト"/>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4" name="フローチャート: 判断 763"/>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6" name="フローチャート: 判断 765"/>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7" name="テキスト ボックス 766"/>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9" name="フローチャート: 判断 768"/>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70" name="テキスト ボックス 769"/>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72" name="フローチャート: 判断 771"/>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73" name="テキスト ボックス 772"/>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4" name="フローチャート: 判断 773"/>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5" name="テキスト ボックス 774"/>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総務費は、類似団体・県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をいずれも下回っている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が、全国平均では上回っている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用地購入費、地域振興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基金積立金、公共施設整備基金積立金の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17,617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民生費は、類似団体・県・全国平均をいずれも下回っている。前年度と比較すると、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住民税非課税世帯物価高騰重点支援給付金事業の増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3,096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衛生費は、類似団体・県・全国平均をいずれも下回っている。前年度と比較すると、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岩井保健センター改修事業</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1,581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農林水産業費は、類似団体平均を下回っているが、県・全国平均を上回っている。前年度と比較すると、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旧下総利根大橋料金所管理事務所等解体工事費など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446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商工費は、類似団体・</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いずれも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前年度と比較すると、工場誘致奨励金やプレミアム付商品券事業委託料の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9,823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土木費は、県・全国平均をいずれも下回っているが、類似団体を上回っている。前年度と比較すると、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地域利便施設整備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事業の増などにより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教育費は、類似団体・県・全国平均をいずれも下回っている。前年度と比較すると、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岩井第一小学校体育館改築事業の増など</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2,877</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例年決算剰余金を財政調整基金に積み立てており、令和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取崩しがなかったため標準財政規模比において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％となっており、今後は適正比率と言われている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％前後を維持していくよう努める。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今年度の実質単年度収支は、前年度に引き続き黒字となっている。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今後も事務事業の見直しなど歳出の合理化等を推進し、健全な行財政運営に努めていく。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全ての会計において赤字額は発生していない。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主な増減については、一般会計の実質収支が、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R04:1,292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R05:1,114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介護保険特別会計の実質収支が、基金積立金の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、国民健康保険特別会計の実質収支が、国民健康保険事業費納付金の増等により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今後も赤字額の発生がないよう適正な財政運営を心がける。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岩井中学校体育館大規模改造事業等の元金償還終了により減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公営企業債の元利償還金に対する繰入金については、元利償還に対する繰入基準額の減により減少している。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組合等が起こした地方債の元利償還金に対する負担金等については、一部事務組合の元利償還金の減により減少している。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算入公債費等については、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合併特例債償還費の減により減少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満期一括償還地方債の借入は無い。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などの元金償還により減少している。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債務負担行為に基づく支出予定額については、国施行霞ケ浦用水事業などの償還により減少している。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公営企業債等繰入見込額については、下水道事業会計の公債費繰入の減により減少している。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組合等負担等見込額については、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茨城県西南地方広域市町村圏事務組合の事業債発行により増加</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退職手当負担見込額については、組合等積立額・積立不足額の増により減少している。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設立法人等の負債額等負担見込額については、坂東市土地開発公社に対する損失補償債務等負担見込額の増により増加している。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充当可能基金については、財政調整基金、公共施設整備基金のなどの積み立てにより増加している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充当可能特定歳入については、都市計画事業の地方債現在高などの充当可能額の減により減少している。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の償還残高の減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保健衛生費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の償還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終了に伴い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大規模事業等の元利償還や老朽化に伴う公共施設の改修等、今後の財政需要に備えるため、計画的に積立てを行っていく。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公共施設整備基金：公共施設の建設、改築等事業に要する資金に充てるため。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公共施設整備基金：公共施設の建設、改築等事業等のため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地域振興基金：文化振興事業団補助金など地域の振興に資する事業に充てるため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公共施設の老朽化に伴う改修等に備え、最も確実かつ有利な方法により計画的に積立てを行っていく。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万円の増となった。例年決算剰余金を財政調整基金に積み立てているが、令和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取崩しがなかったため残高が増加した。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災害や社会保障関係経費の増大などに備えるため、過去の取り崩し実績や決算状況を踏まえ積立てを行っていく。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万円取崩しを行ったため、令和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庁舎建設等の大規模事業の元金償還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や今後発生してくる各施設の長寿命化による大規模改造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に備えるため、計画的に積立てを行っていく。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8" t="s">
        <v>76</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78"/>
      <c r="DK1" s="178"/>
      <c r="DL1" s="178"/>
      <c r="DM1" s="178"/>
      <c r="DN1" s="178"/>
      <c r="DO1" s="178"/>
    </row>
    <row r="2" spans="1:119" ht="24.75" thickBot="1" x14ac:dyDescent="0.2">
      <c r="B2" s="179" t="s">
        <v>77</v>
      </c>
      <c r="C2" s="179"/>
      <c r="D2" s="180"/>
    </row>
    <row r="3" spans="1:119" ht="18.75" customHeight="1" thickBot="1" x14ac:dyDescent="0.2">
      <c r="A3" s="178"/>
      <c r="B3" s="379" t="s">
        <v>78</v>
      </c>
      <c r="C3" s="380"/>
      <c r="D3" s="380"/>
      <c r="E3" s="381"/>
      <c r="F3" s="381"/>
      <c r="G3" s="381"/>
      <c r="H3" s="381"/>
      <c r="I3" s="381"/>
      <c r="J3" s="381"/>
      <c r="K3" s="381"/>
      <c r="L3" s="381" t="s">
        <v>79</v>
      </c>
      <c r="M3" s="381"/>
      <c r="N3" s="381"/>
      <c r="O3" s="381"/>
      <c r="P3" s="381"/>
      <c r="Q3" s="381"/>
      <c r="R3" s="388"/>
      <c r="S3" s="388"/>
      <c r="T3" s="388"/>
      <c r="U3" s="388"/>
      <c r="V3" s="389"/>
      <c r="W3" s="363" t="s">
        <v>80</v>
      </c>
      <c r="X3" s="364"/>
      <c r="Y3" s="364"/>
      <c r="Z3" s="364"/>
      <c r="AA3" s="364"/>
      <c r="AB3" s="380"/>
      <c r="AC3" s="388" t="s">
        <v>81</v>
      </c>
      <c r="AD3" s="364"/>
      <c r="AE3" s="364"/>
      <c r="AF3" s="364"/>
      <c r="AG3" s="364"/>
      <c r="AH3" s="364"/>
      <c r="AI3" s="364"/>
      <c r="AJ3" s="364"/>
      <c r="AK3" s="364"/>
      <c r="AL3" s="365"/>
      <c r="AM3" s="363" t="s">
        <v>82</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83</v>
      </c>
      <c r="BO3" s="364"/>
      <c r="BP3" s="364"/>
      <c r="BQ3" s="364"/>
      <c r="BR3" s="364"/>
      <c r="BS3" s="364"/>
      <c r="BT3" s="364"/>
      <c r="BU3" s="365"/>
      <c r="BV3" s="363" t="s">
        <v>84</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85</v>
      </c>
      <c r="CU3" s="364"/>
      <c r="CV3" s="364"/>
      <c r="CW3" s="364"/>
      <c r="CX3" s="364"/>
      <c r="CY3" s="364"/>
      <c r="CZ3" s="364"/>
      <c r="DA3" s="365"/>
      <c r="DB3" s="363" t="s">
        <v>86</v>
      </c>
      <c r="DC3" s="364"/>
      <c r="DD3" s="364"/>
      <c r="DE3" s="364"/>
      <c r="DF3" s="364"/>
      <c r="DG3" s="364"/>
      <c r="DH3" s="364"/>
      <c r="DI3" s="365"/>
    </row>
    <row r="4" spans="1:119" ht="18.75" customHeight="1" x14ac:dyDescent="0.15">
      <c r="A4" s="178"/>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87</v>
      </c>
      <c r="AZ4" s="367"/>
      <c r="BA4" s="367"/>
      <c r="BB4" s="367"/>
      <c r="BC4" s="367"/>
      <c r="BD4" s="367"/>
      <c r="BE4" s="367"/>
      <c r="BF4" s="367"/>
      <c r="BG4" s="367"/>
      <c r="BH4" s="367"/>
      <c r="BI4" s="367"/>
      <c r="BJ4" s="367"/>
      <c r="BK4" s="367"/>
      <c r="BL4" s="367"/>
      <c r="BM4" s="368"/>
      <c r="BN4" s="369">
        <v>24252650</v>
      </c>
      <c r="BO4" s="370"/>
      <c r="BP4" s="370"/>
      <c r="BQ4" s="370"/>
      <c r="BR4" s="370"/>
      <c r="BS4" s="370"/>
      <c r="BT4" s="370"/>
      <c r="BU4" s="371"/>
      <c r="BV4" s="369">
        <v>23360732</v>
      </c>
      <c r="BW4" s="370"/>
      <c r="BX4" s="370"/>
      <c r="BY4" s="370"/>
      <c r="BZ4" s="370"/>
      <c r="CA4" s="370"/>
      <c r="CB4" s="370"/>
      <c r="CC4" s="371"/>
      <c r="CD4" s="372" t="s">
        <v>88</v>
      </c>
      <c r="CE4" s="373"/>
      <c r="CF4" s="373"/>
      <c r="CG4" s="373"/>
      <c r="CH4" s="373"/>
      <c r="CI4" s="373"/>
      <c r="CJ4" s="373"/>
      <c r="CK4" s="373"/>
      <c r="CL4" s="373"/>
      <c r="CM4" s="373"/>
      <c r="CN4" s="373"/>
      <c r="CO4" s="373"/>
      <c r="CP4" s="373"/>
      <c r="CQ4" s="373"/>
      <c r="CR4" s="373"/>
      <c r="CS4" s="374"/>
      <c r="CT4" s="375">
        <v>8</v>
      </c>
      <c r="CU4" s="376"/>
      <c r="CV4" s="376"/>
      <c r="CW4" s="376"/>
      <c r="CX4" s="376"/>
      <c r="CY4" s="376"/>
      <c r="CZ4" s="376"/>
      <c r="DA4" s="377"/>
      <c r="DB4" s="375">
        <v>9.3000000000000007</v>
      </c>
      <c r="DC4" s="376"/>
      <c r="DD4" s="376"/>
      <c r="DE4" s="376"/>
      <c r="DF4" s="376"/>
      <c r="DG4" s="376"/>
      <c r="DH4" s="376"/>
      <c r="DI4" s="377"/>
    </row>
    <row r="5" spans="1:119" ht="18.75" customHeight="1" x14ac:dyDescent="0.15">
      <c r="A5" s="178"/>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89</v>
      </c>
      <c r="AN5" s="436"/>
      <c r="AO5" s="436"/>
      <c r="AP5" s="436"/>
      <c r="AQ5" s="436"/>
      <c r="AR5" s="436"/>
      <c r="AS5" s="436"/>
      <c r="AT5" s="437"/>
      <c r="AU5" s="438" t="s">
        <v>90</v>
      </c>
      <c r="AV5" s="439"/>
      <c r="AW5" s="439"/>
      <c r="AX5" s="439"/>
      <c r="AY5" s="440" t="s">
        <v>91</v>
      </c>
      <c r="AZ5" s="441"/>
      <c r="BA5" s="441"/>
      <c r="BB5" s="441"/>
      <c r="BC5" s="441"/>
      <c r="BD5" s="441"/>
      <c r="BE5" s="441"/>
      <c r="BF5" s="441"/>
      <c r="BG5" s="441"/>
      <c r="BH5" s="441"/>
      <c r="BI5" s="441"/>
      <c r="BJ5" s="441"/>
      <c r="BK5" s="441"/>
      <c r="BL5" s="441"/>
      <c r="BM5" s="442"/>
      <c r="BN5" s="406">
        <v>22636999</v>
      </c>
      <c r="BO5" s="407"/>
      <c r="BP5" s="407"/>
      <c r="BQ5" s="407"/>
      <c r="BR5" s="407"/>
      <c r="BS5" s="407"/>
      <c r="BT5" s="407"/>
      <c r="BU5" s="408"/>
      <c r="BV5" s="406">
        <v>21958495</v>
      </c>
      <c r="BW5" s="407"/>
      <c r="BX5" s="407"/>
      <c r="BY5" s="407"/>
      <c r="BZ5" s="407"/>
      <c r="CA5" s="407"/>
      <c r="CB5" s="407"/>
      <c r="CC5" s="408"/>
      <c r="CD5" s="409" t="s">
        <v>92</v>
      </c>
      <c r="CE5" s="410"/>
      <c r="CF5" s="410"/>
      <c r="CG5" s="410"/>
      <c r="CH5" s="410"/>
      <c r="CI5" s="410"/>
      <c r="CJ5" s="410"/>
      <c r="CK5" s="410"/>
      <c r="CL5" s="410"/>
      <c r="CM5" s="410"/>
      <c r="CN5" s="410"/>
      <c r="CO5" s="410"/>
      <c r="CP5" s="410"/>
      <c r="CQ5" s="410"/>
      <c r="CR5" s="410"/>
      <c r="CS5" s="411"/>
      <c r="CT5" s="403">
        <v>92.9</v>
      </c>
      <c r="CU5" s="404"/>
      <c r="CV5" s="404"/>
      <c r="CW5" s="404"/>
      <c r="CX5" s="404"/>
      <c r="CY5" s="404"/>
      <c r="CZ5" s="404"/>
      <c r="DA5" s="405"/>
      <c r="DB5" s="403">
        <v>92.1</v>
      </c>
      <c r="DC5" s="404"/>
      <c r="DD5" s="404"/>
      <c r="DE5" s="404"/>
      <c r="DF5" s="404"/>
      <c r="DG5" s="404"/>
      <c r="DH5" s="404"/>
      <c r="DI5" s="405"/>
    </row>
    <row r="6" spans="1:119" ht="18.75" customHeight="1" x14ac:dyDescent="0.15">
      <c r="A6" s="178"/>
      <c r="B6" s="412" t="s">
        <v>93</v>
      </c>
      <c r="C6" s="413"/>
      <c r="D6" s="413"/>
      <c r="E6" s="414"/>
      <c r="F6" s="414"/>
      <c r="G6" s="414"/>
      <c r="H6" s="414"/>
      <c r="I6" s="414"/>
      <c r="J6" s="414"/>
      <c r="K6" s="414"/>
      <c r="L6" s="414" t="s">
        <v>94</v>
      </c>
      <c r="M6" s="414"/>
      <c r="N6" s="414"/>
      <c r="O6" s="414"/>
      <c r="P6" s="414"/>
      <c r="Q6" s="414"/>
      <c r="R6" s="418"/>
      <c r="S6" s="418"/>
      <c r="T6" s="418"/>
      <c r="U6" s="418"/>
      <c r="V6" s="419"/>
      <c r="W6" s="422" t="s">
        <v>95</v>
      </c>
      <c r="X6" s="423"/>
      <c r="Y6" s="423"/>
      <c r="Z6" s="423"/>
      <c r="AA6" s="423"/>
      <c r="AB6" s="413"/>
      <c r="AC6" s="426" t="s">
        <v>96</v>
      </c>
      <c r="AD6" s="427"/>
      <c r="AE6" s="427"/>
      <c r="AF6" s="427"/>
      <c r="AG6" s="427"/>
      <c r="AH6" s="427"/>
      <c r="AI6" s="427"/>
      <c r="AJ6" s="427"/>
      <c r="AK6" s="427"/>
      <c r="AL6" s="428"/>
      <c r="AM6" s="435" t="s">
        <v>97</v>
      </c>
      <c r="AN6" s="436"/>
      <c r="AO6" s="436"/>
      <c r="AP6" s="436"/>
      <c r="AQ6" s="436"/>
      <c r="AR6" s="436"/>
      <c r="AS6" s="436"/>
      <c r="AT6" s="437"/>
      <c r="AU6" s="438" t="s">
        <v>90</v>
      </c>
      <c r="AV6" s="439"/>
      <c r="AW6" s="439"/>
      <c r="AX6" s="439"/>
      <c r="AY6" s="440" t="s">
        <v>98</v>
      </c>
      <c r="AZ6" s="441"/>
      <c r="BA6" s="441"/>
      <c r="BB6" s="441"/>
      <c r="BC6" s="441"/>
      <c r="BD6" s="441"/>
      <c r="BE6" s="441"/>
      <c r="BF6" s="441"/>
      <c r="BG6" s="441"/>
      <c r="BH6" s="441"/>
      <c r="BI6" s="441"/>
      <c r="BJ6" s="441"/>
      <c r="BK6" s="441"/>
      <c r="BL6" s="441"/>
      <c r="BM6" s="442"/>
      <c r="BN6" s="406">
        <v>1615651</v>
      </c>
      <c r="BO6" s="407"/>
      <c r="BP6" s="407"/>
      <c r="BQ6" s="407"/>
      <c r="BR6" s="407"/>
      <c r="BS6" s="407"/>
      <c r="BT6" s="407"/>
      <c r="BU6" s="408"/>
      <c r="BV6" s="406">
        <v>1402237</v>
      </c>
      <c r="BW6" s="407"/>
      <c r="BX6" s="407"/>
      <c r="BY6" s="407"/>
      <c r="BZ6" s="407"/>
      <c r="CA6" s="407"/>
      <c r="CB6" s="407"/>
      <c r="CC6" s="408"/>
      <c r="CD6" s="409" t="s">
        <v>99</v>
      </c>
      <c r="CE6" s="410"/>
      <c r="CF6" s="410"/>
      <c r="CG6" s="410"/>
      <c r="CH6" s="410"/>
      <c r="CI6" s="410"/>
      <c r="CJ6" s="410"/>
      <c r="CK6" s="410"/>
      <c r="CL6" s="410"/>
      <c r="CM6" s="410"/>
      <c r="CN6" s="410"/>
      <c r="CO6" s="410"/>
      <c r="CP6" s="410"/>
      <c r="CQ6" s="410"/>
      <c r="CR6" s="410"/>
      <c r="CS6" s="411"/>
      <c r="CT6" s="443">
        <v>92.9</v>
      </c>
      <c r="CU6" s="444"/>
      <c r="CV6" s="444"/>
      <c r="CW6" s="444"/>
      <c r="CX6" s="444"/>
      <c r="CY6" s="444"/>
      <c r="CZ6" s="444"/>
      <c r="DA6" s="445"/>
      <c r="DB6" s="443">
        <v>93.8</v>
      </c>
      <c r="DC6" s="444"/>
      <c r="DD6" s="444"/>
      <c r="DE6" s="444"/>
      <c r="DF6" s="444"/>
      <c r="DG6" s="444"/>
      <c r="DH6" s="444"/>
      <c r="DI6" s="445"/>
    </row>
    <row r="7" spans="1:119" ht="18.75" customHeight="1" x14ac:dyDescent="0.15">
      <c r="A7" s="178"/>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100</v>
      </c>
      <c r="AN7" s="436"/>
      <c r="AO7" s="436"/>
      <c r="AP7" s="436"/>
      <c r="AQ7" s="436"/>
      <c r="AR7" s="436"/>
      <c r="AS7" s="436"/>
      <c r="AT7" s="437"/>
      <c r="AU7" s="438" t="s">
        <v>101</v>
      </c>
      <c r="AV7" s="439"/>
      <c r="AW7" s="439"/>
      <c r="AX7" s="439"/>
      <c r="AY7" s="440" t="s">
        <v>102</v>
      </c>
      <c r="AZ7" s="441"/>
      <c r="BA7" s="441"/>
      <c r="BB7" s="441"/>
      <c r="BC7" s="441"/>
      <c r="BD7" s="441"/>
      <c r="BE7" s="441"/>
      <c r="BF7" s="441"/>
      <c r="BG7" s="441"/>
      <c r="BH7" s="441"/>
      <c r="BI7" s="441"/>
      <c r="BJ7" s="441"/>
      <c r="BK7" s="441"/>
      <c r="BL7" s="441"/>
      <c r="BM7" s="442"/>
      <c r="BN7" s="406">
        <v>501987</v>
      </c>
      <c r="BO7" s="407"/>
      <c r="BP7" s="407"/>
      <c r="BQ7" s="407"/>
      <c r="BR7" s="407"/>
      <c r="BS7" s="407"/>
      <c r="BT7" s="407"/>
      <c r="BU7" s="408"/>
      <c r="BV7" s="406">
        <v>109830</v>
      </c>
      <c r="BW7" s="407"/>
      <c r="BX7" s="407"/>
      <c r="BY7" s="407"/>
      <c r="BZ7" s="407"/>
      <c r="CA7" s="407"/>
      <c r="CB7" s="407"/>
      <c r="CC7" s="408"/>
      <c r="CD7" s="409" t="s">
        <v>103</v>
      </c>
      <c r="CE7" s="410"/>
      <c r="CF7" s="410"/>
      <c r="CG7" s="410"/>
      <c r="CH7" s="410"/>
      <c r="CI7" s="410"/>
      <c r="CJ7" s="410"/>
      <c r="CK7" s="410"/>
      <c r="CL7" s="410"/>
      <c r="CM7" s="410"/>
      <c r="CN7" s="410"/>
      <c r="CO7" s="410"/>
      <c r="CP7" s="410"/>
      <c r="CQ7" s="410"/>
      <c r="CR7" s="410"/>
      <c r="CS7" s="411"/>
      <c r="CT7" s="406">
        <v>13975122</v>
      </c>
      <c r="CU7" s="407"/>
      <c r="CV7" s="407"/>
      <c r="CW7" s="407"/>
      <c r="CX7" s="407"/>
      <c r="CY7" s="407"/>
      <c r="CZ7" s="407"/>
      <c r="DA7" s="408"/>
      <c r="DB7" s="406">
        <v>13913001</v>
      </c>
      <c r="DC7" s="407"/>
      <c r="DD7" s="407"/>
      <c r="DE7" s="407"/>
      <c r="DF7" s="407"/>
      <c r="DG7" s="407"/>
      <c r="DH7" s="407"/>
      <c r="DI7" s="408"/>
    </row>
    <row r="8" spans="1:119" ht="18.75" customHeight="1" thickBot="1" x14ac:dyDescent="0.2">
      <c r="A8" s="178"/>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104</v>
      </c>
      <c r="AN8" s="436"/>
      <c r="AO8" s="436"/>
      <c r="AP8" s="436"/>
      <c r="AQ8" s="436"/>
      <c r="AR8" s="436"/>
      <c r="AS8" s="436"/>
      <c r="AT8" s="437"/>
      <c r="AU8" s="438" t="s">
        <v>90</v>
      </c>
      <c r="AV8" s="439"/>
      <c r="AW8" s="439"/>
      <c r="AX8" s="439"/>
      <c r="AY8" s="440" t="s">
        <v>105</v>
      </c>
      <c r="AZ8" s="441"/>
      <c r="BA8" s="441"/>
      <c r="BB8" s="441"/>
      <c r="BC8" s="441"/>
      <c r="BD8" s="441"/>
      <c r="BE8" s="441"/>
      <c r="BF8" s="441"/>
      <c r="BG8" s="441"/>
      <c r="BH8" s="441"/>
      <c r="BI8" s="441"/>
      <c r="BJ8" s="441"/>
      <c r="BK8" s="441"/>
      <c r="BL8" s="441"/>
      <c r="BM8" s="442"/>
      <c r="BN8" s="406">
        <v>1113664</v>
      </c>
      <c r="BO8" s="407"/>
      <c r="BP8" s="407"/>
      <c r="BQ8" s="407"/>
      <c r="BR8" s="407"/>
      <c r="BS8" s="407"/>
      <c r="BT8" s="407"/>
      <c r="BU8" s="408"/>
      <c r="BV8" s="406">
        <v>1292407</v>
      </c>
      <c r="BW8" s="407"/>
      <c r="BX8" s="407"/>
      <c r="BY8" s="407"/>
      <c r="BZ8" s="407"/>
      <c r="CA8" s="407"/>
      <c r="CB8" s="407"/>
      <c r="CC8" s="408"/>
      <c r="CD8" s="409" t="s">
        <v>106</v>
      </c>
      <c r="CE8" s="410"/>
      <c r="CF8" s="410"/>
      <c r="CG8" s="410"/>
      <c r="CH8" s="410"/>
      <c r="CI8" s="410"/>
      <c r="CJ8" s="410"/>
      <c r="CK8" s="410"/>
      <c r="CL8" s="410"/>
      <c r="CM8" s="410"/>
      <c r="CN8" s="410"/>
      <c r="CO8" s="410"/>
      <c r="CP8" s="410"/>
      <c r="CQ8" s="410"/>
      <c r="CR8" s="410"/>
      <c r="CS8" s="411"/>
      <c r="CT8" s="446">
        <v>0.64</v>
      </c>
      <c r="CU8" s="447"/>
      <c r="CV8" s="447"/>
      <c r="CW8" s="447"/>
      <c r="CX8" s="447"/>
      <c r="CY8" s="447"/>
      <c r="CZ8" s="447"/>
      <c r="DA8" s="448"/>
      <c r="DB8" s="446">
        <v>0.64</v>
      </c>
      <c r="DC8" s="447"/>
      <c r="DD8" s="447"/>
      <c r="DE8" s="447"/>
      <c r="DF8" s="447"/>
      <c r="DG8" s="447"/>
      <c r="DH8" s="447"/>
      <c r="DI8" s="448"/>
    </row>
    <row r="9" spans="1:119" ht="18.75" customHeight="1" thickBot="1" x14ac:dyDescent="0.2">
      <c r="A9" s="178"/>
      <c r="B9" s="400" t="s">
        <v>107</v>
      </c>
      <c r="C9" s="401"/>
      <c r="D9" s="401"/>
      <c r="E9" s="401"/>
      <c r="F9" s="401"/>
      <c r="G9" s="401"/>
      <c r="H9" s="401"/>
      <c r="I9" s="401"/>
      <c r="J9" s="401"/>
      <c r="K9" s="449"/>
      <c r="L9" s="450" t="s">
        <v>108</v>
      </c>
      <c r="M9" s="451"/>
      <c r="N9" s="451"/>
      <c r="O9" s="451"/>
      <c r="P9" s="451"/>
      <c r="Q9" s="452"/>
      <c r="R9" s="453">
        <v>52265</v>
      </c>
      <c r="S9" s="454"/>
      <c r="T9" s="454"/>
      <c r="U9" s="454"/>
      <c r="V9" s="455"/>
      <c r="W9" s="363" t="s">
        <v>109</v>
      </c>
      <c r="X9" s="364"/>
      <c r="Y9" s="364"/>
      <c r="Z9" s="364"/>
      <c r="AA9" s="364"/>
      <c r="AB9" s="364"/>
      <c r="AC9" s="364"/>
      <c r="AD9" s="364"/>
      <c r="AE9" s="364"/>
      <c r="AF9" s="364"/>
      <c r="AG9" s="364"/>
      <c r="AH9" s="364"/>
      <c r="AI9" s="364"/>
      <c r="AJ9" s="364"/>
      <c r="AK9" s="364"/>
      <c r="AL9" s="365"/>
      <c r="AM9" s="435" t="s">
        <v>110</v>
      </c>
      <c r="AN9" s="436"/>
      <c r="AO9" s="436"/>
      <c r="AP9" s="436"/>
      <c r="AQ9" s="436"/>
      <c r="AR9" s="436"/>
      <c r="AS9" s="436"/>
      <c r="AT9" s="437"/>
      <c r="AU9" s="438" t="s">
        <v>90</v>
      </c>
      <c r="AV9" s="439"/>
      <c r="AW9" s="439"/>
      <c r="AX9" s="439"/>
      <c r="AY9" s="440" t="s">
        <v>111</v>
      </c>
      <c r="AZ9" s="441"/>
      <c r="BA9" s="441"/>
      <c r="BB9" s="441"/>
      <c r="BC9" s="441"/>
      <c r="BD9" s="441"/>
      <c r="BE9" s="441"/>
      <c r="BF9" s="441"/>
      <c r="BG9" s="441"/>
      <c r="BH9" s="441"/>
      <c r="BI9" s="441"/>
      <c r="BJ9" s="441"/>
      <c r="BK9" s="441"/>
      <c r="BL9" s="441"/>
      <c r="BM9" s="442"/>
      <c r="BN9" s="406">
        <v>-178743</v>
      </c>
      <c r="BO9" s="407"/>
      <c r="BP9" s="407"/>
      <c r="BQ9" s="407"/>
      <c r="BR9" s="407"/>
      <c r="BS9" s="407"/>
      <c r="BT9" s="407"/>
      <c r="BU9" s="408"/>
      <c r="BV9" s="406">
        <v>437339</v>
      </c>
      <c r="BW9" s="407"/>
      <c r="BX9" s="407"/>
      <c r="BY9" s="407"/>
      <c r="BZ9" s="407"/>
      <c r="CA9" s="407"/>
      <c r="CB9" s="407"/>
      <c r="CC9" s="408"/>
      <c r="CD9" s="409" t="s">
        <v>112</v>
      </c>
      <c r="CE9" s="410"/>
      <c r="CF9" s="410"/>
      <c r="CG9" s="410"/>
      <c r="CH9" s="410"/>
      <c r="CI9" s="410"/>
      <c r="CJ9" s="410"/>
      <c r="CK9" s="410"/>
      <c r="CL9" s="410"/>
      <c r="CM9" s="410"/>
      <c r="CN9" s="410"/>
      <c r="CO9" s="410"/>
      <c r="CP9" s="410"/>
      <c r="CQ9" s="410"/>
      <c r="CR9" s="410"/>
      <c r="CS9" s="411"/>
      <c r="CT9" s="403">
        <v>13.7</v>
      </c>
      <c r="CU9" s="404"/>
      <c r="CV9" s="404"/>
      <c r="CW9" s="404"/>
      <c r="CX9" s="404"/>
      <c r="CY9" s="404"/>
      <c r="CZ9" s="404"/>
      <c r="DA9" s="405"/>
      <c r="DB9" s="403">
        <v>14.7</v>
      </c>
      <c r="DC9" s="404"/>
      <c r="DD9" s="404"/>
      <c r="DE9" s="404"/>
      <c r="DF9" s="404"/>
      <c r="DG9" s="404"/>
      <c r="DH9" s="404"/>
      <c r="DI9" s="405"/>
    </row>
    <row r="10" spans="1:119" ht="18.75" customHeight="1" thickBot="1" x14ac:dyDescent="0.2">
      <c r="A10" s="178"/>
      <c r="B10" s="400"/>
      <c r="C10" s="401"/>
      <c r="D10" s="401"/>
      <c r="E10" s="401"/>
      <c r="F10" s="401"/>
      <c r="G10" s="401"/>
      <c r="H10" s="401"/>
      <c r="I10" s="401"/>
      <c r="J10" s="401"/>
      <c r="K10" s="449"/>
      <c r="L10" s="456" t="s">
        <v>113</v>
      </c>
      <c r="M10" s="436"/>
      <c r="N10" s="436"/>
      <c r="O10" s="436"/>
      <c r="P10" s="436"/>
      <c r="Q10" s="437"/>
      <c r="R10" s="457">
        <v>54087</v>
      </c>
      <c r="S10" s="458"/>
      <c r="T10" s="458"/>
      <c r="U10" s="458"/>
      <c r="V10" s="459"/>
      <c r="W10" s="394"/>
      <c r="X10" s="395"/>
      <c r="Y10" s="395"/>
      <c r="Z10" s="395"/>
      <c r="AA10" s="395"/>
      <c r="AB10" s="395"/>
      <c r="AC10" s="395"/>
      <c r="AD10" s="395"/>
      <c r="AE10" s="395"/>
      <c r="AF10" s="395"/>
      <c r="AG10" s="395"/>
      <c r="AH10" s="395"/>
      <c r="AI10" s="395"/>
      <c r="AJ10" s="395"/>
      <c r="AK10" s="395"/>
      <c r="AL10" s="398"/>
      <c r="AM10" s="435" t="s">
        <v>114</v>
      </c>
      <c r="AN10" s="436"/>
      <c r="AO10" s="436"/>
      <c r="AP10" s="436"/>
      <c r="AQ10" s="436"/>
      <c r="AR10" s="436"/>
      <c r="AS10" s="436"/>
      <c r="AT10" s="437"/>
      <c r="AU10" s="438" t="s">
        <v>90</v>
      </c>
      <c r="AV10" s="439"/>
      <c r="AW10" s="439"/>
      <c r="AX10" s="439"/>
      <c r="AY10" s="440" t="s">
        <v>115</v>
      </c>
      <c r="AZ10" s="441"/>
      <c r="BA10" s="441"/>
      <c r="BB10" s="441"/>
      <c r="BC10" s="441"/>
      <c r="BD10" s="441"/>
      <c r="BE10" s="441"/>
      <c r="BF10" s="441"/>
      <c r="BG10" s="441"/>
      <c r="BH10" s="441"/>
      <c r="BI10" s="441"/>
      <c r="BJ10" s="441"/>
      <c r="BK10" s="441"/>
      <c r="BL10" s="441"/>
      <c r="BM10" s="442"/>
      <c r="BN10" s="406">
        <v>288768</v>
      </c>
      <c r="BO10" s="407"/>
      <c r="BP10" s="407"/>
      <c r="BQ10" s="407"/>
      <c r="BR10" s="407"/>
      <c r="BS10" s="407"/>
      <c r="BT10" s="407"/>
      <c r="BU10" s="408"/>
      <c r="BV10" s="406">
        <v>143955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0"/>
      <c r="C11" s="401"/>
      <c r="D11" s="401"/>
      <c r="E11" s="401"/>
      <c r="F11" s="401"/>
      <c r="G11" s="401"/>
      <c r="H11" s="401"/>
      <c r="I11" s="401"/>
      <c r="J11" s="401"/>
      <c r="K11" s="449"/>
      <c r="L11" s="460" t="s">
        <v>117</v>
      </c>
      <c r="M11" s="461"/>
      <c r="N11" s="461"/>
      <c r="O11" s="461"/>
      <c r="P11" s="461"/>
      <c r="Q11" s="462"/>
      <c r="R11" s="463" t="s">
        <v>118</v>
      </c>
      <c r="S11" s="464"/>
      <c r="T11" s="464"/>
      <c r="U11" s="464"/>
      <c r="V11" s="465"/>
      <c r="W11" s="394"/>
      <c r="X11" s="395"/>
      <c r="Y11" s="395"/>
      <c r="Z11" s="395"/>
      <c r="AA11" s="395"/>
      <c r="AB11" s="395"/>
      <c r="AC11" s="395"/>
      <c r="AD11" s="395"/>
      <c r="AE11" s="395"/>
      <c r="AF11" s="395"/>
      <c r="AG11" s="395"/>
      <c r="AH11" s="395"/>
      <c r="AI11" s="395"/>
      <c r="AJ11" s="395"/>
      <c r="AK11" s="395"/>
      <c r="AL11" s="398"/>
      <c r="AM11" s="435" t="s">
        <v>119</v>
      </c>
      <c r="AN11" s="436"/>
      <c r="AO11" s="436"/>
      <c r="AP11" s="436"/>
      <c r="AQ11" s="436"/>
      <c r="AR11" s="436"/>
      <c r="AS11" s="436"/>
      <c r="AT11" s="437"/>
      <c r="AU11" s="438" t="s">
        <v>90</v>
      </c>
      <c r="AV11" s="439"/>
      <c r="AW11" s="439"/>
      <c r="AX11" s="439"/>
      <c r="AY11" s="440" t="s">
        <v>120</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121</v>
      </c>
      <c r="CE11" s="410"/>
      <c r="CF11" s="410"/>
      <c r="CG11" s="410"/>
      <c r="CH11" s="410"/>
      <c r="CI11" s="410"/>
      <c r="CJ11" s="410"/>
      <c r="CK11" s="410"/>
      <c r="CL11" s="410"/>
      <c r="CM11" s="410"/>
      <c r="CN11" s="410"/>
      <c r="CO11" s="410"/>
      <c r="CP11" s="410"/>
      <c r="CQ11" s="410"/>
      <c r="CR11" s="410"/>
      <c r="CS11" s="411"/>
      <c r="CT11" s="446" t="s">
        <v>122</v>
      </c>
      <c r="CU11" s="447"/>
      <c r="CV11" s="447"/>
      <c r="CW11" s="447"/>
      <c r="CX11" s="447"/>
      <c r="CY11" s="447"/>
      <c r="CZ11" s="447"/>
      <c r="DA11" s="448"/>
      <c r="DB11" s="446" t="s">
        <v>122</v>
      </c>
      <c r="DC11" s="447"/>
      <c r="DD11" s="447"/>
      <c r="DE11" s="447"/>
      <c r="DF11" s="447"/>
      <c r="DG11" s="447"/>
      <c r="DH11" s="447"/>
      <c r="DI11" s="448"/>
    </row>
    <row r="12" spans="1:119" ht="18.75" customHeight="1" x14ac:dyDescent="0.15">
      <c r="A12" s="178"/>
      <c r="B12" s="466" t="s">
        <v>123</v>
      </c>
      <c r="C12" s="467"/>
      <c r="D12" s="467"/>
      <c r="E12" s="467"/>
      <c r="F12" s="467"/>
      <c r="G12" s="467"/>
      <c r="H12" s="467"/>
      <c r="I12" s="467"/>
      <c r="J12" s="467"/>
      <c r="K12" s="468"/>
      <c r="L12" s="475" t="s">
        <v>124</v>
      </c>
      <c r="M12" s="476"/>
      <c r="N12" s="476"/>
      <c r="O12" s="476"/>
      <c r="P12" s="476"/>
      <c r="Q12" s="477"/>
      <c r="R12" s="478">
        <v>52346</v>
      </c>
      <c r="S12" s="479"/>
      <c r="T12" s="479"/>
      <c r="U12" s="479"/>
      <c r="V12" s="480"/>
      <c r="W12" s="481" t="s">
        <v>1</v>
      </c>
      <c r="X12" s="439"/>
      <c r="Y12" s="439"/>
      <c r="Z12" s="439"/>
      <c r="AA12" s="439"/>
      <c r="AB12" s="482"/>
      <c r="AC12" s="483" t="s">
        <v>125</v>
      </c>
      <c r="AD12" s="484"/>
      <c r="AE12" s="484"/>
      <c r="AF12" s="484"/>
      <c r="AG12" s="485"/>
      <c r="AH12" s="483" t="s">
        <v>126</v>
      </c>
      <c r="AI12" s="484"/>
      <c r="AJ12" s="484"/>
      <c r="AK12" s="484"/>
      <c r="AL12" s="486"/>
      <c r="AM12" s="435" t="s">
        <v>127</v>
      </c>
      <c r="AN12" s="436"/>
      <c r="AO12" s="436"/>
      <c r="AP12" s="436"/>
      <c r="AQ12" s="436"/>
      <c r="AR12" s="436"/>
      <c r="AS12" s="436"/>
      <c r="AT12" s="437"/>
      <c r="AU12" s="438" t="s">
        <v>90</v>
      </c>
      <c r="AV12" s="439"/>
      <c r="AW12" s="439"/>
      <c r="AX12" s="439"/>
      <c r="AY12" s="440" t="s">
        <v>128</v>
      </c>
      <c r="AZ12" s="441"/>
      <c r="BA12" s="441"/>
      <c r="BB12" s="441"/>
      <c r="BC12" s="441"/>
      <c r="BD12" s="441"/>
      <c r="BE12" s="441"/>
      <c r="BF12" s="441"/>
      <c r="BG12" s="441"/>
      <c r="BH12" s="441"/>
      <c r="BI12" s="441"/>
      <c r="BJ12" s="441"/>
      <c r="BK12" s="441"/>
      <c r="BL12" s="441"/>
      <c r="BM12" s="442"/>
      <c r="BN12" s="406">
        <v>0</v>
      </c>
      <c r="BO12" s="407"/>
      <c r="BP12" s="407"/>
      <c r="BQ12" s="407"/>
      <c r="BR12" s="407"/>
      <c r="BS12" s="407"/>
      <c r="BT12" s="407"/>
      <c r="BU12" s="408"/>
      <c r="BV12" s="406">
        <v>0</v>
      </c>
      <c r="BW12" s="407"/>
      <c r="BX12" s="407"/>
      <c r="BY12" s="407"/>
      <c r="BZ12" s="407"/>
      <c r="CA12" s="407"/>
      <c r="CB12" s="407"/>
      <c r="CC12" s="408"/>
      <c r="CD12" s="409" t="s">
        <v>129</v>
      </c>
      <c r="CE12" s="410"/>
      <c r="CF12" s="410"/>
      <c r="CG12" s="410"/>
      <c r="CH12" s="410"/>
      <c r="CI12" s="410"/>
      <c r="CJ12" s="410"/>
      <c r="CK12" s="410"/>
      <c r="CL12" s="410"/>
      <c r="CM12" s="410"/>
      <c r="CN12" s="410"/>
      <c r="CO12" s="410"/>
      <c r="CP12" s="410"/>
      <c r="CQ12" s="410"/>
      <c r="CR12" s="410"/>
      <c r="CS12" s="411"/>
      <c r="CT12" s="446" t="s">
        <v>122</v>
      </c>
      <c r="CU12" s="447"/>
      <c r="CV12" s="447"/>
      <c r="CW12" s="447"/>
      <c r="CX12" s="447"/>
      <c r="CY12" s="447"/>
      <c r="CZ12" s="447"/>
      <c r="DA12" s="448"/>
      <c r="DB12" s="446" t="s">
        <v>122</v>
      </c>
      <c r="DC12" s="447"/>
      <c r="DD12" s="447"/>
      <c r="DE12" s="447"/>
      <c r="DF12" s="447"/>
      <c r="DG12" s="447"/>
      <c r="DH12" s="447"/>
      <c r="DI12" s="448"/>
    </row>
    <row r="13" spans="1:119" ht="18.75" customHeight="1" x14ac:dyDescent="0.15">
      <c r="A13" s="178"/>
      <c r="B13" s="469"/>
      <c r="C13" s="470"/>
      <c r="D13" s="470"/>
      <c r="E13" s="470"/>
      <c r="F13" s="470"/>
      <c r="G13" s="470"/>
      <c r="H13" s="470"/>
      <c r="I13" s="470"/>
      <c r="J13" s="470"/>
      <c r="K13" s="471"/>
      <c r="L13" s="187"/>
      <c r="M13" s="497" t="s">
        <v>130</v>
      </c>
      <c r="N13" s="498"/>
      <c r="O13" s="498"/>
      <c r="P13" s="498"/>
      <c r="Q13" s="499"/>
      <c r="R13" s="490">
        <v>48550</v>
      </c>
      <c r="S13" s="491"/>
      <c r="T13" s="491"/>
      <c r="U13" s="491"/>
      <c r="V13" s="492"/>
      <c r="W13" s="422" t="s">
        <v>131</v>
      </c>
      <c r="X13" s="423"/>
      <c r="Y13" s="423"/>
      <c r="Z13" s="423"/>
      <c r="AA13" s="423"/>
      <c r="AB13" s="413"/>
      <c r="AC13" s="457">
        <v>2928</v>
      </c>
      <c r="AD13" s="458"/>
      <c r="AE13" s="458"/>
      <c r="AF13" s="458"/>
      <c r="AG13" s="500"/>
      <c r="AH13" s="457">
        <v>3094</v>
      </c>
      <c r="AI13" s="458"/>
      <c r="AJ13" s="458"/>
      <c r="AK13" s="458"/>
      <c r="AL13" s="459"/>
      <c r="AM13" s="435" t="s">
        <v>132</v>
      </c>
      <c r="AN13" s="436"/>
      <c r="AO13" s="436"/>
      <c r="AP13" s="436"/>
      <c r="AQ13" s="436"/>
      <c r="AR13" s="436"/>
      <c r="AS13" s="436"/>
      <c r="AT13" s="437"/>
      <c r="AU13" s="438" t="s">
        <v>101</v>
      </c>
      <c r="AV13" s="439"/>
      <c r="AW13" s="439"/>
      <c r="AX13" s="439"/>
      <c r="AY13" s="440" t="s">
        <v>133</v>
      </c>
      <c r="AZ13" s="441"/>
      <c r="BA13" s="441"/>
      <c r="BB13" s="441"/>
      <c r="BC13" s="441"/>
      <c r="BD13" s="441"/>
      <c r="BE13" s="441"/>
      <c r="BF13" s="441"/>
      <c r="BG13" s="441"/>
      <c r="BH13" s="441"/>
      <c r="BI13" s="441"/>
      <c r="BJ13" s="441"/>
      <c r="BK13" s="441"/>
      <c r="BL13" s="441"/>
      <c r="BM13" s="442"/>
      <c r="BN13" s="406">
        <v>110025</v>
      </c>
      <c r="BO13" s="407"/>
      <c r="BP13" s="407"/>
      <c r="BQ13" s="407"/>
      <c r="BR13" s="407"/>
      <c r="BS13" s="407"/>
      <c r="BT13" s="407"/>
      <c r="BU13" s="408"/>
      <c r="BV13" s="406">
        <v>581294</v>
      </c>
      <c r="BW13" s="407"/>
      <c r="BX13" s="407"/>
      <c r="BY13" s="407"/>
      <c r="BZ13" s="407"/>
      <c r="CA13" s="407"/>
      <c r="CB13" s="407"/>
      <c r="CC13" s="408"/>
      <c r="CD13" s="409" t="s">
        <v>134</v>
      </c>
      <c r="CE13" s="410"/>
      <c r="CF13" s="410"/>
      <c r="CG13" s="410"/>
      <c r="CH13" s="410"/>
      <c r="CI13" s="410"/>
      <c r="CJ13" s="410"/>
      <c r="CK13" s="410"/>
      <c r="CL13" s="410"/>
      <c r="CM13" s="410"/>
      <c r="CN13" s="410"/>
      <c r="CO13" s="410"/>
      <c r="CP13" s="410"/>
      <c r="CQ13" s="410"/>
      <c r="CR13" s="410"/>
      <c r="CS13" s="411"/>
      <c r="CT13" s="403">
        <v>7.2</v>
      </c>
      <c r="CU13" s="404"/>
      <c r="CV13" s="404"/>
      <c r="CW13" s="404"/>
      <c r="CX13" s="404"/>
      <c r="CY13" s="404"/>
      <c r="CZ13" s="404"/>
      <c r="DA13" s="405"/>
      <c r="DB13" s="403">
        <v>6.9</v>
      </c>
      <c r="DC13" s="404"/>
      <c r="DD13" s="404"/>
      <c r="DE13" s="404"/>
      <c r="DF13" s="404"/>
      <c r="DG13" s="404"/>
      <c r="DH13" s="404"/>
      <c r="DI13" s="405"/>
    </row>
    <row r="14" spans="1:119" ht="18.75" customHeight="1" thickBot="1" x14ac:dyDescent="0.2">
      <c r="A14" s="178"/>
      <c r="B14" s="469"/>
      <c r="C14" s="470"/>
      <c r="D14" s="470"/>
      <c r="E14" s="470"/>
      <c r="F14" s="470"/>
      <c r="G14" s="470"/>
      <c r="H14" s="470"/>
      <c r="I14" s="470"/>
      <c r="J14" s="470"/>
      <c r="K14" s="471"/>
      <c r="L14" s="487" t="s">
        <v>135</v>
      </c>
      <c r="M14" s="488"/>
      <c r="N14" s="488"/>
      <c r="O14" s="488"/>
      <c r="P14" s="488"/>
      <c r="Q14" s="489"/>
      <c r="R14" s="490">
        <v>52639</v>
      </c>
      <c r="S14" s="491"/>
      <c r="T14" s="491"/>
      <c r="U14" s="491"/>
      <c r="V14" s="492"/>
      <c r="W14" s="396"/>
      <c r="X14" s="397"/>
      <c r="Y14" s="397"/>
      <c r="Z14" s="397"/>
      <c r="AA14" s="397"/>
      <c r="AB14" s="386"/>
      <c r="AC14" s="493">
        <v>10.6</v>
      </c>
      <c r="AD14" s="494"/>
      <c r="AE14" s="494"/>
      <c r="AF14" s="494"/>
      <c r="AG14" s="495"/>
      <c r="AH14" s="493">
        <v>11.1</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136</v>
      </c>
      <c r="CE14" s="502"/>
      <c r="CF14" s="502"/>
      <c r="CG14" s="502"/>
      <c r="CH14" s="502"/>
      <c r="CI14" s="502"/>
      <c r="CJ14" s="502"/>
      <c r="CK14" s="502"/>
      <c r="CL14" s="502"/>
      <c r="CM14" s="502"/>
      <c r="CN14" s="502"/>
      <c r="CO14" s="502"/>
      <c r="CP14" s="502"/>
      <c r="CQ14" s="502"/>
      <c r="CR14" s="502"/>
      <c r="CS14" s="503"/>
      <c r="CT14" s="504">
        <v>39.6</v>
      </c>
      <c r="CU14" s="505"/>
      <c r="CV14" s="505"/>
      <c r="CW14" s="505"/>
      <c r="CX14" s="505"/>
      <c r="CY14" s="505"/>
      <c r="CZ14" s="505"/>
      <c r="DA14" s="506"/>
      <c r="DB14" s="504">
        <v>50.4</v>
      </c>
      <c r="DC14" s="505"/>
      <c r="DD14" s="505"/>
      <c r="DE14" s="505"/>
      <c r="DF14" s="505"/>
      <c r="DG14" s="505"/>
      <c r="DH14" s="505"/>
      <c r="DI14" s="506"/>
    </row>
    <row r="15" spans="1:119" ht="18.75" customHeight="1" x14ac:dyDescent="0.15">
      <c r="A15" s="178"/>
      <c r="B15" s="469"/>
      <c r="C15" s="470"/>
      <c r="D15" s="470"/>
      <c r="E15" s="470"/>
      <c r="F15" s="470"/>
      <c r="G15" s="470"/>
      <c r="H15" s="470"/>
      <c r="I15" s="470"/>
      <c r="J15" s="470"/>
      <c r="K15" s="471"/>
      <c r="L15" s="187"/>
      <c r="M15" s="497" t="s">
        <v>130</v>
      </c>
      <c r="N15" s="498"/>
      <c r="O15" s="498"/>
      <c r="P15" s="498"/>
      <c r="Q15" s="499"/>
      <c r="R15" s="490">
        <v>49344</v>
      </c>
      <c r="S15" s="491"/>
      <c r="T15" s="491"/>
      <c r="U15" s="491"/>
      <c r="V15" s="492"/>
      <c r="W15" s="422" t="s">
        <v>137</v>
      </c>
      <c r="X15" s="423"/>
      <c r="Y15" s="423"/>
      <c r="Z15" s="423"/>
      <c r="AA15" s="423"/>
      <c r="AB15" s="413"/>
      <c r="AC15" s="457">
        <v>10509</v>
      </c>
      <c r="AD15" s="458"/>
      <c r="AE15" s="458"/>
      <c r="AF15" s="458"/>
      <c r="AG15" s="500"/>
      <c r="AH15" s="457">
        <v>10745</v>
      </c>
      <c r="AI15" s="458"/>
      <c r="AJ15" s="458"/>
      <c r="AK15" s="458"/>
      <c r="AL15" s="459"/>
      <c r="AM15" s="435"/>
      <c r="AN15" s="436"/>
      <c r="AO15" s="436"/>
      <c r="AP15" s="436"/>
      <c r="AQ15" s="436"/>
      <c r="AR15" s="436"/>
      <c r="AS15" s="436"/>
      <c r="AT15" s="437"/>
      <c r="AU15" s="438"/>
      <c r="AV15" s="439"/>
      <c r="AW15" s="439"/>
      <c r="AX15" s="439"/>
      <c r="AY15" s="366" t="s">
        <v>138</v>
      </c>
      <c r="AZ15" s="367"/>
      <c r="BA15" s="367"/>
      <c r="BB15" s="367"/>
      <c r="BC15" s="367"/>
      <c r="BD15" s="367"/>
      <c r="BE15" s="367"/>
      <c r="BF15" s="367"/>
      <c r="BG15" s="367"/>
      <c r="BH15" s="367"/>
      <c r="BI15" s="367"/>
      <c r="BJ15" s="367"/>
      <c r="BK15" s="367"/>
      <c r="BL15" s="367"/>
      <c r="BM15" s="368"/>
      <c r="BN15" s="369">
        <v>7832489</v>
      </c>
      <c r="BO15" s="370"/>
      <c r="BP15" s="370"/>
      <c r="BQ15" s="370"/>
      <c r="BR15" s="370"/>
      <c r="BS15" s="370"/>
      <c r="BT15" s="370"/>
      <c r="BU15" s="371"/>
      <c r="BV15" s="369">
        <v>7560028</v>
      </c>
      <c r="BW15" s="370"/>
      <c r="BX15" s="370"/>
      <c r="BY15" s="370"/>
      <c r="BZ15" s="370"/>
      <c r="CA15" s="370"/>
      <c r="CB15" s="370"/>
      <c r="CC15" s="371"/>
      <c r="CD15" s="507" t="s">
        <v>139</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9"/>
      <c r="C16" s="470"/>
      <c r="D16" s="470"/>
      <c r="E16" s="470"/>
      <c r="F16" s="470"/>
      <c r="G16" s="470"/>
      <c r="H16" s="470"/>
      <c r="I16" s="470"/>
      <c r="J16" s="470"/>
      <c r="K16" s="471"/>
      <c r="L16" s="487" t="s">
        <v>140</v>
      </c>
      <c r="M16" s="510"/>
      <c r="N16" s="510"/>
      <c r="O16" s="510"/>
      <c r="P16" s="510"/>
      <c r="Q16" s="511"/>
      <c r="R16" s="512" t="s">
        <v>141</v>
      </c>
      <c r="S16" s="513"/>
      <c r="T16" s="513"/>
      <c r="U16" s="513"/>
      <c r="V16" s="514"/>
      <c r="W16" s="396"/>
      <c r="X16" s="397"/>
      <c r="Y16" s="397"/>
      <c r="Z16" s="397"/>
      <c r="AA16" s="397"/>
      <c r="AB16" s="386"/>
      <c r="AC16" s="493">
        <v>37.9</v>
      </c>
      <c r="AD16" s="494"/>
      <c r="AE16" s="494"/>
      <c r="AF16" s="494"/>
      <c r="AG16" s="495"/>
      <c r="AH16" s="493">
        <v>38.5</v>
      </c>
      <c r="AI16" s="494"/>
      <c r="AJ16" s="494"/>
      <c r="AK16" s="494"/>
      <c r="AL16" s="496"/>
      <c r="AM16" s="435"/>
      <c r="AN16" s="436"/>
      <c r="AO16" s="436"/>
      <c r="AP16" s="436"/>
      <c r="AQ16" s="436"/>
      <c r="AR16" s="436"/>
      <c r="AS16" s="436"/>
      <c r="AT16" s="437"/>
      <c r="AU16" s="438"/>
      <c r="AV16" s="439"/>
      <c r="AW16" s="439"/>
      <c r="AX16" s="439"/>
      <c r="AY16" s="440" t="s">
        <v>142</v>
      </c>
      <c r="AZ16" s="441"/>
      <c r="BA16" s="441"/>
      <c r="BB16" s="441"/>
      <c r="BC16" s="441"/>
      <c r="BD16" s="441"/>
      <c r="BE16" s="441"/>
      <c r="BF16" s="441"/>
      <c r="BG16" s="441"/>
      <c r="BH16" s="441"/>
      <c r="BI16" s="441"/>
      <c r="BJ16" s="441"/>
      <c r="BK16" s="441"/>
      <c r="BL16" s="441"/>
      <c r="BM16" s="442"/>
      <c r="BN16" s="406">
        <v>11793308</v>
      </c>
      <c r="BO16" s="407"/>
      <c r="BP16" s="407"/>
      <c r="BQ16" s="407"/>
      <c r="BR16" s="407"/>
      <c r="BS16" s="407"/>
      <c r="BT16" s="407"/>
      <c r="BU16" s="408"/>
      <c r="BV16" s="406">
        <v>11663977</v>
      </c>
      <c r="BW16" s="407"/>
      <c r="BX16" s="407"/>
      <c r="BY16" s="407"/>
      <c r="BZ16" s="407"/>
      <c r="CA16" s="407"/>
      <c r="CB16" s="407"/>
      <c r="CC16" s="408"/>
      <c r="CD16" s="191"/>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8"/>
      <c r="B17" s="472"/>
      <c r="C17" s="473"/>
      <c r="D17" s="473"/>
      <c r="E17" s="473"/>
      <c r="F17" s="473"/>
      <c r="G17" s="473"/>
      <c r="H17" s="473"/>
      <c r="I17" s="473"/>
      <c r="J17" s="473"/>
      <c r="K17" s="474"/>
      <c r="L17" s="192"/>
      <c r="M17" s="517" t="s">
        <v>143</v>
      </c>
      <c r="N17" s="518"/>
      <c r="O17" s="518"/>
      <c r="P17" s="518"/>
      <c r="Q17" s="519"/>
      <c r="R17" s="512" t="s">
        <v>144</v>
      </c>
      <c r="S17" s="513"/>
      <c r="T17" s="513"/>
      <c r="U17" s="513"/>
      <c r="V17" s="514"/>
      <c r="W17" s="422" t="s">
        <v>145</v>
      </c>
      <c r="X17" s="423"/>
      <c r="Y17" s="423"/>
      <c r="Z17" s="423"/>
      <c r="AA17" s="423"/>
      <c r="AB17" s="413"/>
      <c r="AC17" s="457">
        <v>14260</v>
      </c>
      <c r="AD17" s="458"/>
      <c r="AE17" s="458"/>
      <c r="AF17" s="458"/>
      <c r="AG17" s="500"/>
      <c r="AH17" s="457">
        <v>14043</v>
      </c>
      <c r="AI17" s="458"/>
      <c r="AJ17" s="458"/>
      <c r="AK17" s="458"/>
      <c r="AL17" s="459"/>
      <c r="AM17" s="435"/>
      <c r="AN17" s="436"/>
      <c r="AO17" s="436"/>
      <c r="AP17" s="436"/>
      <c r="AQ17" s="436"/>
      <c r="AR17" s="436"/>
      <c r="AS17" s="436"/>
      <c r="AT17" s="437"/>
      <c r="AU17" s="438"/>
      <c r="AV17" s="439"/>
      <c r="AW17" s="439"/>
      <c r="AX17" s="439"/>
      <c r="AY17" s="440" t="s">
        <v>146</v>
      </c>
      <c r="AZ17" s="441"/>
      <c r="BA17" s="441"/>
      <c r="BB17" s="441"/>
      <c r="BC17" s="441"/>
      <c r="BD17" s="441"/>
      <c r="BE17" s="441"/>
      <c r="BF17" s="441"/>
      <c r="BG17" s="441"/>
      <c r="BH17" s="441"/>
      <c r="BI17" s="441"/>
      <c r="BJ17" s="441"/>
      <c r="BK17" s="441"/>
      <c r="BL17" s="441"/>
      <c r="BM17" s="442"/>
      <c r="BN17" s="406">
        <v>9900963</v>
      </c>
      <c r="BO17" s="407"/>
      <c r="BP17" s="407"/>
      <c r="BQ17" s="407"/>
      <c r="BR17" s="407"/>
      <c r="BS17" s="407"/>
      <c r="BT17" s="407"/>
      <c r="BU17" s="408"/>
      <c r="BV17" s="406">
        <v>9575453</v>
      </c>
      <c r="BW17" s="407"/>
      <c r="BX17" s="407"/>
      <c r="BY17" s="407"/>
      <c r="BZ17" s="407"/>
      <c r="CA17" s="407"/>
      <c r="CB17" s="407"/>
      <c r="CC17" s="408"/>
      <c r="CD17" s="191"/>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8"/>
      <c r="B18" s="528" t="s">
        <v>147</v>
      </c>
      <c r="C18" s="449"/>
      <c r="D18" s="449"/>
      <c r="E18" s="529"/>
      <c r="F18" s="529"/>
      <c r="G18" s="529"/>
      <c r="H18" s="529"/>
      <c r="I18" s="529"/>
      <c r="J18" s="529"/>
      <c r="K18" s="529"/>
      <c r="L18" s="530">
        <v>123.03</v>
      </c>
      <c r="M18" s="530"/>
      <c r="N18" s="530"/>
      <c r="O18" s="530"/>
      <c r="P18" s="530"/>
      <c r="Q18" s="530"/>
      <c r="R18" s="531"/>
      <c r="S18" s="531"/>
      <c r="T18" s="531"/>
      <c r="U18" s="531"/>
      <c r="V18" s="532"/>
      <c r="W18" s="424"/>
      <c r="X18" s="425"/>
      <c r="Y18" s="425"/>
      <c r="Z18" s="425"/>
      <c r="AA18" s="425"/>
      <c r="AB18" s="416"/>
      <c r="AC18" s="533">
        <v>51.5</v>
      </c>
      <c r="AD18" s="534"/>
      <c r="AE18" s="534"/>
      <c r="AF18" s="534"/>
      <c r="AG18" s="535"/>
      <c r="AH18" s="533">
        <v>50.4</v>
      </c>
      <c r="AI18" s="534"/>
      <c r="AJ18" s="534"/>
      <c r="AK18" s="534"/>
      <c r="AL18" s="536"/>
      <c r="AM18" s="435"/>
      <c r="AN18" s="436"/>
      <c r="AO18" s="436"/>
      <c r="AP18" s="436"/>
      <c r="AQ18" s="436"/>
      <c r="AR18" s="436"/>
      <c r="AS18" s="436"/>
      <c r="AT18" s="437"/>
      <c r="AU18" s="438"/>
      <c r="AV18" s="439"/>
      <c r="AW18" s="439"/>
      <c r="AX18" s="439"/>
      <c r="AY18" s="440" t="s">
        <v>148</v>
      </c>
      <c r="AZ18" s="441"/>
      <c r="BA18" s="441"/>
      <c r="BB18" s="441"/>
      <c r="BC18" s="441"/>
      <c r="BD18" s="441"/>
      <c r="BE18" s="441"/>
      <c r="BF18" s="441"/>
      <c r="BG18" s="441"/>
      <c r="BH18" s="441"/>
      <c r="BI18" s="441"/>
      <c r="BJ18" s="441"/>
      <c r="BK18" s="441"/>
      <c r="BL18" s="441"/>
      <c r="BM18" s="442"/>
      <c r="BN18" s="406">
        <v>13247694</v>
      </c>
      <c r="BO18" s="407"/>
      <c r="BP18" s="407"/>
      <c r="BQ18" s="407"/>
      <c r="BR18" s="407"/>
      <c r="BS18" s="407"/>
      <c r="BT18" s="407"/>
      <c r="BU18" s="408"/>
      <c r="BV18" s="406">
        <v>13100708</v>
      </c>
      <c r="BW18" s="407"/>
      <c r="BX18" s="407"/>
      <c r="BY18" s="407"/>
      <c r="BZ18" s="407"/>
      <c r="CA18" s="407"/>
      <c r="CB18" s="407"/>
      <c r="CC18" s="408"/>
      <c r="CD18" s="191"/>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8"/>
      <c r="B19" s="528" t="s">
        <v>149</v>
      </c>
      <c r="C19" s="449"/>
      <c r="D19" s="449"/>
      <c r="E19" s="529"/>
      <c r="F19" s="529"/>
      <c r="G19" s="529"/>
      <c r="H19" s="529"/>
      <c r="I19" s="529"/>
      <c r="J19" s="529"/>
      <c r="K19" s="529"/>
      <c r="L19" s="537">
        <v>425</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150</v>
      </c>
      <c r="AZ19" s="441"/>
      <c r="BA19" s="441"/>
      <c r="BB19" s="441"/>
      <c r="BC19" s="441"/>
      <c r="BD19" s="441"/>
      <c r="BE19" s="441"/>
      <c r="BF19" s="441"/>
      <c r="BG19" s="441"/>
      <c r="BH19" s="441"/>
      <c r="BI19" s="441"/>
      <c r="BJ19" s="441"/>
      <c r="BK19" s="441"/>
      <c r="BL19" s="441"/>
      <c r="BM19" s="442"/>
      <c r="BN19" s="406">
        <v>18074069</v>
      </c>
      <c r="BO19" s="407"/>
      <c r="BP19" s="407"/>
      <c r="BQ19" s="407"/>
      <c r="BR19" s="407"/>
      <c r="BS19" s="407"/>
      <c r="BT19" s="407"/>
      <c r="BU19" s="408"/>
      <c r="BV19" s="406">
        <v>17466026</v>
      </c>
      <c r="BW19" s="407"/>
      <c r="BX19" s="407"/>
      <c r="BY19" s="407"/>
      <c r="BZ19" s="407"/>
      <c r="CA19" s="407"/>
      <c r="CB19" s="407"/>
      <c r="CC19" s="408"/>
      <c r="CD19" s="191"/>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8"/>
      <c r="B20" s="528" t="s">
        <v>151</v>
      </c>
      <c r="C20" s="449"/>
      <c r="D20" s="449"/>
      <c r="E20" s="529"/>
      <c r="F20" s="529"/>
      <c r="G20" s="529"/>
      <c r="H20" s="529"/>
      <c r="I20" s="529"/>
      <c r="J20" s="529"/>
      <c r="K20" s="529"/>
      <c r="L20" s="537">
        <v>18452</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1"/>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8"/>
      <c r="B21" s="546" t="s">
        <v>152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1"/>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8"/>
      <c r="B22" s="576" t="s">
        <v>153</v>
      </c>
      <c r="C22" s="550"/>
      <c r="D22" s="551"/>
      <c r="E22" s="418" t="s">
        <v>1</v>
      </c>
      <c r="F22" s="423"/>
      <c r="G22" s="423"/>
      <c r="H22" s="423"/>
      <c r="I22" s="423"/>
      <c r="J22" s="423"/>
      <c r="K22" s="413"/>
      <c r="L22" s="418" t="s">
        <v>154</v>
      </c>
      <c r="M22" s="423"/>
      <c r="N22" s="423"/>
      <c r="O22" s="423"/>
      <c r="P22" s="413"/>
      <c r="Q22" s="581" t="s">
        <v>155</v>
      </c>
      <c r="R22" s="582"/>
      <c r="S22" s="582"/>
      <c r="T22" s="582"/>
      <c r="U22" s="582"/>
      <c r="V22" s="583"/>
      <c r="W22" s="549" t="s">
        <v>156</v>
      </c>
      <c r="X22" s="550"/>
      <c r="Y22" s="551"/>
      <c r="Z22" s="418" t="s">
        <v>1</v>
      </c>
      <c r="AA22" s="423"/>
      <c r="AB22" s="423"/>
      <c r="AC22" s="423"/>
      <c r="AD22" s="423"/>
      <c r="AE22" s="423"/>
      <c r="AF22" s="423"/>
      <c r="AG22" s="413"/>
      <c r="AH22" s="587" t="s">
        <v>157</v>
      </c>
      <c r="AI22" s="423"/>
      <c r="AJ22" s="423"/>
      <c r="AK22" s="423"/>
      <c r="AL22" s="413"/>
      <c r="AM22" s="587" t="s">
        <v>158</v>
      </c>
      <c r="AN22" s="588"/>
      <c r="AO22" s="588"/>
      <c r="AP22" s="588"/>
      <c r="AQ22" s="588"/>
      <c r="AR22" s="589"/>
      <c r="AS22" s="581" t="s">
        <v>155</v>
      </c>
      <c r="AT22" s="582"/>
      <c r="AU22" s="582"/>
      <c r="AV22" s="582"/>
      <c r="AW22" s="582"/>
      <c r="AX22" s="593"/>
      <c r="AY22" s="366" t="s">
        <v>159</v>
      </c>
      <c r="AZ22" s="367"/>
      <c r="BA22" s="367"/>
      <c r="BB22" s="367"/>
      <c r="BC22" s="367"/>
      <c r="BD22" s="367"/>
      <c r="BE22" s="367"/>
      <c r="BF22" s="367"/>
      <c r="BG22" s="367"/>
      <c r="BH22" s="367"/>
      <c r="BI22" s="367"/>
      <c r="BJ22" s="367"/>
      <c r="BK22" s="367"/>
      <c r="BL22" s="367"/>
      <c r="BM22" s="368"/>
      <c r="BN22" s="369">
        <v>26108326</v>
      </c>
      <c r="BO22" s="370"/>
      <c r="BP22" s="370"/>
      <c r="BQ22" s="370"/>
      <c r="BR22" s="370"/>
      <c r="BS22" s="370"/>
      <c r="BT22" s="370"/>
      <c r="BU22" s="371"/>
      <c r="BV22" s="369">
        <v>27869337</v>
      </c>
      <c r="BW22" s="370"/>
      <c r="BX22" s="370"/>
      <c r="BY22" s="370"/>
      <c r="BZ22" s="370"/>
      <c r="CA22" s="370"/>
      <c r="CB22" s="370"/>
      <c r="CC22" s="371"/>
      <c r="CD22" s="191"/>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8"/>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160</v>
      </c>
      <c r="AZ23" s="441"/>
      <c r="BA23" s="441"/>
      <c r="BB23" s="441"/>
      <c r="BC23" s="441"/>
      <c r="BD23" s="441"/>
      <c r="BE23" s="441"/>
      <c r="BF23" s="441"/>
      <c r="BG23" s="441"/>
      <c r="BH23" s="441"/>
      <c r="BI23" s="441"/>
      <c r="BJ23" s="441"/>
      <c r="BK23" s="441"/>
      <c r="BL23" s="441"/>
      <c r="BM23" s="442"/>
      <c r="BN23" s="406">
        <v>19656474</v>
      </c>
      <c r="BO23" s="407"/>
      <c r="BP23" s="407"/>
      <c r="BQ23" s="407"/>
      <c r="BR23" s="407"/>
      <c r="BS23" s="407"/>
      <c r="BT23" s="407"/>
      <c r="BU23" s="408"/>
      <c r="BV23" s="406">
        <v>21075696</v>
      </c>
      <c r="BW23" s="407"/>
      <c r="BX23" s="407"/>
      <c r="BY23" s="407"/>
      <c r="BZ23" s="407"/>
      <c r="CA23" s="407"/>
      <c r="CB23" s="407"/>
      <c r="CC23" s="408"/>
      <c r="CD23" s="191"/>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8"/>
      <c r="B24" s="577"/>
      <c r="C24" s="553"/>
      <c r="D24" s="554"/>
      <c r="E24" s="456" t="s">
        <v>161</v>
      </c>
      <c r="F24" s="436"/>
      <c r="G24" s="436"/>
      <c r="H24" s="436"/>
      <c r="I24" s="436"/>
      <c r="J24" s="436"/>
      <c r="K24" s="437"/>
      <c r="L24" s="457">
        <v>1</v>
      </c>
      <c r="M24" s="458"/>
      <c r="N24" s="458"/>
      <c r="O24" s="458"/>
      <c r="P24" s="500"/>
      <c r="Q24" s="457">
        <v>8500</v>
      </c>
      <c r="R24" s="458"/>
      <c r="S24" s="458"/>
      <c r="T24" s="458"/>
      <c r="U24" s="458"/>
      <c r="V24" s="500"/>
      <c r="W24" s="552"/>
      <c r="X24" s="553"/>
      <c r="Y24" s="554"/>
      <c r="Z24" s="456" t="s">
        <v>162</v>
      </c>
      <c r="AA24" s="436"/>
      <c r="AB24" s="436"/>
      <c r="AC24" s="436"/>
      <c r="AD24" s="436"/>
      <c r="AE24" s="436"/>
      <c r="AF24" s="436"/>
      <c r="AG24" s="437"/>
      <c r="AH24" s="457">
        <v>384</v>
      </c>
      <c r="AI24" s="458"/>
      <c r="AJ24" s="458"/>
      <c r="AK24" s="458"/>
      <c r="AL24" s="500"/>
      <c r="AM24" s="457">
        <v>1201920</v>
      </c>
      <c r="AN24" s="458"/>
      <c r="AO24" s="458"/>
      <c r="AP24" s="458"/>
      <c r="AQ24" s="458"/>
      <c r="AR24" s="500"/>
      <c r="AS24" s="457">
        <v>3130</v>
      </c>
      <c r="AT24" s="458"/>
      <c r="AU24" s="458"/>
      <c r="AV24" s="458"/>
      <c r="AW24" s="458"/>
      <c r="AX24" s="459"/>
      <c r="AY24" s="522" t="s">
        <v>163</v>
      </c>
      <c r="AZ24" s="523"/>
      <c r="BA24" s="523"/>
      <c r="BB24" s="523"/>
      <c r="BC24" s="523"/>
      <c r="BD24" s="523"/>
      <c r="BE24" s="523"/>
      <c r="BF24" s="523"/>
      <c r="BG24" s="523"/>
      <c r="BH24" s="523"/>
      <c r="BI24" s="523"/>
      <c r="BJ24" s="523"/>
      <c r="BK24" s="523"/>
      <c r="BL24" s="523"/>
      <c r="BM24" s="524"/>
      <c r="BN24" s="406">
        <v>17334017</v>
      </c>
      <c r="BO24" s="407"/>
      <c r="BP24" s="407"/>
      <c r="BQ24" s="407"/>
      <c r="BR24" s="407"/>
      <c r="BS24" s="407"/>
      <c r="BT24" s="407"/>
      <c r="BU24" s="408"/>
      <c r="BV24" s="406">
        <v>18186362</v>
      </c>
      <c r="BW24" s="407"/>
      <c r="BX24" s="407"/>
      <c r="BY24" s="407"/>
      <c r="BZ24" s="407"/>
      <c r="CA24" s="407"/>
      <c r="CB24" s="407"/>
      <c r="CC24" s="408"/>
      <c r="CD24" s="191"/>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8"/>
      <c r="B25" s="577"/>
      <c r="C25" s="553"/>
      <c r="D25" s="554"/>
      <c r="E25" s="456" t="s">
        <v>164</v>
      </c>
      <c r="F25" s="436"/>
      <c r="G25" s="436"/>
      <c r="H25" s="436"/>
      <c r="I25" s="436"/>
      <c r="J25" s="436"/>
      <c r="K25" s="437"/>
      <c r="L25" s="457">
        <v>1</v>
      </c>
      <c r="M25" s="458"/>
      <c r="N25" s="458"/>
      <c r="O25" s="458"/>
      <c r="P25" s="500"/>
      <c r="Q25" s="457">
        <v>6870</v>
      </c>
      <c r="R25" s="458"/>
      <c r="S25" s="458"/>
      <c r="T25" s="458"/>
      <c r="U25" s="458"/>
      <c r="V25" s="500"/>
      <c r="W25" s="552"/>
      <c r="X25" s="553"/>
      <c r="Y25" s="554"/>
      <c r="Z25" s="456" t="s">
        <v>165</v>
      </c>
      <c r="AA25" s="436"/>
      <c r="AB25" s="436"/>
      <c r="AC25" s="436"/>
      <c r="AD25" s="436"/>
      <c r="AE25" s="436"/>
      <c r="AF25" s="436"/>
      <c r="AG25" s="437"/>
      <c r="AH25" s="457" t="s">
        <v>122</v>
      </c>
      <c r="AI25" s="458"/>
      <c r="AJ25" s="458"/>
      <c r="AK25" s="458"/>
      <c r="AL25" s="500"/>
      <c r="AM25" s="457" t="s">
        <v>122</v>
      </c>
      <c r="AN25" s="458"/>
      <c r="AO25" s="458"/>
      <c r="AP25" s="458"/>
      <c r="AQ25" s="458"/>
      <c r="AR25" s="500"/>
      <c r="AS25" s="457" t="s">
        <v>122</v>
      </c>
      <c r="AT25" s="458"/>
      <c r="AU25" s="458"/>
      <c r="AV25" s="458"/>
      <c r="AW25" s="458"/>
      <c r="AX25" s="459"/>
      <c r="AY25" s="366" t="s">
        <v>166</v>
      </c>
      <c r="AZ25" s="367"/>
      <c r="BA25" s="367"/>
      <c r="BB25" s="367"/>
      <c r="BC25" s="367"/>
      <c r="BD25" s="367"/>
      <c r="BE25" s="367"/>
      <c r="BF25" s="367"/>
      <c r="BG25" s="367"/>
      <c r="BH25" s="367"/>
      <c r="BI25" s="367"/>
      <c r="BJ25" s="367"/>
      <c r="BK25" s="367"/>
      <c r="BL25" s="367"/>
      <c r="BM25" s="368"/>
      <c r="BN25" s="369">
        <v>808018</v>
      </c>
      <c r="BO25" s="370"/>
      <c r="BP25" s="370"/>
      <c r="BQ25" s="370"/>
      <c r="BR25" s="370"/>
      <c r="BS25" s="370"/>
      <c r="BT25" s="370"/>
      <c r="BU25" s="371"/>
      <c r="BV25" s="369">
        <v>717898</v>
      </c>
      <c r="BW25" s="370"/>
      <c r="BX25" s="370"/>
      <c r="BY25" s="370"/>
      <c r="BZ25" s="370"/>
      <c r="CA25" s="370"/>
      <c r="CB25" s="370"/>
      <c r="CC25" s="371"/>
      <c r="CD25" s="191"/>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8"/>
      <c r="B26" s="577"/>
      <c r="C26" s="553"/>
      <c r="D26" s="554"/>
      <c r="E26" s="456" t="s">
        <v>167</v>
      </c>
      <c r="F26" s="436"/>
      <c r="G26" s="436"/>
      <c r="H26" s="436"/>
      <c r="I26" s="436"/>
      <c r="J26" s="436"/>
      <c r="K26" s="437"/>
      <c r="L26" s="457">
        <v>1</v>
      </c>
      <c r="M26" s="458"/>
      <c r="N26" s="458"/>
      <c r="O26" s="458"/>
      <c r="P26" s="500"/>
      <c r="Q26" s="457">
        <v>6250</v>
      </c>
      <c r="R26" s="458"/>
      <c r="S26" s="458"/>
      <c r="T26" s="458"/>
      <c r="U26" s="458"/>
      <c r="V26" s="500"/>
      <c r="W26" s="552"/>
      <c r="X26" s="553"/>
      <c r="Y26" s="554"/>
      <c r="Z26" s="456" t="s">
        <v>168</v>
      </c>
      <c r="AA26" s="558"/>
      <c r="AB26" s="558"/>
      <c r="AC26" s="558"/>
      <c r="AD26" s="558"/>
      <c r="AE26" s="558"/>
      <c r="AF26" s="558"/>
      <c r="AG26" s="559"/>
      <c r="AH26" s="457">
        <v>9</v>
      </c>
      <c r="AI26" s="458"/>
      <c r="AJ26" s="458"/>
      <c r="AK26" s="458"/>
      <c r="AL26" s="500"/>
      <c r="AM26" s="457">
        <v>29196</v>
      </c>
      <c r="AN26" s="458"/>
      <c r="AO26" s="458"/>
      <c r="AP26" s="458"/>
      <c r="AQ26" s="458"/>
      <c r="AR26" s="500"/>
      <c r="AS26" s="457">
        <v>3244</v>
      </c>
      <c r="AT26" s="458"/>
      <c r="AU26" s="458"/>
      <c r="AV26" s="458"/>
      <c r="AW26" s="458"/>
      <c r="AX26" s="459"/>
      <c r="AY26" s="409" t="s">
        <v>169</v>
      </c>
      <c r="AZ26" s="410"/>
      <c r="BA26" s="410"/>
      <c r="BB26" s="410"/>
      <c r="BC26" s="410"/>
      <c r="BD26" s="410"/>
      <c r="BE26" s="410"/>
      <c r="BF26" s="410"/>
      <c r="BG26" s="410"/>
      <c r="BH26" s="410"/>
      <c r="BI26" s="410"/>
      <c r="BJ26" s="410"/>
      <c r="BK26" s="410"/>
      <c r="BL26" s="410"/>
      <c r="BM26" s="411"/>
      <c r="BN26" s="406" t="s">
        <v>122</v>
      </c>
      <c r="BO26" s="407"/>
      <c r="BP26" s="407"/>
      <c r="BQ26" s="407"/>
      <c r="BR26" s="407"/>
      <c r="BS26" s="407"/>
      <c r="BT26" s="407"/>
      <c r="BU26" s="408"/>
      <c r="BV26" s="406" t="s">
        <v>122</v>
      </c>
      <c r="BW26" s="407"/>
      <c r="BX26" s="407"/>
      <c r="BY26" s="407"/>
      <c r="BZ26" s="407"/>
      <c r="CA26" s="407"/>
      <c r="CB26" s="407"/>
      <c r="CC26" s="408"/>
      <c r="CD26" s="191"/>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8"/>
      <c r="B27" s="577"/>
      <c r="C27" s="553"/>
      <c r="D27" s="554"/>
      <c r="E27" s="456" t="s">
        <v>170</v>
      </c>
      <c r="F27" s="436"/>
      <c r="G27" s="436"/>
      <c r="H27" s="436"/>
      <c r="I27" s="436"/>
      <c r="J27" s="436"/>
      <c r="K27" s="437"/>
      <c r="L27" s="457">
        <v>1</v>
      </c>
      <c r="M27" s="458"/>
      <c r="N27" s="458"/>
      <c r="O27" s="458"/>
      <c r="P27" s="500"/>
      <c r="Q27" s="457">
        <v>4750</v>
      </c>
      <c r="R27" s="458"/>
      <c r="S27" s="458"/>
      <c r="T27" s="458"/>
      <c r="U27" s="458"/>
      <c r="V27" s="500"/>
      <c r="W27" s="552"/>
      <c r="X27" s="553"/>
      <c r="Y27" s="554"/>
      <c r="Z27" s="456" t="s">
        <v>171</v>
      </c>
      <c r="AA27" s="436"/>
      <c r="AB27" s="436"/>
      <c r="AC27" s="436"/>
      <c r="AD27" s="436"/>
      <c r="AE27" s="436"/>
      <c r="AF27" s="436"/>
      <c r="AG27" s="437"/>
      <c r="AH27" s="457">
        <v>24</v>
      </c>
      <c r="AI27" s="458"/>
      <c r="AJ27" s="458"/>
      <c r="AK27" s="458"/>
      <c r="AL27" s="500"/>
      <c r="AM27" s="457">
        <v>72474</v>
      </c>
      <c r="AN27" s="458"/>
      <c r="AO27" s="458"/>
      <c r="AP27" s="458"/>
      <c r="AQ27" s="458"/>
      <c r="AR27" s="500"/>
      <c r="AS27" s="457">
        <v>3020</v>
      </c>
      <c r="AT27" s="458"/>
      <c r="AU27" s="458"/>
      <c r="AV27" s="458"/>
      <c r="AW27" s="458"/>
      <c r="AX27" s="459"/>
      <c r="AY27" s="501" t="s">
        <v>172</v>
      </c>
      <c r="AZ27" s="502"/>
      <c r="BA27" s="502"/>
      <c r="BB27" s="502"/>
      <c r="BC27" s="502"/>
      <c r="BD27" s="502"/>
      <c r="BE27" s="502"/>
      <c r="BF27" s="502"/>
      <c r="BG27" s="502"/>
      <c r="BH27" s="502"/>
      <c r="BI27" s="502"/>
      <c r="BJ27" s="502"/>
      <c r="BK27" s="502"/>
      <c r="BL27" s="502"/>
      <c r="BM27" s="503"/>
      <c r="BN27" s="525">
        <v>782685</v>
      </c>
      <c r="BO27" s="526"/>
      <c r="BP27" s="526"/>
      <c r="BQ27" s="526"/>
      <c r="BR27" s="526"/>
      <c r="BS27" s="526"/>
      <c r="BT27" s="526"/>
      <c r="BU27" s="527"/>
      <c r="BV27" s="525">
        <v>782500</v>
      </c>
      <c r="BW27" s="526"/>
      <c r="BX27" s="526"/>
      <c r="BY27" s="526"/>
      <c r="BZ27" s="526"/>
      <c r="CA27" s="526"/>
      <c r="CB27" s="526"/>
      <c r="CC27" s="527"/>
      <c r="CD27" s="193"/>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8"/>
      <c r="B28" s="577"/>
      <c r="C28" s="553"/>
      <c r="D28" s="554"/>
      <c r="E28" s="456" t="s">
        <v>173</v>
      </c>
      <c r="F28" s="436"/>
      <c r="G28" s="436"/>
      <c r="H28" s="436"/>
      <c r="I28" s="436"/>
      <c r="J28" s="436"/>
      <c r="K28" s="437"/>
      <c r="L28" s="457">
        <v>1</v>
      </c>
      <c r="M28" s="458"/>
      <c r="N28" s="458"/>
      <c r="O28" s="458"/>
      <c r="P28" s="500"/>
      <c r="Q28" s="457">
        <v>4300</v>
      </c>
      <c r="R28" s="458"/>
      <c r="S28" s="458"/>
      <c r="T28" s="458"/>
      <c r="U28" s="458"/>
      <c r="V28" s="500"/>
      <c r="W28" s="552"/>
      <c r="X28" s="553"/>
      <c r="Y28" s="554"/>
      <c r="Z28" s="456" t="s">
        <v>174</v>
      </c>
      <c r="AA28" s="436"/>
      <c r="AB28" s="436"/>
      <c r="AC28" s="436"/>
      <c r="AD28" s="436"/>
      <c r="AE28" s="436"/>
      <c r="AF28" s="436"/>
      <c r="AG28" s="437"/>
      <c r="AH28" s="457" t="s">
        <v>122</v>
      </c>
      <c r="AI28" s="458"/>
      <c r="AJ28" s="458"/>
      <c r="AK28" s="458"/>
      <c r="AL28" s="500"/>
      <c r="AM28" s="457" t="s">
        <v>122</v>
      </c>
      <c r="AN28" s="458"/>
      <c r="AO28" s="458"/>
      <c r="AP28" s="458"/>
      <c r="AQ28" s="458"/>
      <c r="AR28" s="500"/>
      <c r="AS28" s="457" t="s">
        <v>122</v>
      </c>
      <c r="AT28" s="458"/>
      <c r="AU28" s="458"/>
      <c r="AV28" s="458"/>
      <c r="AW28" s="458"/>
      <c r="AX28" s="459"/>
      <c r="AY28" s="560" t="s">
        <v>175</v>
      </c>
      <c r="AZ28" s="561"/>
      <c r="BA28" s="561"/>
      <c r="BB28" s="562"/>
      <c r="BC28" s="366" t="s">
        <v>46</v>
      </c>
      <c r="BD28" s="367"/>
      <c r="BE28" s="367"/>
      <c r="BF28" s="367"/>
      <c r="BG28" s="367"/>
      <c r="BH28" s="367"/>
      <c r="BI28" s="367"/>
      <c r="BJ28" s="367"/>
      <c r="BK28" s="367"/>
      <c r="BL28" s="367"/>
      <c r="BM28" s="368"/>
      <c r="BN28" s="369">
        <v>2166830</v>
      </c>
      <c r="BO28" s="370"/>
      <c r="BP28" s="370"/>
      <c r="BQ28" s="370"/>
      <c r="BR28" s="370"/>
      <c r="BS28" s="370"/>
      <c r="BT28" s="370"/>
      <c r="BU28" s="371"/>
      <c r="BV28" s="369">
        <v>1878062</v>
      </c>
      <c r="BW28" s="370"/>
      <c r="BX28" s="370"/>
      <c r="BY28" s="370"/>
      <c r="BZ28" s="370"/>
      <c r="CA28" s="370"/>
      <c r="CB28" s="370"/>
      <c r="CC28" s="371"/>
      <c r="CD28" s="191"/>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8"/>
      <c r="B29" s="577"/>
      <c r="C29" s="553"/>
      <c r="D29" s="554"/>
      <c r="E29" s="456" t="s">
        <v>176</v>
      </c>
      <c r="F29" s="436"/>
      <c r="G29" s="436"/>
      <c r="H29" s="436"/>
      <c r="I29" s="436"/>
      <c r="J29" s="436"/>
      <c r="K29" s="437"/>
      <c r="L29" s="457">
        <v>18</v>
      </c>
      <c r="M29" s="458"/>
      <c r="N29" s="458"/>
      <c r="O29" s="458"/>
      <c r="P29" s="500"/>
      <c r="Q29" s="457">
        <v>4050</v>
      </c>
      <c r="R29" s="458"/>
      <c r="S29" s="458"/>
      <c r="T29" s="458"/>
      <c r="U29" s="458"/>
      <c r="V29" s="500"/>
      <c r="W29" s="555"/>
      <c r="X29" s="556"/>
      <c r="Y29" s="557"/>
      <c r="Z29" s="456" t="s">
        <v>177</v>
      </c>
      <c r="AA29" s="436"/>
      <c r="AB29" s="436"/>
      <c r="AC29" s="436"/>
      <c r="AD29" s="436"/>
      <c r="AE29" s="436"/>
      <c r="AF29" s="436"/>
      <c r="AG29" s="437"/>
      <c r="AH29" s="457">
        <v>408</v>
      </c>
      <c r="AI29" s="458"/>
      <c r="AJ29" s="458"/>
      <c r="AK29" s="458"/>
      <c r="AL29" s="500"/>
      <c r="AM29" s="457">
        <v>1274394</v>
      </c>
      <c r="AN29" s="458"/>
      <c r="AO29" s="458"/>
      <c r="AP29" s="458"/>
      <c r="AQ29" s="458"/>
      <c r="AR29" s="500"/>
      <c r="AS29" s="457">
        <v>3124</v>
      </c>
      <c r="AT29" s="458"/>
      <c r="AU29" s="458"/>
      <c r="AV29" s="458"/>
      <c r="AW29" s="458"/>
      <c r="AX29" s="459"/>
      <c r="AY29" s="563"/>
      <c r="AZ29" s="564"/>
      <c r="BA29" s="564"/>
      <c r="BB29" s="565"/>
      <c r="BC29" s="440" t="s">
        <v>178</v>
      </c>
      <c r="BD29" s="441"/>
      <c r="BE29" s="441"/>
      <c r="BF29" s="441"/>
      <c r="BG29" s="441"/>
      <c r="BH29" s="441"/>
      <c r="BI29" s="441"/>
      <c r="BJ29" s="441"/>
      <c r="BK29" s="441"/>
      <c r="BL29" s="441"/>
      <c r="BM29" s="442"/>
      <c r="BN29" s="406">
        <v>1293614</v>
      </c>
      <c r="BO29" s="407"/>
      <c r="BP29" s="407"/>
      <c r="BQ29" s="407"/>
      <c r="BR29" s="407"/>
      <c r="BS29" s="407"/>
      <c r="BT29" s="407"/>
      <c r="BU29" s="408"/>
      <c r="BV29" s="406">
        <v>1424818</v>
      </c>
      <c r="BW29" s="407"/>
      <c r="BX29" s="407"/>
      <c r="BY29" s="407"/>
      <c r="BZ29" s="407"/>
      <c r="CA29" s="407"/>
      <c r="CB29" s="407"/>
      <c r="CC29" s="408"/>
      <c r="CD29" s="193"/>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8"/>
      <c r="B30" s="578"/>
      <c r="C30" s="579"/>
      <c r="D30" s="580"/>
      <c r="E30" s="460"/>
      <c r="F30" s="461"/>
      <c r="G30" s="461"/>
      <c r="H30" s="461"/>
      <c r="I30" s="461"/>
      <c r="J30" s="461"/>
      <c r="K30" s="462"/>
      <c r="L30" s="570"/>
      <c r="M30" s="571"/>
      <c r="N30" s="571"/>
      <c r="O30" s="571"/>
      <c r="P30" s="572"/>
      <c r="Q30" s="570"/>
      <c r="R30" s="571"/>
      <c r="S30" s="571"/>
      <c r="T30" s="571"/>
      <c r="U30" s="571"/>
      <c r="V30" s="572"/>
      <c r="W30" s="573" t="s">
        <v>179</v>
      </c>
      <c r="X30" s="574"/>
      <c r="Y30" s="574"/>
      <c r="Z30" s="574"/>
      <c r="AA30" s="574"/>
      <c r="AB30" s="574"/>
      <c r="AC30" s="574"/>
      <c r="AD30" s="574"/>
      <c r="AE30" s="574"/>
      <c r="AF30" s="574"/>
      <c r="AG30" s="575"/>
      <c r="AH30" s="533">
        <v>99.7</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48</v>
      </c>
      <c r="BD30" s="523"/>
      <c r="BE30" s="523"/>
      <c r="BF30" s="523"/>
      <c r="BG30" s="523"/>
      <c r="BH30" s="523"/>
      <c r="BI30" s="523"/>
      <c r="BJ30" s="523"/>
      <c r="BK30" s="523"/>
      <c r="BL30" s="523"/>
      <c r="BM30" s="524"/>
      <c r="BN30" s="525">
        <v>2403791</v>
      </c>
      <c r="BO30" s="526"/>
      <c r="BP30" s="526"/>
      <c r="BQ30" s="526"/>
      <c r="BR30" s="526"/>
      <c r="BS30" s="526"/>
      <c r="BT30" s="526"/>
      <c r="BU30" s="527"/>
      <c r="BV30" s="525">
        <v>2095926</v>
      </c>
      <c r="BW30" s="526"/>
      <c r="BX30" s="526"/>
      <c r="BY30" s="526"/>
      <c r="BZ30" s="526"/>
      <c r="CA30" s="526"/>
      <c r="CB30" s="526"/>
      <c r="CC30" s="5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9" t="s">
        <v>180</v>
      </c>
      <c r="D32" s="569"/>
      <c r="E32" s="569"/>
      <c r="F32" s="569"/>
      <c r="G32" s="569"/>
      <c r="H32" s="569"/>
      <c r="I32" s="569"/>
      <c r="J32" s="569"/>
      <c r="K32" s="569"/>
      <c r="L32" s="569"/>
      <c r="M32" s="569"/>
      <c r="N32" s="569"/>
      <c r="O32" s="569"/>
      <c r="P32" s="569"/>
      <c r="Q32" s="569"/>
      <c r="R32" s="569"/>
      <c r="S32" s="569"/>
      <c r="U32" s="410" t="s">
        <v>181</v>
      </c>
      <c r="V32" s="410"/>
      <c r="W32" s="410"/>
      <c r="X32" s="410"/>
      <c r="Y32" s="410"/>
      <c r="Z32" s="410"/>
      <c r="AA32" s="410"/>
      <c r="AB32" s="410"/>
      <c r="AC32" s="410"/>
      <c r="AD32" s="410"/>
      <c r="AE32" s="410"/>
      <c r="AF32" s="410"/>
      <c r="AG32" s="410"/>
      <c r="AH32" s="410"/>
      <c r="AI32" s="410"/>
      <c r="AJ32" s="410"/>
      <c r="AK32" s="410"/>
      <c r="AM32" s="410" t="s">
        <v>182</v>
      </c>
      <c r="AN32" s="410"/>
      <c r="AO32" s="410"/>
      <c r="AP32" s="410"/>
      <c r="AQ32" s="410"/>
      <c r="AR32" s="410"/>
      <c r="AS32" s="410"/>
      <c r="AT32" s="410"/>
      <c r="AU32" s="410"/>
      <c r="AV32" s="410"/>
      <c r="AW32" s="410"/>
      <c r="AX32" s="410"/>
      <c r="AY32" s="410"/>
      <c r="AZ32" s="410"/>
      <c r="BA32" s="410"/>
      <c r="BB32" s="410"/>
      <c r="BC32" s="410"/>
      <c r="BE32" s="410" t="s">
        <v>183</v>
      </c>
      <c r="BF32" s="410"/>
      <c r="BG32" s="410"/>
      <c r="BH32" s="410"/>
      <c r="BI32" s="410"/>
      <c r="BJ32" s="410"/>
      <c r="BK32" s="410"/>
      <c r="BL32" s="410"/>
      <c r="BM32" s="410"/>
      <c r="BN32" s="410"/>
      <c r="BO32" s="410"/>
      <c r="BP32" s="410"/>
      <c r="BQ32" s="410"/>
      <c r="BR32" s="410"/>
      <c r="BS32" s="410"/>
      <c r="BT32" s="410"/>
      <c r="BU32" s="410"/>
      <c r="BW32" s="410" t="s">
        <v>184</v>
      </c>
      <c r="BX32" s="410"/>
      <c r="BY32" s="410"/>
      <c r="BZ32" s="410"/>
      <c r="CA32" s="410"/>
      <c r="CB32" s="410"/>
      <c r="CC32" s="410"/>
      <c r="CD32" s="410"/>
      <c r="CE32" s="410"/>
      <c r="CF32" s="410"/>
      <c r="CG32" s="410"/>
      <c r="CH32" s="410"/>
      <c r="CI32" s="410"/>
      <c r="CJ32" s="410"/>
      <c r="CK32" s="410"/>
      <c r="CL32" s="410"/>
      <c r="CM32" s="410"/>
      <c r="CO32" s="410" t="s">
        <v>185</v>
      </c>
      <c r="CP32" s="410"/>
      <c r="CQ32" s="410"/>
      <c r="CR32" s="410"/>
      <c r="CS32" s="410"/>
      <c r="CT32" s="410"/>
      <c r="CU32" s="410"/>
      <c r="CV32" s="410"/>
      <c r="CW32" s="410"/>
      <c r="CX32" s="410"/>
      <c r="CY32" s="410"/>
      <c r="CZ32" s="410"/>
      <c r="DA32" s="410"/>
      <c r="DB32" s="410"/>
      <c r="DC32" s="410"/>
      <c r="DD32" s="410"/>
      <c r="DE32" s="410"/>
      <c r="DI32" s="201"/>
    </row>
    <row r="33" spans="1:113" ht="13.5" customHeight="1" x14ac:dyDescent="0.15">
      <c r="A33" s="178"/>
      <c r="B33" s="202"/>
      <c r="C33" s="430" t="s">
        <v>186</v>
      </c>
      <c r="D33" s="430"/>
      <c r="E33" s="395" t="s">
        <v>187</v>
      </c>
      <c r="F33" s="395"/>
      <c r="G33" s="395"/>
      <c r="H33" s="395"/>
      <c r="I33" s="395"/>
      <c r="J33" s="395"/>
      <c r="K33" s="395"/>
      <c r="L33" s="395"/>
      <c r="M33" s="395"/>
      <c r="N33" s="395"/>
      <c r="O33" s="395"/>
      <c r="P33" s="395"/>
      <c r="Q33" s="395"/>
      <c r="R33" s="395"/>
      <c r="S33" s="395"/>
      <c r="T33" s="203"/>
      <c r="U33" s="430" t="s">
        <v>186</v>
      </c>
      <c r="V33" s="430"/>
      <c r="W33" s="395" t="s">
        <v>187</v>
      </c>
      <c r="X33" s="395"/>
      <c r="Y33" s="395"/>
      <c r="Z33" s="395"/>
      <c r="AA33" s="395"/>
      <c r="AB33" s="395"/>
      <c r="AC33" s="395"/>
      <c r="AD33" s="395"/>
      <c r="AE33" s="395"/>
      <c r="AF33" s="395"/>
      <c r="AG33" s="395"/>
      <c r="AH33" s="395"/>
      <c r="AI33" s="395"/>
      <c r="AJ33" s="395"/>
      <c r="AK33" s="395"/>
      <c r="AL33" s="203"/>
      <c r="AM33" s="430" t="s">
        <v>186</v>
      </c>
      <c r="AN33" s="430"/>
      <c r="AO33" s="395" t="s">
        <v>187</v>
      </c>
      <c r="AP33" s="395"/>
      <c r="AQ33" s="395"/>
      <c r="AR33" s="395"/>
      <c r="AS33" s="395"/>
      <c r="AT33" s="395"/>
      <c r="AU33" s="395"/>
      <c r="AV33" s="395"/>
      <c r="AW33" s="395"/>
      <c r="AX33" s="395"/>
      <c r="AY33" s="395"/>
      <c r="AZ33" s="395"/>
      <c r="BA33" s="395"/>
      <c r="BB33" s="395"/>
      <c r="BC33" s="395"/>
      <c r="BD33" s="204"/>
      <c r="BE33" s="395" t="s">
        <v>188</v>
      </c>
      <c r="BF33" s="395"/>
      <c r="BG33" s="395" t="s">
        <v>189</v>
      </c>
      <c r="BH33" s="395"/>
      <c r="BI33" s="395"/>
      <c r="BJ33" s="395"/>
      <c r="BK33" s="395"/>
      <c r="BL33" s="395"/>
      <c r="BM33" s="395"/>
      <c r="BN33" s="395"/>
      <c r="BO33" s="395"/>
      <c r="BP33" s="395"/>
      <c r="BQ33" s="395"/>
      <c r="BR33" s="395"/>
      <c r="BS33" s="395"/>
      <c r="BT33" s="395"/>
      <c r="BU33" s="395"/>
      <c r="BV33" s="204"/>
      <c r="BW33" s="430" t="s">
        <v>188</v>
      </c>
      <c r="BX33" s="430"/>
      <c r="BY33" s="395" t="s">
        <v>190</v>
      </c>
      <c r="BZ33" s="395"/>
      <c r="CA33" s="395"/>
      <c r="CB33" s="395"/>
      <c r="CC33" s="395"/>
      <c r="CD33" s="395"/>
      <c r="CE33" s="395"/>
      <c r="CF33" s="395"/>
      <c r="CG33" s="395"/>
      <c r="CH33" s="395"/>
      <c r="CI33" s="395"/>
      <c r="CJ33" s="395"/>
      <c r="CK33" s="395"/>
      <c r="CL33" s="395"/>
      <c r="CM33" s="395"/>
      <c r="CN33" s="203"/>
      <c r="CO33" s="430" t="s">
        <v>186</v>
      </c>
      <c r="CP33" s="430"/>
      <c r="CQ33" s="395" t="s">
        <v>191</v>
      </c>
      <c r="CR33" s="395"/>
      <c r="CS33" s="395"/>
      <c r="CT33" s="395"/>
      <c r="CU33" s="395"/>
      <c r="CV33" s="395"/>
      <c r="CW33" s="395"/>
      <c r="CX33" s="395"/>
      <c r="CY33" s="395"/>
      <c r="CZ33" s="395"/>
      <c r="DA33" s="395"/>
      <c r="DB33" s="395"/>
      <c r="DC33" s="395"/>
      <c r="DD33" s="395"/>
      <c r="DE33" s="395"/>
      <c r="DF33" s="203"/>
      <c r="DG33" s="595" t="s">
        <v>192</v>
      </c>
      <c r="DH33" s="595"/>
      <c r="DI33" s="205"/>
    </row>
    <row r="34" spans="1:113" ht="32.25" customHeight="1" x14ac:dyDescent="0.15">
      <c r="A34" s="178"/>
      <c r="B34" s="202"/>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78"/>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78"/>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78"/>
      <c r="BE34" s="596">
        <f>IF(BG34="","",MAX(C34:D43,U34:V43,AM34:AN43)+1)</f>
        <v>8</v>
      </c>
      <c r="BF34" s="596"/>
      <c r="BG34" s="597" t="str">
        <f>IF('各会計、関係団体の財政状況及び健全化判断比率'!B34="","",'各会計、関係団体の財政状況及び健全化判断比率'!B34)</f>
        <v>農業集落排水事業特別会計</v>
      </c>
      <c r="BH34" s="597"/>
      <c r="BI34" s="597"/>
      <c r="BJ34" s="597"/>
      <c r="BK34" s="597"/>
      <c r="BL34" s="597"/>
      <c r="BM34" s="597"/>
      <c r="BN34" s="597"/>
      <c r="BO34" s="597"/>
      <c r="BP34" s="597"/>
      <c r="BQ34" s="597"/>
      <c r="BR34" s="597"/>
      <c r="BS34" s="597"/>
      <c r="BT34" s="597"/>
      <c r="BU34" s="597"/>
      <c r="BV34" s="178"/>
      <c r="BW34" s="596">
        <f>IF(BY34="","",MAX(C34:D43,U34:V43,AM34:AN43,BE34:BF43)+1)</f>
        <v>9</v>
      </c>
      <c r="BX34" s="596"/>
      <c r="BY34" s="597" t="str">
        <f>IF('各会計、関係団体の財政状況及び健全化判断比率'!B68="","",'各会計、関係団体の財政状況及び健全化判断比率'!B68)</f>
        <v>茨城西南地方広域市町村圏事務組合  一般会計</v>
      </c>
      <c r="BZ34" s="597"/>
      <c r="CA34" s="597"/>
      <c r="CB34" s="597"/>
      <c r="CC34" s="597"/>
      <c r="CD34" s="597"/>
      <c r="CE34" s="597"/>
      <c r="CF34" s="597"/>
      <c r="CG34" s="597"/>
      <c r="CH34" s="597"/>
      <c r="CI34" s="597"/>
      <c r="CJ34" s="597"/>
      <c r="CK34" s="597"/>
      <c r="CL34" s="597"/>
      <c r="CM34" s="597"/>
      <c r="CN34" s="178"/>
      <c r="CO34" s="596">
        <f>IF(CQ34="","",MAX(C34:D43,U34:V43,AM34:AN43,BE34:BF43,BW34:BX43)+1)</f>
        <v>19</v>
      </c>
      <c r="CP34" s="596"/>
      <c r="CQ34" s="597" t="str">
        <f>IF('各会計、関係団体の財政状況及び健全化判断比率'!BS7="","",'各会計、関係団体の財政状況及び健全化判断比率'!BS7)</f>
        <v>坂東市土地開発公社</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5"/>
    </row>
    <row r="35" spans="1:113" ht="32.25" customHeight="1" x14ac:dyDescent="0.15">
      <c r="A35" s="178"/>
      <c r="B35" s="202"/>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78"/>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78"/>
      <c r="AM35" s="596">
        <f t="shared" ref="AM35:AM43" si="0">IF(AO35="","",AM34+1)</f>
        <v>7</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78"/>
      <c r="BE35" s="596" t="str">
        <f t="shared" ref="BE35:BE43" si="1">IF(BG35="","",BE34+1)</f>
        <v/>
      </c>
      <c r="BF35" s="596"/>
      <c r="BG35" s="597"/>
      <c r="BH35" s="597"/>
      <c r="BI35" s="597"/>
      <c r="BJ35" s="597"/>
      <c r="BK35" s="597"/>
      <c r="BL35" s="597"/>
      <c r="BM35" s="597"/>
      <c r="BN35" s="597"/>
      <c r="BO35" s="597"/>
      <c r="BP35" s="597"/>
      <c r="BQ35" s="597"/>
      <c r="BR35" s="597"/>
      <c r="BS35" s="597"/>
      <c r="BT35" s="597"/>
      <c r="BU35" s="597"/>
      <c r="BV35" s="178"/>
      <c r="BW35" s="596">
        <f t="shared" ref="BW35:BW43" si="2">IF(BY35="","",BW34+1)</f>
        <v>10</v>
      </c>
      <c r="BX35" s="596"/>
      <c r="BY35" s="597" t="str">
        <f>IF('各会計、関係団体の財政状況及び健全化判断比率'!B69="","",'各会計、関係団体の財政状況及び健全化判断比率'!B69)</f>
        <v>茨城西南地方広域市町村圏事務組合　利根老人ホーム事業特別会計</v>
      </c>
      <c r="BZ35" s="597"/>
      <c r="CA35" s="597"/>
      <c r="CB35" s="597"/>
      <c r="CC35" s="597"/>
      <c r="CD35" s="597"/>
      <c r="CE35" s="597"/>
      <c r="CF35" s="597"/>
      <c r="CG35" s="597"/>
      <c r="CH35" s="597"/>
      <c r="CI35" s="597"/>
      <c r="CJ35" s="597"/>
      <c r="CK35" s="597"/>
      <c r="CL35" s="597"/>
      <c r="CM35" s="597"/>
      <c r="CN35" s="178"/>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
      </c>
      <c r="DH35" s="598"/>
      <c r="DI35" s="205"/>
    </row>
    <row r="36" spans="1:113" ht="32.25" customHeight="1" x14ac:dyDescent="0.15">
      <c r="A36" s="178"/>
      <c r="B36" s="202"/>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78"/>
      <c r="U36" s="596">
        <f t="shared" ref="U36:U43" si="4">IF(W36="","",U35+1)</f>
        <v>4</v>
      </c>
      <c r="V36" s="596"/>
      <c r="W36" s="597" t="str">
        <f>IF('各会計、関係団体の財政状況及び健全化判断比率'!B30="","",'各会計、関係団体の財政状況及び健全化判断比率'!B30)</f>
        <v>介護事業特別会計</v>
      </c>
      <c r="X36" s="597"/>
      <c r="Y36" s="597"/>
      <c r="Z36" s="597"/>
      <c r="AA36" s="597"/>
      <c r="AB36" s="597"/>
      <c r="AC36" s="597"/>
      <c r="AD36" s="597"/>
      <c r="AE36" s="597"/>
      <c r="AF36" s="597"/>
      <c r="AG36" s="597"/>
      <c r="AH36" s="597"/>
      <c r="AI36" s="597"/>
      <c r="AJ36" s="597"/>
      <c r="AK36" s="597"/>
      <c r="AL36" s="178"/>
      <c r="AM36" s="596" t="str">
        <f t="shared" si="0"/>
        <v/>
      </c>
      <c r="AN36" s="596"/>
      <c r="AO36" s="597"/>
      <c r="AP36" s="597"/>
      <c r="AQ36" s="597"/>
      <c r="AR36" s="597"/>
      <c r="AS36" s="597"/>
      <c r="AT36" s="597"/>
      <c r="AU36" s="597"/>
      <c r="AV36" s="597"/>
      <c r="AW36" s="597"/>
      <c r="AX36" s="597"/>
      <c r="AY36" s="597"/>
      <c r="AZ36" s="597"/>
      <c r="BA36" s="597"/>
      <c r="BB36" s="597"/>
      <c r="BC36" s="597"/>
      <c r="BD36" s="178"/>
      <c r="BE36" s="596" t="str">
        <f t="shared" si="1"/>
        <v/>
      </c>
      <c r="BF36" s="596"/>
      <c r="BG36" s="597"/>
      <c r="BH36" s="597"/>
      <c r="BI36" s="597"/>
      <c r="BJ36" s="597"/>
      <c r="BK36" s="597"/>
      <c r="BL36" s="597"/>
      <c r="BM36" s="597"/>
      <c r="BN36" s="597"/>
      <c r="BO36" s="597"/>
      <c r="BP36" s="597"/>
      <c r="BQ36" s="597"/>
      <c r="BR36" s="597"/>
      <c r="BS36" s="597"/>
      <c r="BT36" s="597"/>
      <c r="BU36" s="597"/>
      <c r="BV36" s="178"/>
      <c r="BW36" s="596">
        <f t="shared" si="2"/>
        <v>11</v>
      </c>
      <c r="BX36" s="596"/>
      <c r="BY36" s="597" t="str">
        <f>IF('各会計、関係団体の財政状況及び健全化判断比率'!B70="","",'各会計、関係団体の財政状況及び健全化判断比率'!B70)</f>
        <v>茨城西南地方広域市町村圏事務組合　特殊湛水防除事業特別会計</v>
      </c>
      <c r="BZ36" s="597"/>
      <c r="CA36" s="597"/>
      <c r="CB36" s="597"/>
      <c r="CC36" s="597"/>
      <c r="CD36" s="597"/>
      <c r="CE36" s="597"/>
      <c r="CF36" s="597"/>
      <c r="CG36" s="597"/>
      <c r="CH36" s="597"/>
      <c r="CI36" s="597"/>
      <c r="CJ36" s="597"/>
      <c r="CK36" s="597"/>
      <c r="CL36" s="597"/>
      <c r="CM36" s="597"/>
      <c r="CN36" s="178"/>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5"/>
    </row>
    <row r="37" spans="1:113" ht="32.25" customHeight="1" x14ac:dyDescent="0.15">
      <c r="A37" s="178"/>
      <c r="B37" s="202"/>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78"/>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78"/>
      <c r="AM37" s="596" t="str">
        <f t="shared" si="0"/>
        <v/>
      </c>
      <c r="AN37" s="596"/>
      <c r="AO37" s="597"/>
      <c r="AP37" s="597"/>
      <c r="AQ37" s="597"/>
      <c r="AR37" s="597"/>
      <c r="AS37" s="597"/>
      <c r="AT37" s="597"/>
      <c r="AU37" s="597"/>
      <c r="AV37" s="597"/>
      <c r="AW37" s="597"/>
      <c r="AX37" s="597"/>
      <c r="AY37" s="597"/>
      <c r="AZ37" s="597"/>
      <c r="BA37" s="597"/>
      <c r="BB37" s="597"/>
      <c r="BC37" s="597"/>
      <c r="BD37" s="178"/>
      <c r="BE37" s="596" t="str">
        <f t="shared" si="1"/>
        <v/>
      </c>
      <c r="BF37" s="596"/>
      <c r="BG37" s="597"/>
      <c r="BH37" s="597"/>
      <c r="BI37" s="597"/>
      <c r="BJ37" s="597"/>
      <c r="BK37" s="597"/>
      <c r="BL37" s="597"/>
      <c r="BM37" s="597"/>
      <c r="BN37" s="597"/>
      <c r="BO37" s="597"/>
      <c r="BP37" s="597"/>
      <c r="BQ37" s="597"/>
      <c r="BR37" s="597"/>
      <c r="BS37" s="597"/>
      <c r="BT37" s="597"/>
      <c r="BU37" s="597"/>
      <c r="BV37" s="178"/>
      <c r="BW37" s="596">
        <f t="shared" si="2"/>
        <v>12</v>
      </c>
      <c r="BX37" s="596"/>
      <c r="BY37" s="597" t="str">
        <f>IF('各会計、関係団体の財政状況及び健全化判断比率'!B71="","",'各会計、関係団体の財政状況及び健全化判断比率'!B71)</f>
        <v>清水丘診療所事務組合　国民健康保険事業</v>
      </c>
      <c r="BZ37" s="597"/>
      <c r="CA37" s="597"/>
      <c r="CB37" s="597"/>
      <c r="CC37" s="597"/>
      <c r="CD37" s="597"/>
      <c r="CE37" s="597"/>
      <c r="CF37" s="597"/>
      <c r="CG37" s="597"/>
      <c r="CH37" s="597"/>
      <c r="CI37" s="597"/>
      <c r="CJ37" s="597"/>
      <c r="CK37" s="597"/>
      <c r="CL37" s="597"/>
      <c r="CM37" s="597"/>
      <c r="CN37" s="178"/>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5"/>
    </row>
    <row r="38" spans="1:113" ht="32.25" customHeight="1" x14ac:dyDescent="0.15">
      <c r="A38" s="178"/>
      <c r="B38" s="202"/>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78"/>
      <c r="U38" s="596" t="str">
        <f t="shared" si="4"/>
        <v/>
      </c>
      <c r="V38" s="596"/>
      <c r="W38" s="597"/>
      <c r="X38" s="597"/>
      <c r="Y38" s="597"/>
      <c r="Z38" s="597"/>
      <c r="AA38" s="597"/>
      <c r="AB38" s="597"/>
      <c r="AC38" s="597"/>
      <c r="AD38" s="597"/>
      <c r="AE38" s="597"/>
      <c r="AF38" s="597"/>
      <c r="AG38" s="597"/>
      <c r="AH38" s="597"/>
      <c r="AI38" s="597"/>
      <c r="AJ38" s="597"/>
      <c r="AK38" s="597"/>
      <c r="AL38" s="178"/>
      <c r="AM38" s="596" t="str">
        <f t="shared" si="0"/>
        <v/>
      </c>
      <c r="AN38" s="596"/>
      <c r="AO38" s="597"/>
      <c r="AP38" s="597"/>
      <c r="AQ38" s="597"/>
      <c r="AR38" s="597"/>
      <c r="AS38" s="597"/>
      <c r="AT38" s="597"/>
      <c r="AU38" s="597"/>
      <c r="AV38" s="597"/>
      <c r="AW38" s="597"/>
      <c r="AX38" s="597"/>
      <c r="AY38" s="597"/>
      <c r="AZ38" s="597"/>
      <c r="BA38" s="597"/>
      <c r="BB38" s="597"/>
      <c r="BC38" s="597"/>
      <c r="BD38" s="178"/>
      <c r="BE38" s="596" t="str">
        <f t="shared" si="1"/>
        <v/>
      </c>
      <c r="BF38" s="596"/>
      <c r="BG38" s="597"/>
      <c r="BH38" s="597"/>
      <c r="BI38" s="597"/>
      <c r="BJ38" s="597"/>
      <c r="BK38" s="597"/>
      <c r="BL38" s="597"/>
      <c r="BM38" s="597"/>
      <c r="BN38" s="597"/>
      <c r="BO38" s="597"/>
      <c r="BP38" s="597"/>
      <c r="BQ38" s="597"/>
      <c r="BR38" s="597"/>
      <c r="BS38" s="597"/>
      <c r="BT38" s="597"/>
      <c r="BU38" s="597"/>
      <c r="BV38" s="178"/>
      <c r="BW38" s="596">
        <f t="shared" si="2"/>
        <v>13</v>
      </c>
      <c r="BX38" s="596"/>
      <c r="BY38" s="597" t="str">
        <f>IF('各会計、関係団体の財政状況及び健全化判断比率'!B72="","",'各会計、関係団体の財政状況及び健全化判断比率'!B72)</f>
        <v>常総衛生組合　一般会計</v>
      </c>
      <c r="BZ38" s="597"/>
      <c r="CA38" s="597"/>
      <c r="CB38" s="597"/>
      <c r="CC38" s="597"/>
      <c r="CD38" s="597"/>
      <c r="CE38" s="597"/>
      <c r="CF38" s="597"/>
      <c r="CG38" s="597"/>
      <c r="CH38" s="597"/>
      <c r="CI38" s="597"/>
      <c r="CJ38" s="597"/>
      <c r="CK38" s="597"/>
      <c r="CL38" s="597"/>
      <c r="CM38" s="597"/>
      <c r="CN38" s="178"/>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5"/>
    </row>
    <row r="39" spans="1:113" ht="32.25" customHeight="1" x14ac:dyDescent="0.15">
      <c r="A39" s="178"/>
      <c r="B39" s="202"/>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78"/>
      <c r="U39" s="596" t="str">
        <f t="shared" si="4"/>
        <v/>
      </c>
      <c r="V39" s="596"/>
      <c r="W39" s="597"/>
      <c r="X39" s="597"/>
      <c r="Y39" s="597"/>
      <c r="Z39" s="597"/>
      <c r="AA39" s="597"/>
      <c r="AB39" s="597"/>
      <c r="AC39" s="597"/>
      <c r="AD39" s="597"/>
      <c r="AE39" s="597"/>
      <c r="AF39" s="597"/>
      <c r="AG39" s="597"/>
      <c r="AH39" s="597"/>
      <c r="AI39" s="597"/>
      <c r="AJ39" s="597"/>
      <c r="AK39" s="597"/>
      <c r="AL39" s="178"/>
      <c r="AM39" s="596" t="str">
        <f t="shared" si="0"/>
        <v/>
      </c>
      <c r="AN39" s="596"/>
      <c r="AO39" s="597"/>
      <c r="AP39" s="597"/>
      <c r="AQ39" s="597"/>
      <c r="AR39" s="597"/>
      <c r="AS39" s="597"/>
      <c r="AT39" s="597"/>
      <c r="AU39" s="597"/>
      <c r="AV39" s="597"/>
      <c r="AW39" s="597"/>
      <c r="AX39" s="597"/>
      <c r="AY39" s="597"/>
      <c r="AZ39" s="597"/>
      <c r="BA39" s="597"/>
      <c r="BB39" s="597"/>
      <c r="BC39" s="597"/>
      <c r="BD39" s="178"/>
      <c r="BE39" s="596" t="str">
        <f t="shared" si="1"/>
        <v/>
      </c>
      <c r="BF39" s="596"/>
      <c r="BG39" s="597"/>
      <c r="BH39" s="597"/>
      <c r="BI39" s="597"/>
      <c r="BJ39" s="597"/>
      <c r="BK39" s="597"/>
      <c r="BL39" s="597"/>
      <c r="BM39" s="597"/>
      <c r="BN39" s="597"/>
      <c r="BO39" s="597"/>
      <c r="BP39" s="597"/>
      <c r="BQ39" s="597"/>
      <c r="BR39" s="597"/>
      <c r="BS39" s="597"/>
      <c r="BT39" s="597"/>
      <c r="BU39" s="597"/>
      <c r="BV39" s="178"/>
      <c r="BW39" s="596">
        <f t="shared" si="2"/>
        <v>14</v>
      </c>
      <c r="BX39" s="596"/>
      <c r="BY39" s="597" t="str">
        <f>IF('各会計、関係団体の財政状況及び健全化判断比率'!B73="","",'各会計、関係団体の財政状況及び健全化判断比率'!B73)</f>
        <v>茨城県市町村総合事務組合　一般会計</v>
      </c>
      <c r="BZ39" s="597"/>
      <c r="CA39" s="597"/>
      <c r="CB39" s="597"/>
      <c r="CC39" s="597"/>
      <c r="CD39" s="597"/>
      <c r="CE39" s="597"/>
      <c r="CF39" s="597"/>
      <c r="CG39" s="597"/>
      <c r="CH39" s="597"/>
      <c r="CI39" s="597"/>
      <c r="CJ39" s="597"/>
      <c r="CK39" s="597"/>
      <c r="CL39" s="597"/>
      <c r="CM39" s="597"/>
      <c r="CN39" s="178"/>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5"/>
    </row>
    <row r="40" spans="1:113" ht="32.25" customHeight="1" x14ac:dyDescent="0.15">
      <c r="A40" s="178"/>
      <c r="B40" s="202"/>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78"/>
      <c r="U40" s="596" t="str">
        <f t="shared" si="4"/>
        <v/>
      </c>
      <c r="V40" s="596"/>
      <c r="W40" s="597"/>
      <c r="X40" s="597"/>
      <c r="Y40" s="597"/>
      <c r="Z40" s="597"/>
      <c r="AA40" s="597"/>
      <c r="AB40" s="597"/>
      <c r="AC40" s="597"/>
      <c r="AD40" s="597"/>
      <c r="AE40" s="597"/>
      <c r="AF40" s="597"/>
      <c r="AG40" s="597"/>
      <c r="AH40" s="597"/>
      <c r="AI40" s="597"/>
      <c r="AJ40" s="597"/>
      <c r="AK40" s="597"/>
      <c r="AL40" s="178"/>
      <c r="AM40" s="596" t="str">
        <f t="shared" si="0"/>
        <v/>
      </c>
      <c r="AN40" s="596"/>
      <c r="AO40" s="597"/>
      <c r="AP40" s="597"/>
      <c r="AQ40" s="597"/>
      <c r="AR40" s="597"/>
      <c r="AS40" s="597"/>
      <c r="AT40" s="597"/>
      <c r="AU40" s="597"/>
      <c r="AV40" s="597"/>
      <c r="AW40" s="597"/>
      <c r="AX40" s="597"/>
      <c r="AY40" s="597"/>
      <c r="AZ40" s="597"/>
      <c r="BA40" s="597"/>
      <c r="BB40" s="597"/>
      <c r="BC40" s="597"/>
      <c r="BD40" s="178"/>
      <c r="BE40" s="596" t="str">
        <f t="shared" si="1"/>
        <v/>
      </c>
      <c r="BF40" s="596"/>
      <c r="BG40" s="597"/>
      <c r="BH40" s="597"/>
      <c r="BI40" s="597"/>
      <c r="BJ40" s="597"/>
      <c r="BK40" s="597"/>
      <c r="BL40" s="597"/>
      <c r="BM40" s="597"/>
      <c r="BN40" s="597"/>
      <c r="BO40" s="597"/>
      <c r="BP40" s="597"/>
      <c r="BQ40" s="597"/>
      <c r="BR40" s="597"/>
      <c r="BS40" s="597"/>
      <c r="BT40" s="597"/>
      <c r="BU40" s="597"/>
      <c r="BV40" s="178"/>
      <c r="BW40" s="596">
        <f t="shared" si="2"/>
        <v>15</v>
      </c>
      <c r="BX40" s="596"/>
      <c r="BY40" s="597" t="str">
        <f>IF('各会計、関係団体の財政状況及び健全化判断比率'!B74="","",'各会計、関係団体の財政状況及び健全化判断比率'!B74)</f>
        <v>茨城県市町村総合事務組合　県民交通災害共済事業特別会計</v>
      </c>
      <c r="BZ40" s="597"/>
      <c r="CA40" s="597"/>
      <c r="CB40" s="597"/>
      <c r="CC40" s="597"/>
      <c r="CD40" s="597"/>
      <c r="CE40" s="597"/>
      <c r="CF40" s="597"/>
      <c r="CG40" s="597"/>
      <c r="CH40" s="597"/>
      <c r="CI40" s="597"/>
      <c r="CJ40" s="597"/>
      <c r="CK40" s="597"/>
      <c r="CL40" s="597"/>
      <c r="CM40" s="597"/>
      <c r="CN40" s="178"/>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5"/>
    </row>
    <row r="41" spans="1:113" ht="32.25" customHeight="1" x14ac:dyDescent="0.15">
      <c r="A41" s="178"/>
      <c r="B41" s="202"/>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78"/>
      <c r="U41" s="596" t="str">
        <f t="shared" si="4"/>
        <v/>
      </c>
      <c r="V41" s="596"/>
      <c r="W41" s="597"/>
      <c r="X41" s="597"/>
      <c r="Y41" s="597"/>
      <c r="Z41" s="597"/>
      <c r="AA41" s="597"/>
      <c r="AB41" s="597"/>
      <c r="AC41" s="597"/>
      <c r="AD41" s="597"/>
      <c r="AE41" s="597"/>
      <c r="AF41" s="597"/>
      <c r="AG41" s="597"/>
      <c r="AH41" s="597"/>
      <c r="AI41" s="597"/>
      <c r="AJ41" s="597"/>
      <c r="AK41" s="597"/>
      <c r="AL41" s="178"/>
      <c r="AM41" s="596" t="str">
        <f t="shared" si="0"/>
        <v/>
      </c>
      <c r="AN41" s="596"/>
      <c r="AO41" s="597"/>
      <c r="AP41" s="597"/>
      <c r="AQ41" s="597"/>
      <c r="AR41" s="597"/>
      <c r="AS41" s="597"/>
      <c r="AT41" s="597"/>
      <c r="AU41" s="597"/>
      <c r="AV41" s="597"/>
      <c r="AW41" s="597"/>
      <c r="AX41" s="597"/>
      <c r="AY41" s="597"/>
      <c r="AZ41" s="597"/>
      <c r="BA41" s="597"/>
      <c r="BB41" s="597"/>
      <c r="BC41" s="597"/>
      <c r="BD41" s="178"/>
      <c r="BE41" s="596" t="str">
        <f t="shared" si="1"/>
        <v/>
      </c>
      <c r="BF41" s="596"/>
      <c r="BG41" s="597"/>
      <c r="BH41" s="597"/>
      <c r="BI41" s="597"/>
      <c r="BJ41" s="597"/>
      <c r="BK41" s="597"/>
      <c r="BL41" s="597"/>
      <c r="BM41" s="597"/>
      <c r="BN41" s="597"/>
      <c r="BO41" s="597"/>
      <c r="BP41" s="597"/>
      <c r="BQ41" s="597"/>
      <c r="BR41" s="597"/>
      <c r="BS41" s="597"/>
      <c r="BT41" s="597"/>
      <c r="BU41" s="597"/>
      <c r="BV41" s="178"/>
      <c r="BW41" s="596">
        <f t="shared" si="2"/>
        <v>16</v>
      </c>
      <c r="BX41" s="596"/>
      <c r="BY41" s="597" t="str">
        <f>IF('各会計、関係団体の財政状況及び健全化判断比率'!B75="","",'各会計、関係団体の財政状況及び健全化判断比率'!B75)</f>
        <v>茨城租税債権管理機構　一般会計</v>
      </c>
      <c r="BZ41" s="597"/>
      <c r="CA41" s="597"/>
      <c r="CB41" s="597"/>
      <c r="CC41" s="597"/>
      <c r="CD41" s="597"/>
      <c r="CE41" s="597"/>
      <c r="CF41" s="597"/>
      <c r="CG41" s="597"/>
      <c r="CH41" s="597"/>
      <c r="CI41" s="597"/>
      <c r="CJ41" s="597"/>
      <c r="CK41" s="597"/>
      <c r="CL41" s="597"/>
      <c r="CM41" s="597"/>
      <c r="CN41" s="178"/>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5"/>
    </row>
    <row r="42" spans="1:113" ht="32.25" customHeight="1" x14ac:dyDescent="0.15">
      <c r="B42" s="202"/>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78"/>
      <c r="U42" s="596" t="str">
        <f t="shared" si="4"/>
        <v/>
      </c>
      <c r="V42" s="596"/>
      <c r="W42" s="597"/>
      <c r="X42" s="597"/>
      <c r="Y42" s="597"/>
      <c r="Z42" s="597"/>
      <c r="AA42" s="597"/>
      <c r="AB42" s="597"/>
      <c r="AC42" s="597"/>
      <c r="AD42" s="597"/>
      <c r="AE42" s="597"/>
      <c r="AF42" s="597"/>
      <c r="AG42" s="597"/>
      <c r="AH42" s="597"/>
      <c r="AI42" s="597"/>
      <c r="AJ42" s="597"/>
      <c r="AK42" s="597"/>
      <c r="AL42" s="178"/>
      <c r="AM42" s="596" t="str">
        <f t="shared" si="0"/>
        <v/>
      </c>
      <c r="AN42" s="596"/>
      <c r="AO42" s="597"/>
      <c r="AP42" s="597"/>
      <c r="AQ42" s="597"/>
      <c r="AR42" s="597"/>
      <c r="AS42" s="597"/>
      <c r="AT42" s="597"/>
      <c r="AU42" s="597"/>
      <c r="AV42" s="597"/>
      <c r="AW42" s="597"/>
      <c r="AX42" s="597"/>
      <c r="AY42" s="597"/>
      <c r="AZ42" s="597"/>
      <c r="BA42" s="597"/>
      <c r="BB42" s="597"/>
      <c r="BC42" s="597"/>
      <c r="BD42" s="178"/>
      <c r="BE42" s="596" t="str">
        <f t="shared" si="1"/>
        <v/>
      </c>
      <c r="BF42" s="596"/>
      <c r="BG42" s="597"/>
      <c r="BH42" s="597"/>
      <c r="BI42" s="597"/>
      <c r="BJ42" s="597"/>
      <c r="BK42" s="597"/>
      <c r="BL42" s="597"/>
      <c r="BM42" s="597"/>
      <c r="BN42" s="597"/>
      <c r="BO42" s="597"/>
      <c r="BP42" s="597"/>
      <c r="BQ42" s="597"/>
      <c r="BR42" s="597"/>
      <c r="BS42" s="597"/>
      <c r="BT42" s="597"/>
      <c r="BU42" s="597"/>
      <c r="BV42" s="178"/>
      <c r="BW42" s="596">
        <f t="shared" si="2"/>
        <v>17</v>
      </c>
      <c r="BX42" s="596"/>
      <c r="BY42" s="597" t="str">
        <f>IF('各会計、関係団体の財政状況及び健全化判断比率'!B76="","",'各会計、関係団体の財政状況及び健全化判断比率'!B76)</f>
        <v>さしま環境管理事務組合　一般会計</v>
      </c>
      <c r="BZ42" s="597"/>
      <c r="CA42" s="597"/>
      <c r="CB42" s="597"/>
      <c r="CC42" s="597"/>
      <c r="CD42" s="597"/>
      <c r="CE42" s="597"/>
      <c r="CF42" s="597"/>
      <c r="CG42" s="597"/>
      <c r="CH42" s="597"/>
      <c r="CI42" s="597"/>
      <c r="CJ42" s="597"/>
      <c r="CK42" s="597"/>
      <c r="CL42" s="597"/>
      <c r="CM42" s="597"/>
      <c r="CN42" s="178"/>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5"/>
    </row>
    <row r="43" spans="1:113" ht="32.25" customHeight="1" x14ac:dyDescent="0.15">
      <c r="B43" s="202"/>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78"/>
      <c r="U43" s="596" t="str">
        <f t="shared" si="4"/>
        <v/>
      </c>
      <c r="V43" s="596"/>
      <c r="W43" s="597"/>
      <c r="X43" s="597"/>
      <c r="Y43" s="597"/>
      <c r="Z43" s="597"/>
      <c r="AA43" s="597"/>
      <c r="AB43" s="597"/>
      <c r="AC43" s="597"/>
      <c r="AD43" s="597"/>
      <c r="AE43" s="597"/>
      <c r="AF43" s="597"/>
      <c r="AG43" s="597"/>
      <c r="AH43" s="597"/>
      <c r="AI43" s="597"/>
      <c r="AJ43" s="597"/>
      <c r="AK43" s="597"/>
      <c r="AL43" s="178"/>
      <c r="AM43" s="596" t="str">
        <f t="shared" si="0"/>
        <v/>
      </c>
      <c r="AN43" s="596"/>
      <c r="AO43" s="597"/>
      <c r="AP43" s="597"/>
      <c r="AQ43" s="597"/>
      <c r="AR43" s="597"/>
      <c r="AS43" s="597"/>
      <c r="AT43" s="597"/>
      <c r="AU43" s="597"/>
      <c r="AV43" s="597"/>
      <c r="AW43" s="597"/>
      <c r="AX43" s="597"/>
      <c r="AY43" s="597"/>
      <c r="AZ43" s="597"/>
      <c r="BA43" s="597"/>
      <c r="BB43" s="597"/>
      <c r="BC43" s="597"/>
      <c r="BD43" s="178"/>
      <c r="BE43" s="596" t="str">
        <f t="shared" si="1"/>
        <v/>
      </c>
      <c r="BF43" s="596"/>
      <c r="BG43" s="597"/>
      <c r="BH43" s="597"/>
      <c r="BI43" s="597"/>
      <c r="BJ43" s="597"/>
      <c r="BK43" s="597"/>
      <c r="BL43" s="597"/>
      <c r="BM43" s="597"/>
      <c r="BN43" s="597"/>
      <c r="BO43" s="597"/>
      <c r="BP43" s="597"/>
      <c r="BQ43" s="597"/>
      <c r="BR43" s="597"/>
      <c r="BS43" s="597"/>
      <c r="BT43" s="597"/>
      <c r="BU43" s="597"/>
      <c r="BV43" s="178"/>
      <c r="BW43" s="596">
        <f t="shared" si="2"/>
        <v>18</v>
      </c>
      <c r="BX43" s="596"/>
      <c r="BY43" s="597" t="str">
        <f>IF('各会計、関係団体の財政状況及び健全化判断比率'!B77="","",'各会計、関係団体の財政状況及び健全化判断比率'!B77)</f>
        <v>さしま環境管理事務組合　清水丘聖地霊園管理事業特別会計</v>
      </c>
      <c r="BZ43" s="597"/>
      <c r="CA43" s="597"/>
      <c r="CB43" s="597"/>
      <c r="CC43" s="597"/>
      <c r="CD43" s="597"/>
      <c r="CE43" s="597"/>
      <c r="CF43" s="597"/>
      <c r="CG43" s="597"/>
      <c r="CH43" s="597"/>
      <c r="CI43" s="597"/>
      <c r="CJ43" s="597"/>
      <c r="CK43" s="597"/>
      <c r="CL43" s="597"/>
      <c r="CM43" s="597"/>
      <c r="CN43" s="178"/>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193</v>
      </c>
      <c r="E46" s="599" t="s">
        <v>194</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x14ac:dyDescent="0.15">
      <c r="E47" s="599" t="s">
        <v>195</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x14ac:dyDescent="0.15">
      <c r="E48" s="599" t="s">
        <v>196</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x14ac:dyDescent="0.15">
      <c r="E49" s="600" t="s">
        <v>197</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x14ac:dyDescent="0.15">
      <c r="E50" s="599" t="s">
        <v>198</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x14ac:dyDescent="0.15">
      <c r="E51" s="599" t="s">
        <v>199</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x14ac:dyDescent="0.15">
      <c r="E52" s="599" t="s">
        <v>200</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x14ac:dyDescent="0.15">
      <c r="E53" s="599" t="s">
        <v>201</v>
      </c>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599"/>
      <c r="BB53" s="599"/>
      <c r="BC53" s="599"/>
      <c r="BD53" s="599"/>
      <c r="BE53" s="599"/>
      <c r="BF53" s="599"/>
      <c r="BG53" s="599"/>
      <c r="BH53" s="599"/>
      <c r="BI53" s="599"/>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599"/>
      <c r="DG53" s="599"/>
      <c r="DH53" s="599"/>
      <c r="DI53" s="599"/>
    </row>
    <row r="54" spans="5:113" x14ac:dyDescent="0.15"/>
    <row r="55" spans="5:113" x14ac:dyDescent="0.15"/>
    <row r="56" spans="5:113" x14ac:dyDescent="0.15"/>
  </sheetData>
  <sheetProtection algorithmName="SHA-512" hashValue="JLxpC8kkEw9t6cDQR893i+L5SVroaHrNVb3sPyJlWVLvQVRGmYcs76/Qwg3DXvQHvb3G2V4sOMsST+/wJ7J1CQ==" saltValue="gqlSjuLdUAxONaCR5tRM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1" t="s">
        <v>202</v>
      </c>
      <c r="DI1" s="602"/>
      <c r="DJ1" s="602"/>
      <c r="DK1" s="602"/>
      <c r="DL1" s="602"/>
      <c r="DM1" s="602"/>
      <c r="DN1" s="603"/>
      <c r="DO1" s="211"/>
      <c r="DP1" s="601" t="s">
        <v>203</v>
      </c>
      <c r="DQ1" s="602"/>
      <c r="DR1" s="602"/>
      <c r="DS1" s="602"/>
      <c r="DT1" s="602"/>
      <c r="DU1" s="602"/>
      <c r="DV1" s="602"/>
      <c r="DW1" s="602"/>
      <c r="DX1" s="602"/>
      <c r="DY1" s="602"/>
      <c r="DZ1" s="602"/>
      <c r="EA1" s="602"/>
      <c r="EB1" s="602"/>
      <c r="EC1" s="603"/>
      <c r="ED1" s="210"/>
      <c r="EE1" s="210"/>
      <c r="EF1" s="210"/>
      <c r="EG1" s="210"/>
      <c r="EH1" s="210"/>
      <c r="EI1" s="210"/>
      <c r="EJ1" s="210"/>
      <c r="EK1" s="210"/>
      <c r="EL1" s="210"/>
      <c r="EM1" s="210"/>
    </row>
    <row r="2" spans="2:143" ht="22.5" customHeight="1" x14ac:dyDescent="0.15">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4" t="s">
        <v>205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207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4" t="s">
        <v>1</v>
      </c>
      <c r="C4" s="605"/>
      <c r="D4" s="605"/>
      <c r="E4" s="605"/>
      <c r="F4" s="605"/>
      <c r="G4" s="605"/>
      <c r="H4" s="605"/>
      <c r="I4" s="605"/>
      <c r="J4" s="605"/>
      <c r="K4" s="605"/>
      <c r="L4" s="605"/>
      <c r="M4" s="605"/>
      <c r="N4" s="605"/>
      <c r="O4" s="605"/>
      <c r="P4" s="605"/>
      <c r="Q4" s="606"/>
      <c r="R4" s="604" t="s">
        <v>208</v>
      </c>
      <c r="S4" s="605"/>
      <c r="T4" s="605"/>
      <c r="U4" s="605"/>
      <c r="V4" s="605"/>
      <c r="W4" s="605"/>
      <c r="X4" s="605"/>
      <c r="Y4" s="606"/>
      <c r="Z4" s="604" t="s">
        <v>209</v>
      </c>
      <c r="AA4" s="605"/>
      <c r="AB4" s="605"/>
      <c r="AC4" s="606"/>
      <c r="AD4" s="604" t="s">
        <v>210</v>
      </c>
      <c r="AE4" s="605"/>
      <c r="AF4" s="605"/>
      <c r="AG4" s="605"/>
      <c r="AH4" s="605"/>
      <c r="AI4" s="605"/>
      <c r="AJ4" s="605"/>
      <c r="AK4" s="606"/>
      <c r="AL4" s="604" t="s">
        <v>209</v>
      </c>
      <c r="AM4" s="605"/>
      <c r="AN4" s="605"/>
      <c r="AO4" s="606"/>
      <c r="AP4" s="607" t="s">
        <v>211</v>
      </c>
      <c r="AQ4" s="607"/>
      <c r="AR4" s="607"/>
      <c r="AS4" s="607"/>
      <c r="AT4" s="607"/>
      <c r="AU4" s="607"/>
      <c r="AV4" s="607"/>
      <c r="AW4" s="607"/>
      <c r="AX4" s="607"/>
      <c r="AY4" s="607"/>
      <c r="AZ4" s="607"/>
      <c r="BA4" s="607"/>
      <c r="BB4" s="607"/>
      <c r="BC4" s="607"/>
      <c r="BD4" s="607"/>
      <c r="BE4" s="607"/>
      <c r="BF4" s="607"/>
      <c r="BG4" s="607" t="s">
        <v>212</v>
      </c>
      <c r="BH4" s="607"/>
      <c r="BI4" s="607"/>
      <c r="BJ4" s="607"/>
      <c r="BK4" s="607"/>
      <c r="BL4" s="607"/>
      <c r="BM4" s="607"/>
      <c r="BN4" s="607"/>
      <c r="BO4" s="607" t="s">
        <v>209</v>
      </c>
      <c r="BP4" s="607"/>
      <c r="BQ4" s="607"/>
      <c r="BR4" s="607"/>
      <c r="BS4" s="607" t="s">
        <v>213</v>
      </c>
      <c r="BT4" s="607"/>
      <c r="BU4" s="607"/>
      <c r="BV4" s="607"/>
      <c r="BW4" s="607"/>
      <c r="BX4" s="607"/>
      <c r="BY4" s="607"/>
      <c r="BZ4" s="607"/>
      <c r="CA4" s="607"/>
      <c r="CB4" s="607"/>
      <c r="CD4" s="604" t="s">
        <v>214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x14ac:dyDescent="0.15">
      <c r="B5" s="608" t="s">
        <v>215</v>
      </c>
      <c r="C5" s="609"/>
      <c r="D5" s="609"/>
      <c r="E5" s="609"/>
      <c r="F5" s="609"/>
      <c r="G5" s="609"/>
      <c r="H5" s="609"/>
      <c r="I5" s="609"/>
      <c r="J5" s="609"/>
      <c r="K5" s="609"/>
      <c r="L5" s="609"/>
      <c r="M5" s="609"/>
      <c r="N5" s="609"/>
      <c r="O5" s="609"/>
      <c r="P5" s="609"/>
      <c r="Q5" s="610"/>
      <c r="R5" s="611">
        <v>8540453</v>
      </c>
      <c r="S5" s="612"/>
      <c r="T5" s="612"/>
      <c r="U5" s="612"/>
      <c r="V5" s="612"/>
      <c r="W5" s="612"/>
      <c r="X5" s="612"/>
      <c r="Y5" s="613"/>
      <c r="Z5" s="614">
        <v>35.200000000000003</v>
      </c>
      <c r="AA5" s="614"/>
      <c r="AB5" s="614"/>
      <c r="AC5" s="614"/>
      <c r="AD5" s="615">
        <v>8245345</v>
      </c>
      <c r="AE5" s="615"/>
      <c r="AF5" s="615"/>
      <c r="AG5" s="615"/>
      <c r="AH5" s="615"/>
      <c r="AI5" s="615"/>
      <c r="AJ5" s="615"/>
      <c r="AK5" s="615"/>
      <c r="AL5" s="616">
        <v>57.8</v>
      </c>
      <c r="AM5" s="617"/>
      <c r="AN5" s="617"/>
      <c r="AO5" s="618"/>
      <c r="AP5" s="608" t="s">
        <v>216</v>
      </c>
      <c r="AQ5" s="609"/>
      <c r="AR5" s="609"/>
      <c r="AS5" s="609"/>
      <c r="AT5" s="609"/>
      <c r="AU5" s="609"/>
      <c r="AV5" s="609"/>
      <c r="AW5" s="609"/>
      <c r="AX5" s="609"/>
      <c r="AY5" s="609"/>
      <c r="AZ5" s="609"/>
      <c r="BA5" s="609"/>
      <c r="BB5" s="609"/>
      <c r="BC5" s="609"/>
      <c r="BD5" s="609"/>
      <c r="BE5" s="609"/>
      <c r="BF5" s="610"/>
      <c r="BG5" s="622">
        <v>8245345</v>
      </c>
      <c r="BH5" s="623"/>
      <c r="BI5" s="623"/>
      <c r="BJ5" s="623"/>
      <c r="BK5" s="623"/>
      <c r="BL5" s="623"/>
      <c r="BM5" s="623"/>
      <c r="BN5" s="624"/>
      <c r="BO5" s="625">
        <v>96.5</v>
      </c>
      <c r="BP5" s="625"/>
      <c r="BQ5" s="625"/>
      <c r="BR5" s="625"/>
      <c r="BS5" s="626">
        <v>181316</v>
      </c>
      <c r="BT5" s="626"/>
      <c r="BU5" s="626"/>
      <c r="BV5" s="626"/>
      <c r="BW5" s="626"/>
      <c r="BX5" s="626"/>
      <c r="BY5" s="626"/>
      <c r="BZ5" s="626"/>
      <c r="CA5" s="626"/>
      <c r="CB5" s="630"/>
      <c r="CD5" s="604" t="s">
        <v>211</v>
      </c>
      <c r="CE5" s="605"/>
      <c r="CF5" s="605"/>
      <c r="CG5" s="605"/>
      <c r="CH5" s="605"/>
      <c r="CI5" s="605"/>
      <c r="CJ5" s="605"/>
      <c r="CK5" s="605"/>
      <c r="CL5" s="605"/>
      <c r="CM5" s="605"/>
      <c r="CN5" s="605"/>
      <c r="CO5" s="605"/>
      <c r="CP5" s="605"/>
      <c r="CQ5" s="606"/>
      <c r="CR5" s="604" t="s">
        <v>217</v>
      </c>
      <c r="CS5" s="605"/>
      <c r="CT5" s="605"/>
      <c r="CU5" s="605"/>
      <c r="CV5" s="605"/>
      <c r="CW5" s="605"/>
      <c r="CX5" s="605"/>
      <c r="CY5" s="606"/>
      <c r="CZ5" s="604" t="s">
        <v>209</v>
      </c>
      <c r="DA5" s="605"/>
      <c r="DB5" s="605"/>
      <c r="DC5" s="606"/>
      <c r="DD5" s="604" t="s">
        <v>218</v>
      </c>
      <c r="DE5" s="605"/>
      <c r="DF5" s="605"/>
      <c r="DG5" s="605"/>
      <c r="DH5" s="605"/>
      <c r="DI5" s="605"/>
      <c r="DJ5" s="605"/>
      <c r="DK5" s="605"/>
      <c r="DL5" s="605"/>
      <c r="DM5" s="605"/>
      <c r="DN5" s="605"/>
      <c r="DO5" s="605"/>
      <c r="DP5" s="606"/>
      <c r="DQ5" s="604" t="s">
        <v>219</v>
      </c>
      <c r="DR5" s="605"/>
      <c r="DS5" s="605"/>
      <c r="DT5" s="605"/>
      <c r="DU5" s="605"/>
      <c r="DV5" s="605"/>
      <c r="DW5" s="605"/>
      <c r="DX5" s="605"/>
      <c r="DY5" s="605"/>
      <c r="DZ5" s="605"/>
      <c r="EA5" s="605"/>
      <c r="EB5" s="605"/>
      <c r="EC5" s="606"/>
    </row>
    <row r="6" spans="2:143" ht="11.25" customHeight="1" x14ac:dyDescent="0.15">
      <c r="B6" s="619" t="s">
        <v>220</v>
      </c>
      <c r="C6" s="620"/>
      <c r="D6" s="620"/>
      <c r="E6" s="620"/>
      <c r="F6" s="620"/>
      <c r="G6" s="620"/>
      <c r="H6" s="620"/>
      <c r="I6" s="620"/>
      <c r="J6" s="620"/>
      <c r="K6" s="620"/>
      <c r="L6" s="620"/>
      <c r="M6" s="620"/>
      <c r="N6" s="620"/>
      <c r="O6" s="620"/>
      <c r="P6" s="620"/>
      <c r="Q6" s="621"/>
      <c r="R6" s="622">
        <v>310217</v>
      </c>
      <c r="S6" s="623"/>
      <c r="T6" s="623"/>
      <c r="U6" s="623"/>
      <c r="V6" s="623"/>
      <c r="W6" s="623"/>
      <c r="X6" s="623"/>
      <c r="Y6" s="624"/>
      <c r="Z6" s="625">
        <v>1.3</v>
      </c>
      <c r="AA6" s="625"/>
      <c r="AB6" s="625"/>
      <c r="AC6" s="625"/>
      <c r="AD6" s="626">
        <v>310217</v>
      </c>
      <c r="AE6" s="626"/>
      <c r="AF6" s="626"/>
      <c r="AG6" s="626"/>
      <c r="AH6" s="626"/>
      <c r="AI6" s="626"/>
      <c r="AJ6" s="626"/>
      <c r="AK6" s="626"/>
      <c r="AL6" s="627">
        <v>2.2000000000000002</v>
      </c>
      <c r="AM6" s="628"/>
      <c r="AN6" s="628"/>
      <c r="AO6" s="629"/>
      <c r="AP6" s="619" t="s">
        <v>221</v>
      </c>
      <c r="AQ6" s="620"/>
      <c r="AR6" s="620"/>
      <c r="AS6" s="620"/>
      <c r="AT6" s="620"/>
      <c r="AU6" s="620"/>
      <c r="AV6" s="620"/>
      <c r="AW6" s="620"/>
      <c r="AX6" s="620"/>
      <c r="AY6" s="620"/>
      <c r="AZ6" s="620"/>
      <c r="BA6" s="620"/>
      <c r="BB6" s="620"/>
      <c r="BC6" s="620"/>
      <c r="BD6" s="620"/>
      <c r="BE6" s="620"/>
      <c r="BF6" s="621"/>
      <c r="BG6" s="622">
        <v>8245345</v>
      </c>
      <c r="BH6" s="623"/>
      <c r="BI6" s="623"/>
      <c r="BJ6" s="623"/>
      <c r="BK6" s="623"/>
      <c r="BL6" s="623"/>
      <c r="BM6" s="623"/>
      <c r="BN6" s="624"/>
      <c r="BO6" s="625">
        <v>96.5</v>
      </c>
      <c r="BP6" s="625"/>
      <c r="BQ6" s="625"/>
      <c r="BR6" s="625"/>
      <c r="BS6" s="626">
        <v>181316</v>
      </c>
      <c r="BT6" s="626"/>
      <c r="BU6" s="626"/>
      <c r="BV6" s="626"/>
      <c r="BW6" s="626"/>
      <c r="BX6" s="626"/>
      <c r="BY6" s="626"/>
      <c r="BZ6" s="626"/>
      <c r="CA6" s="626"/>
      <c r="CB6" s="630"/>
      <c r="CD6" s="608" t="s">
        <v>222</v>
      </c>
      <c r="CE6" s="609"/>
      <c r="CF6" s="609"/>
      <c r="CG6" s="609"/>
      <c r="CH6" s="609"/>
      <c r="CI6" s="609"/>
      <c r="CJ6" s="609"/>
      <c r="CK6" s="609"/>
      <c r="CL6" s="609"/>
      <c r="CM6" s="609"/>
      <c r="CN6" s="609"/>
      <c r="CO6" s="609"/>
      <c r="CP6" s="609"/>
      <c r="CQ6" s="610"/>
      <c r="CR6" s="622">
        <v>208334</v>
      </c>
      <c r="CS6" s="623"/>
      <c r="CT6" s="623"/>
      <c r="CU6" s="623"/>
      <c r="CV6" s="623"/>
      <c r="CW6" s="623"/>
      <c r="CX6" s="623"/>
      <c r="CY6" s="624"/>
      <c r="CZ6" s="616">
        <v>0.9</v>
      </c>
      <c r="DA6" s="617"/>
      <c r="DB6" s="617"/>
      <c r="DC6" s="633"/>
      <c r="DD6" s="631" t="s">
        <v>122</v>
      </c>
      <c r="DE6" s="623"/>
      <c r="DF6" s="623"/>
      <c r="DG6" s="623"/>
      <c r="DH6" s="623"/>
      <c r="DI6" s="623"/>
      <c r="DJ6" s="623"/>
      <c r="DK6" s="623"/>
      <c r="DL6" s="623"/>
      <c r="DM6" s="623"/>
      <c r="DN6" s="623"/>
      <c r="DO6" s="623"/>
      <c r="DP6" s="624"/>
      <c r="DQ6" s="631">
        <v>208334</v>
      </c>
      <c r="DR6" s="623"/>
      <c r="DS6" s="623"/>
      <c r="DT6" s="623"/>
      <c r="DU6" s="623"/>
      <c r="DV6" s="623"/>
      <c r="DW6" s="623"/>
      <c r="DX6" s="623"/>
      <c r="DY6" s="623"/>
      <c r="DZ6" s="623"/>
      <c r="EA6" s="623"/>
      <c r="EB6" s="623"/>
      <c r="EC6" s="632"/>
    </row>
    <row r="7" spans="2:143" ht="11.25" customHeight="1" x14ac:dyDescent="0.15">
      <c r="B7" s="619" t="s">
        <v>223</v>
      </c>
      <c r="C7" s="620"/>
      <c r="D7" s="620"/>
      <c r="E7" s="620"/>
      <c r="F7" s="620"/>
      <c r="G7" s="620"/>
      <c r="H7" s="620"/>
      <c r="I7" s="620"/>
      <c r="J7" s="620"/>
      <c r="K7" s="620"/>
      <c r="L7" s="620"/>
      <c r="M7" s="620"/>
      <c r="N7" s="620"/>
      <c r="O7" s="620"/>
      <c r="P7" s="620"/>
      <c r="Q7" s="621"/>
      <c r="R7" s="622">
        <v>1935</v>
      </c>
      <c r="S7" s="623"/>
      <c r="T7" s="623"/>
      <c r="U7" s="623"/>
      <c r="V7" s="623"/>
      <c r="W7" s="623"/>
      <c r="X7" s="623"/>
      <c r="Y7" s="624"/>
      <c r="Z7" s="625">
        <v>0</v>
      </c>
      <c r="AA7" s="625"/>
      <c r="AB7" s="625"/>
      <c r="AC7" s="625"/>
      <c r="AD7" s="626">
        <v>1935</v>
      </c>
      <c r="AE7" s="626"/>
      <c r="AF7" s="626"/>
      <c r="AG7" s="626"/>
      <c r="AH7" s="626"/>
      <c r="AI7" s="626"/>
      <c r="AJ7" s="626"/>
      <c r="AK7" s="626"/>
      <c r="AL7" s="627">
        <v>0</v>
      </c>
      <c r="AM7" s="628"/>
      <c r="AN7" s="628"/>
      <c r="AO7" s="629"/>
      <c r="AP7" s="619" t="s">
        <v>224</v>
      </c>
      <c r="AQ7" s="620"/>
      <c r="AR7" s="620"/>
      <c r="AS7" s="620"/>
      <c r="AT7" s="620"/>
      <c r="AU7" s="620"/>
      <c r="AV7" s="620"/>
      <c r="AW7" s="620"/>
      <c r="AX7" s="620"/>
      <c r="AY7" s="620"/>
      <c r="AZ7" s="620"/>
      <c r="BA7" s="620"/>
      <c r="BB7" s="620"/>
      <c r="BC7" s="620"/>
      <c r="BD7" s="620"/>
      <c r="BE7" s="620"/>
      <c r="BF7" s="621"/>
      <c r="BG7" s="622">
        <v>3298601</v>
      </c>
      <c r="BH7" s="623"/>
      <c r="BI7" s="623"/>
      <c r="BJ7" s="623"/>
      <c r="BK7" s="623"/>
      <c r="BL7" s="623"/>
      <c r="BM7" s="623"/>
      <c r="BN7" s="624"/>
      <c r="BO7" s="625">
        <v>38.6</v>
      </c>
      <c r="BP7" s="625"/>
      <c r="BQ7" s="625"/>
      <c r="BR7" s="625"/>
      <c r="BS7" s="626">
        <v>181316</v>
      </c>
      <c r="BT7" s="626"/>
      <c r="BU7" s="626"/>
      <c r="BV7" s="626"/>
      <c r="BW7" s="626"/>
      <c r="BX7" s="626"/>
      <c r="BY7" s="626"/>
      <c r="BZ7" s="626"/>
      <c r="CA7" s="626"/>
      <c r="CB7" s="630"/>
      <c r="CD7" s="619" t="s">
        <v>225</v>
      </c>
      <c r="CE7" s="620"/>
      <c r="CF7" s="620"/>
      <c r="CG7" s="620"/>
      <c r="CH7" s="620"/>
      <c r="CI7" s="620"/>
      <c r="CJ7" s="620"/>
      <c r="CK7" s="620"/>
      <c r="CL7" s="620"/>
      <c r="CM7" s="620"/>
      <c r="CN7" s="620"/>
      <c r="CO7" s="620"/>
      <c r="CP7" s="620"/>
      <c r="CQ7" s="621"/>
      <c r="CR7" s="622">
        <v>3449471</v>
      </c>
      <c r="CS7" s="623"/>
      <c r="CT7" s="623"/>
      <c r="CU7" s="623"/>
      <c r="CV7" s="623"/>
      <c r="CW7" s="623"/>
      <c r="CX7" s="623"/>
      <c r="CY7" s="624"/>
      <c r="CZ7" s="625">
        <v>15.2</v>
      </c>
      <c r="DA7" s="625"/>
      <c r="DB7" s="625"/>
      <c r="DC7" s="625"/>
      <c r="DD7" s="631">
        <v>371326</v>
      </c>
      <c r="DE7" s="623"/>
      <c r="DF7" s="623"/>
      <c r="DG7" s="623"/>
      <c r="DH7" s="623"/>
      <c r="DI7" s="623"/>
      <c r="DJ7" s="623"/>
      <c r="DK7" s="623"/>
      <c r="DL7" s="623"/>
      <c r="DM7" s="623"/>
      <c r="DN7" s="623"/>
      <c r="DO7" s="623"/>
      <c r="DP7" s="624"/>
      <c r="DQ7" s="631">
        <v>2948410</v>
      </c>
      <c r="DR7" s="623"/>
      <c r="DS7" s="623"/>
      <c r="DT7" s="623"/>
      <c r="DU7" s="623"/>
      <c r="DV7" s="623"/>
      <c r="DW7" s="623"/>
      <c r="DX7" s="623"/>
      <c r="DY7" s="623"/>
      <c r="DZ7" s="623"/>
      <c r="EA7" s="623"/>
      <c r="EB7" s="623"/>
      <c r="EC7" s="632"/>
    </row>
    <row r="8" spans="2:143" ht="11.25" customHeight="1" x14ac:dyDescent="0.15">
      <c r="B8" s="619" t="s">
        <v>226</v>
      </c>
      <c r="C8" s="620"/>
      <c r="D8" s="620"/>
      <c r="E8" s="620"/>
      <c r="F8" s="620"/>
      <c r="G8" s="620"/>
      <c r="H8" s="620"/>
      <c r="I8" s="620"/>
      <c r="J8" s="620"/>
      <c r="K8" s="620"/>
      <c r="L8" s="620"/>
      <c r="M8" s="620"/>
      <c r="N8" s="620"/>
      <c r="O8" s="620"/>
      <c r="P8" s="620"/>
      <c r="Q8" s="621"/>
      <c r="R8" s="622">
        <v>36762</v>
      </c>
      <c r="S8" s="623"/>
      <c r="T8" s="623"/>
      <c r="U8" s="623"/>
      <c r="V8" s="623"/>
      <c r="W8" s="623"/>
      <c r="X8" s="623"/>
      <c r="Y8" s="624"/>
      <c r="Z8" s="625">
        <v>0.2</v>
      </c>
      <c r="AA8" s="625"/>
      <c r="AB8" s="625"/>
      <c r="AC8" s="625"/>
      <c r="AD8" s="626">
        <v>36762</v>
      </c>
      <c r="AE8" s="626"/>
      <c r="AF8" s="626"/>
      <c r="AG8" s="626"/>
      <c r="AH8" s="626"/>
      <c r="AI8" s="626"/>
      <c r="AJ8" s="626"/>
      <c r="AK8" s="626"/>
      <c r="AL8" s="627">
        <v>0.3</v>
      </c>
      <c r="AM8" s="628"/>
      <c r="AN8" s="628"/>
      <c r="AO8" s="629"/>
      <c r="AP8" s="619" t="s">
        <v>227</v>
      </c>
      <c r="AQ8" s="620"/>
      <c r="AR8" s="620"/>
      <c r="AS8" s="620"/>
      <c r="AT8" s="620"/>
      <c r="AU8" s="620"/>
      <c r="AV8" s="620"/>
      <c r="AW8" s="620"/>
      <c r="AX8" s="620"/>
      <c r="AY8" s="620"/>
      <c r="AZ8" s="620"/>
      <c r="BA8" s="620"/>
      <c r="BB8" s="620"/>
      <c r="BC8" s="620"/>
      <c r="BD8" s="620"/>
      <c r="BE8" s="620"/>
      <c r="BF8" s="621"/>
      <c r="BG8" s="622">
        <v>97913</v>
      </c>
      <c r="BH8" s="623"/>
      <c r="BI8" s="623"/>
      <c r="BJ8" s="623"/>
      <c r="BK8" s="623"/>
      <c r="BL8" s="623"/>
      <c r="BM8" s="623"/>
      <c r="BN8" s="624"/>
      <c r="BO8" s="625">
        <v>1.1000000000000001</v>
      </c>
      <c r="BP8" s="625"/>
      <c r="BQ8" s="625"/>
      <c r="BR8" s="625"/>
      <c r="BS8" s="626" t="s">
        <v>122</v>
      </c>
      <c r="BT8" s="626"/>
      <c r="BU8" s="626"/>
      <c r="BV8" s="626"/>
      <c r="BW8" s="626"/>
      <c r="BX8" s="626"/>
      <c r="BY8" s="626"/>
      <c r="BZ8" s="626"/>
      <c r="CA8" s="626"/>
      <c r="CB8" s="630"/>
      <c r="CD8" s="619" t="s">
        <v>228</v>
      </c>
      <c r="CE8" s="620"/>
      <c r="CF8" s="620"/>
      <c r="CG8" s="620"/>
      <c r="CH8" s="620"/>
      <c r="CI8" s="620"/>
      <c r="CJ8" s="620"/>
      <c r="CK8" s="620"/>
      <c r="CL8" s="620"/>
      <c r="CM8" s="620"/>
      <c r="CN8" s="620"/>
      <c r="CO8" s="620"/>
      <c r="CP8" s="620"/>
      <c r="CQ8" s="621"/>
      <c r="CR8" s="622">
        <v>8009322</v>
      </c>
      <c r="CS8" s="623"/>
      <c r="CT8" s="623"/>
      <c r="CU8" s="623"/>
      <c r="CV8" s="623"/>
      <c r="CW8" s="623"/>
      <c r="CX8" s="623"/>
      <c r="CY8" s="624"/>
      <c r="CZ8" s="625">
        <v>35.4</v>
      </c>
      <c r="DA8" s="625"/>
      <c r="DB8" s="625"/>
      <c r="DC8" s="625"/>
      <c r="DD8" s="631">
        <v>6911</v>
      </c>
      <c r="DE8" s="623"/>
      <c r="DF8" s="623"/>
      <c r="DG8" s="623"/>
      <c r="DH8" s="623"/>
      <c r="DI8" s="623"/>
      <c r="DJ8" s="623"/>
      <c r="DK8" s="623"/>
      <c r="DL8" s="623"/>
      <c r="DM8" s="623"/>
      <c r="DN8" s="623"/>
      <c r="DO8" s="623"/>
      <c r="DP8" s="624"/>
      <c r="DQ8" s="631">
        <v>4098080</v>
      </c>
      <c r="DR8" s="623"/>
      <c r="DS8" s="623"/>
      <c r="DT8" s="623"/>
      <c r="DU8" s="623"/>
      <c r="DV8" s="623"/>
      <c r="DW8" s="623"/>
      <c r="DX8" s="623"/>
      <c r="DY8" s="623"/>
      <c r="DZ8" s="623"/>
      <c r="EA8" s="623"/>
      <c r="EB8" s="623"/>
      <c r="EC8" s="632"/>
    </row>
    <row r="9" spans="2:143" ht="11.25" customHeight="1" x14ac:dyDescent="0.15">
      <c r="B9" s="619" t="s">
        <v>229</v>
      </c>
      <c r="C9" s="620"/>
      <c r="D9" s="620"/>
      <c r="E9" s="620"/>
      <c r="F9" s="620"/>
      <c r="G9" s="620"/>
      <c r="H9" s="620"/>
      <c r="I9" s="620"/>
      <c r="J9" s="620"/>
      <c r="K9" s="620"/>
      <c r="L9" s="620"/>
      <c r="M9" s="620"/>
      <c r="N9" s="620"/>
      <c r="O9" s="620"/>
      <c r="P9" s="620"/>
      <c r="Q9" s="621"/>
      <c r="R9" s="622">
        <v>41028</v>
      </c>
      <c r="S9" s="623"/>
      <c r="T9" s="623"/>
      <c r="U9" s="623"/>
      <c r="V9" s="623"/>
      <c r="W9" s="623"/>
      <c r="X9" s="623"/>
      <c r="Y9" s="624"/>
      <c r="Z9" s="625">
        <v>0.2</v>
      </c>
      <c r="AA9" s="625"/>
      <c r="AB9" s="625"/>
      <c r="AC9" s="625"/>
      <c r="AD9" s="626">
        <v>41028</v>
      </c>
      <c r="AE9" s="626"/>
      <c r="AF9" s="626"/>
      <c r="AG9" s="626"/>
      <c r="AH9" s="626"/>
      <c r="AI9" s="626"/>
      <c r="AJ9" s="626"/>
      <c r="AK9" s="626"/>
      <c r="AL9" s="627">
        <v>0.3</v>
      </c>
      <c r="AM9" s="628"/>
      <c r="AN9" s="628"/>
      <c r="AO9" s="629"/>
      <c r="AP9" s="619" t="s">
        <v>230</v>
      </c>
      <c r="AQ9" s="620"/>
      <c r="AR9" s="620"/>
      <c r="AS9" s="620"/>
      <c r="AT9" s="620"/>
      <c r="AU9" s="620"/>
      <c r="AV9" s="620"/>
      <c r="AW9" s="620"/>
      <c r="AX9" s="620"/>
      <c r="AY9" s="620"/>
      <c r="AZ9" s="620"/>
      <c r="BA9" s="620"/>
      <c r="BB9" s="620"/>
      <c r="BC9" s="620"/>
      <c r="BD9" s="620"/>
      <c r="BE9" s="620"/>
      <c r="BF9" s="621"/>
      <c r="BG9" s="622">
        <v>2472263</v>
      </c>
      <c r="BH9" s="623"/>
      <c r="BI9" s="623"/>
      <c r="BJ9" s="623"/>
      <c r="BK9" s="623"/>
      <c r="BL9" s="623"/>
      <c r="BM9" s="623"/>
      <c r="BN9" s="624"/>
      <c r="BO9" s="625">
        <v>28.9</v>
      </c>
      <c r="BP9" s="625"/>
      <c r="BQ9" s="625"/>
      <c r="BR9" s="625"/>
      <c r="BS9" s="626" t="s">
        <v>122</v>
      </c>
      <c r="BT9" s="626"/>
      <c r="BU9" s="626"/>
      <c r="BV9" s="626"/>
      <c r="BW9" s="626"/>
      <c r="BX9" s="626"/>
      <c r="BY9" s="626"/>
      <c r="BZ9" s="626"/>
      <c r="CA9" s="626"/>
      <c r="CB9" s="630"/>
      <c r="CD9" s="619" t="s">
        <v>231</v>
      </c>
      <c r="CE9" s="620"/>
      <c r="CF9" s="620"/>
      <c r="CG9" s="620"/>
      <c r="CH9" s="620"/>
      <c r="CI9" s="620"/>
      <c r="CJ9" s="620"/>
      <c r="CK9" s="620"/>
      <c r="CL9" s="620"/>
      <c r="CM9" s="620"/>
      <c r="CN9" s="620"/>
      <c r="CO9" s="620"/>
      <c r="CP9" s="620"/>
      <c r="CQ9" s="621"/>
      <c r="CR9" s="622">
        <v>1943175</v>
      </c>
      <c r="CS9" s="623"/>
      <c r="CT9" s="623"/>
      <c r="CU9" s="623"/>
      <c r="CV9" s="623"/>
      <c r="CW9" s="623"/>
      <c r="CX9" s="623"/>
      <c r="CY9" s="624"/>
      <c r="CZ9" s="625">
        <v>8.6</v>
      </c>
      <c r="DA9" s="625"/>
      <c r="DB9" s="625"/>
      <c r="DC9" s="625"/>
      <c r="DD9" s="631">
        <v>274203</v>
      </c>
      <c r="DE9" s="623"/>
      <c r="DF9" s="623"/>
      <c r="DG9" s="623"/>
      <c r="DH9" s="623"/>
      <c r="DI9" s="623"/>
      <c r="DJ9" s="623"/>
      <c r="DK9" s="623"/>
      <c r="DL9" s="623"/>
      <c r="DM9" s="623"/>
      <c r="DN9" s="623"/>
      <c r="DO9" s="623"/>
      <c r="DP9" s="624"/>
      <c r="DQ9" s="631">
        <v>1496878</v>
      </c>
      <c r="DR9" s="623"/>
      <c r="DS9" s="623"/>
      <c r="DT9" s="623"/>
      <c r="DU9" s="623"/>
      <c r="DV9" s="623"/>
      <c r="DW9" s="623"/>
      <c r="DX9" s="623"/>
      <c r="DY9" s="623"/>
      <c r="DZ9" s="623"/>
      <c r="EA9" s="623"/>
      <c r="EB9" s="623"/>
      <c r="EC9" s="632"/>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25" t="s">
        <v>122</v>
      </c>
      <c r="AA10" s="625"/>
      <c r="AB10" s="625"/>
      <c r="AC10" s="625"/>
      <c r="AD10" s="626" t="s">
        <v>122</v>
      </c>
      <c r="AE10" s="626"/>
      <c r="AF10" s="626"/>
      <c r="AG10" s="626"/>
      <c r="AH10" s="626"/>
      <c r="AI10" s="626"/>
      <c r="AJ10" s="626"/>
      <c r="AK10" s="626"/>
      <c r="AL10" s="627" t="s">
        <v>122</v>
      </c>
      <c r="AM10" s="628"/>
      <c r="AN10" s="628"/>
      <c r="AO10" s="629"/>
      <c r="AP10" s="619" t="s">
        <v>233</v>
      </c>
      <c r="AQ10" s="620"/>
      <c r="AR10" s="620"/>
      <c r="AS10" s="620"/>
      <c r="AT10" s="620"/>
      <c r="AU10" s="620"/>
      <c r="AV10" s="620"/>
      <c r="AW10" s="620"/>
      <c r="AX10" s="620"/>
      <c r="AY10" s="620"/>
      <c r="AZ10" s="620"/>
      <c r="BA10" s="620"/>
      <c r="BB10" s="620"/>
      <c r="BC10" s="620"/>
      <c r="BD10" s="620"/>
      <c r="BE10" s="620"/>
      <c r="BF10" s="621"/>
      <c r="BG10" s="622">
        <v>214400</v>
      </c>
      <c r="BH10" s="623"/>
      <c r="BI10" s="623"/>
      <c r="BJ10" s="623"/>
      <c r="BK10" s="623"/>
      <c r="BL10" s="623"/>
      <c r="BM10" s="623"/>
      <c r="BN10" s="624"/>
      <c r="BO10" s="625">
        <v>2.5</v>
      </c>
      <c r="BP10" s="625"/>
      <c r="BQ10" s="625"/>
      <c r="BR10" s="625"/>
      <c r="BS10" s="626">
        <v>35492</v>
      </c>
      <c r="BT10" s="626"/>
      <c r="BU10" s="626"/>
      <c r="BV10" s="626"/>
      <c r="BW10" s="626"/>
      <c r="BX10" s="626"/>
      <c r="BY10" s="626"/>
      <c r="BZ10" s="626"/>
      <c r="CA10" s="626"/>
      <c r="CB10" s="630"/>
      <c r="CD10" s="619" t="s">
        <v>234</v>
      </c>
      <c r="CE10" s="620"/>
      <c r="CF10" s="620"/>
      <c r="CG10" s="620"/>
      <c r="CH10" s="620"/>
      <c r="CI10" s="620"/>
      <c r="CJ10" s="620"/>
      <c r="CK10" s="620"/>
      <c r="CL10" s="620"/>
      <c r="CM10" s="620"/>
      <c r="CN10" s="620"/>
      <c r="CO10" s="620"/>
      <c r="CP10" s="620"/>
      <c r="CQ10" s="621"/>
      <c r="CR10" s="622">
        <v>10050</v>
      </c>
      <c r="CS10" s="623"/>
      <c r="CT10" s="623"/>
      <c r="CU10" s="623"/>
      <c r="CV10" s="623"/>
      <c r="CW10" s="623"/>
      <c r="CX10" s="623"/>
      <c r="CY10" s="624"/>
      <c r="CZ10" s="625">
        <v>0</v>
      </c>
      <c r="DA10" s="625"/>
      <c r="DB10" s="625"/>
      <c r="DC10" s="625"/>
      <c r="DD10" s="631" t="s">
        <v>122</v>
      </c>
      <c r="DE10" s="623"/>
      <c r="DF10" s="623"/>
      <c r="DG10" s="623"/>
      <c r="DH10" s="623"/>
      <c r="DI10" s="623"/>
      <c r="DJ10" s="623"/>
      <c r="DK10" s="623"/>
      <c r="DL10" s="623"/>
      <c r="DM10" s="623"/>
      <c r="DN10" s="623"/>
      <c r="DO10" s="623"/>
      <c r="DP10" s="624"/>
      <c r="DQ10" s="631">
        <v>10050</v>
      </c>
      <c r="DR10" s="623"/>
      <c r="DS10" s="623"/>
      <c r="DT10" s="623"/>
      <c r="DU10" s="623"/>
      <c r="DV10" s="623"/>
      <c r="DW10" s="623"/>
      <c r="DX10" s="623"/>
      <c r="DY10" s="623"/>
      <c r="DZ10" s="623"/>
      <c r="EA10" s="623"/>
      <c r="EB10" s="623"/>
      <c r="EC10" s="632"/>
    </row>
    <row r="11" spans="2:143" ht="11.25" customHeight="1" x14ac:dyDescent="0.15">
      <c r="B11" s="619" t="s">
        <v>235</v>
      </c>
      <c r="C11" s="620"/>
      <c r="D11" s="620"/>
      <c r="E11" s="620"/>
      <c r="F11" s="620"/>
      <c r="G11" s="620"/>
      <c r="H11" s="620"/>
      <c r="I11" s="620"/>
      <c r="J11" s="620"/>
      <c r="K11" s="620"/>
      <c r="L11" s="620"/>
      <c r="M11" s="620"/>
      <c r="N11" s="620"/>
      <c r="O11" s="620"/>
      <c r="P11" s="620"/>
      <c r="Q11" s="621"/>
      <c r="R11" s="622">
        <v>1296133</v>
      </c>
      <c r="S11" s="623"/>
      <c r="T11" s="623"/>
      <c r="U11" s="623"/>
      <c r="V11" s="623"/>
      <c r="W11" s="623"/>
      <c r="X11" s="623"/>
      <c r="Y11" s="624"/>
      <c r="Z11" s="627">
        <v>5.3</v>
      </c>
      <c r="AA11" s="628"/>
      <c r="AB11" s="628"/>
      <c r="AC11" s="634"/>
      <c r="AD11" s="631">
        <v>1296133</v>
      </c>
      <c r="AE11" s="623"/>
      <c r="AF11" s="623"/>
      <c r="AG11" s="623"/>
      <c r="AH11" s="623"/>
      <c r="AI11" s="623"/>
      <c r="AJ11" s="623"/>
      <c r="AK11" s="624"/>
      <c r="AL11" s="627">
        <v>9.1</v>
      </c>
      <c r="AM11" s="628"/>
      <c r="AN11" s="628"/>
      <c r="AO11" s="629"/>
      <c r="AP11" s="619" t="s">
        <v>236</v>
      </c>
      <c r="AQ11" s="620"/>
      <c r="AR11" s="620"/>
      <c r="AS11" s="620"/>
      <c r="AT11" s="620"/>
      <c r="AU11" s="620"/>
      <c r="AV11" s="620"/>
      <c r="AW11" s="620"/>
      <c r="AX11" s="620"/>
      <c r="AY11" s="620"/>
      <c r="AZ11" s="620"/>
      <c r="BA11" s="620"/>
      <c r="BB11" s="620"/>
      <c r="BC11" s="620"/>
      <c r="BD11" s="620"/>
      <c r="BE11" s="620"/>
      <c r="BF11" s="621"/>
      <c r="BG11" s="622">
        <v>514025</v>
      </c>
      <c r="BH11" s="623"/>
      <c r="BI11" s="623"/>
      <c r="BJ11" s="623"/>
      <c r="BK11" s="623"/>
      <c r="BL11" s="623"/>
      <c r="BM11" s="623"/>
      <c r="BN11" s="624"/>
      <c r="BO11" s="625">
        <v>6</v>
      </c>
      <c r="BP11" s="625"/>
      <c r="BQ11" s="625"/>
      <c r="BR11" s="625"/>
      <c r="BS11" s="626">
        <v>145824</v>
      </c>
      <c r="BT11" s="626"/>
      <c r="BU11" s="626"/>
      <c r="BV11" s="626"/>
      <c r="BW11" s="626"/>
      <c r="BX11" s="626"/>
      <c r="BY11" s="626"/>
      <c r="BZ11" s="626"/>
      <c r="CA11" s="626"/>
      <c r="CB11" s="630"/>
      <c r="CD11" s="619" t="s">
        <v>237</v>
      </c>
      <c r="CE11" s="620"/>
      <c r="CF11" s="620"/>
      <c r="CG11" s="620"/>
      <c r="CH11" s="620"/>
      <c r="CI11" s="620"/>
      <c r="CJ11" s="620"/>
      <c r="CK11" s="620"/>
      <c r="CL11" s="620"/>
      <c r="CM11" s="620"/>
      <c r="CN11" s="620"/>
      <c r="CO11" s="620"/>
      <c r="CP11" s="620"/>
      <c r="CQ11" s="621"/>
      <c r="CR11" s="622">
        <v>832605</v>
      </c>
      <c r="CS11" s="623"/>
      <c r="CT11" s="623"/>
      <c r="CU11" s="623"/>
      <c r="CV11" s="623"/>
      <c r="CW11" s="623"/>
      <c r="CX11" s="623"/>
      <c r="CY11" s="624"/>
      <c r="CZ11" s="625">
        <v>3.7</v>
      </c>
      <c r="DA11" s="625"/>
      <c r="DB11" s="625"/>
      <c r="DC11" s="625"/>
      <c r="DD11" s="631">
        <v>65603</v>
      </c>
      <c r="DE11" s="623"/>
      <c r="DF11" s="623"/>
      <c r="DG11" s="623"/>
      <c r="DH11" s="623"/>
      <c r="DI11" s="623"/>
      <c r="DJ11" s="623"/>
      <c r="DK11" s="623"/>
      <c r="DL11" s="623"/>
      <c r="DM11" s="623"/>
      <c r="DN11" s="623"/>
      <c r="DO11" s="623"/>
      <c r="DP11" s="624"/>
      <c r="DQ11" s="631">
        <v>688068</v>
      </c>
      <c r="DR11" s="623"/>
      <c r="DS11" s="623"/>
      <c r="DT11" s="623"/>
      <c r="DU11" s="623"/>
      <c r="DV11" s="623"/>
      <c r="DW11" s="623"/>
      <c r="DX11" s="623"/>
      <c r="DY11" s="623"/>
      <c r="DZ11" s="623"/>
      <c r="EA11" s="623"/>
      <c r="EB11" s="623"/>
      <c r="EC11" s="632"/>
    </row>
    <row r="12" spans="2:143" ht="11.25" customHeight="1" x14ac:dyDescent="0.15">
      <c r="B12" s="619" t="s">
        <v>238</v>
      </c>
      <c r="C12" s="620"/>
      <c r="D12" s="620"/>
      <c r="E12" s="620"/>
      <c r="F12" s="620"/>
      <c r="G12" s="620"/>
      <c r="H12" s="620"/>
      <c r="I12" s="620"/>
      <c r="J12" s="620"/>
      <c r="K12" s="620"/>
      <c r="L12" s="620"/>
      <c r="M12" s="620"/>
      <c r="N12" s="620"/>
      <c r="O12" s="620"/>
      <c r="P12" s="620"/>
      <c r="Q12" s="621"/>
      <c r="R12" s="622">
        <v>72711</v>
      </c>
      <c r="S12" s="623"/>
      <c r="T12" s="623"/>
      <c r="U12" s="623"/>
      <c r="V12" s="623"/>
      <c r="W12" s="623"/>
      <c r="X12" s="623"/>
      <c r="Y12" s="624"/>
      <c r="Z12" s="625">
        <v>0.3</v>
      </c>
      <c r="AA12" s="625"/>
      <c r="AB12" s="625"/>
      <c r="AC12" s="625"/>
      <c r="AD12" s="626">
        <v>72711</v>
      </c>
      <c r="AE12" s="626"/>
      <c r="AF12" s="626"/>
      <c r="AG12" s="626"/>
      <c r="AH12" s="626"/>
      <c r="AI12" s="626"/>
      <c r="AJ12" s="626"/>
      <c r="AK12" s="626"/>
      <c r="AL12" s="627">
        <v>0.5</v>
      </c>
      <c r="AM12" s="628"/>
      <c r="AN12" s="628"/>
      <c r="AO12" s="629"/>
      <c r="AP12" s="619" t="s">
        <v>239</v>
      </c>
      <c r="AQ12" s="620"/>
      <c r="AR12" s="620"/>
      <c r="AS12" s="620"/>
      <c r="AT12" s="620"/>
      <c r="AU12" s="620"/>
      <c r="AV12" s="620"/>
      <c r="AW12" s="620"/>
      <c r="AX12" s="620"/>
      <c r="AY12" s="620"/>
      <c r="AZ12" s="620"/>
      <c r="BA12" s="620"/>
      <c r="BB12" s="620"/>
      <c r="BC12" s="620"/>
      <c r="BD12" s="620"/>
      <c r="BE12" s="620"/>
      <c r="BF12" s="621"/>
      <c r="BG12" s="622">
        <v>4232735</v>
      </c>
      <c r="BH12" s="623"/>
      <c r="BI12" s="623"/>
      <c r="BJ12" s="623"/>
      <c r="BK12" s="623"/>
      <c r="BL12" s="623"/>
      <c r="BM12" s="623"/>
      <c r="BN12" s="624"/>
      <c r="BO12" s="625">
        <v>49.6</v>
      </c>
      <c r="BP12" s="625"/>
      <c r="BQ12" s="625"/>
      <c r="BR12" s="625"/>
      <c r="BS12" s="626" t="s">
        <v>122</v>
      </c>
      <c r="BT12" s="626"/>
      <c r="BU12" s="626"/>
      <c r="BV12" s="626"/>
      <c r="BW12" s="626"/>
      <c r="BX12" s="626"/>
      <c r="BY12" s="626"/>
      <c r="BZ12" s="626"/>
      <c r="CA12" s="626"/>
      <c r="CB12" s="630"/>
      <c r="CD12" s="619" t="s">
        <v>240</v>
      </c>
      <c r="CE12" s="620"/>
      <c r="CF12" s="620"/>
      <c r="CG12" s="620"/>
      <c r="CH12" s="620"/>
      <c r="CI12" s="620"/>
      <c r="CJ12" s="620"/>
      <c r="CK12" s="620"/>
      <c r="CL12" s="620"/>
      <c r="CM12" s="620"/>
      <c r="CN12" s="620"/>
      <c r="CO12" s="620"/>
      <c r="CP12" s="620"/>
      <c r="CQ12" s="621"/>
      <c r="CR12" s="622">
        <v>326356</v>
      </c>
      <c r="CS12" s="623"/>
      <c r="CT12" s="623"/>
      <c r="CU12" s="623"/>
      <c r="CV12" s="623"/>
      <c r="CW12" s="623"/>
      <c r="CX12" s="623"/>
      <c r="CY12" s="624"/>
      <c r="CZ12" s="625">
        <v>1.4</v>
      </c>
      <c r="DA12" s="625"/>
      <c r="DB12" s="625"/>
      <c r="DC12" s="625"/>
      <c r="DD12" s="631">
        <v>8490</v>
      </c>
      <c r="DE12" s="623"/>
      <c r="DF12" s="623"/>
      <c r="DG12" s="623"/>
      <c r="DH12" s="623"/>
      <c r="DI12" s="623"/>
      <c r="DJ12" s="623"/>
      <c r="DK12" s="623"/>
      <c r="DL12" s="623"/>
      <c r="DM12" s="623"/>
      <c r="DN12" s="623"/>
      <c r="DO12" s="623"/>
      <c r="DP12" s="624"/>
      <c r="DQ12" s="631">
        <v>279828</v>
      </c>
      <c r="DR12" s="623"/>
      <c r="DS12" s="623"/>
      <c r="DT12" s="623"/>
      <c r="DU12" s="623"/>
      <c r="DV12" s="623"/>
      <c r="DW12" s="623"/>
      <c r="DX12" s="623"/>
      <c r="DY12" s="623"/>
      <c r="DZ12" s="623"/>
      <c r="EA12" s="623"/>
      <c r="EB12" s="623"/>
      <c r="EC12" s="632"/>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25" t="s">
        <v>122</v>
      </c>
      <c r="AA13" s="625"/>
      <c r="AB13" s="625"/>
      <c r="AC13" s="625"/>
      <c r="AD13" s="626" t="s">
        <v>122</v>
      </c>
      <c r="AE13" s="626"/>
      <c r="AF13" s="626"/>
      <c r="AG13" s="626"/>
      <c r="AH13" s="626"/>
      <c r="AI13" s="626"/>
      <c r="AJ13" s="626"/>
      <c r="AK13" s="626"/>
      <c r="AL13" s="627" t="s">
        <v>122</v>
      </c>
      <c r="AM13" s="628"/>
      <c r="AN13" s="628"/>
      <c r="AO13" s="629"/>
      <c r="AP13" s="619" t="s">
        <v>242</v>
      </c>
      <c r="AQ13" s="620"/>
      <c r="AR13" s="620"/>
      <c r="AS13" s="620"/>
      <c r="AT13" s="620"/>
      <c r="AU13" s="620"/>
      <c r="AV13" s="620"/>
      <c r="AW13" s="620"/>
      <c r="AX13" s="620"/>
      <c r="AY13" s="620"/>
      <c r="AZ13" s="620"/>
      <c r="BA13" s="620"/>
      <c r="BB13" s="620"/>
      <c r="BC13" s="620"/>
      <c r="BD13" s="620"/>
      <c r="BE13" s="620"/>
      <c r="BF13" s="621"/>
      <c r="BG13" s="622">
        <v>4232088</v>
      </c>
      <c r="BH13" s="623"/>
      <c r="BI13" s="623"/>
      <c r="BJ13" s="623"/>
      <c r="BK13" s="623"/>
      <c r="BL13" s="623"/>
      <c r="BM13" s="623"/>
      <c r="BN13" s="624"/>
      <c r="BO13" s="625">
        <v>49.6</v>
      </c>
      <c r="BP13" s="625"/>
      <c r="BQ13" s="625"/>
      <c r="BR13" s="625"/>
      <c r="BS13" s="626" t="s">
        <v>122</v>
      </c>
      <c r="BT13" s="626"/>
      <c r="BU13" s="626"/>
      <c r="BV13" s="626"/>
      <c r="BW13" s="626"/>
      <c r="BX13" s="626"/>
      <c r="BY13" s="626"/>
      <c r="BZ13" s="626"/>
      <c r="CA13" s="626"/>
      <c r="CB13" s="630"/>
      <c r="CD13" s="619" t="s">
        <v>243</v>
      </c>
      <c r="CE13" s="620"/>
      <c r="CF13" s="620"/>
      <c r="CG13" s="620"/>
      <c r="CH13" s="620"/>
      <c r="CI13" s="620"/>
      <c r="CJ13" s="620"/>
      <c r="CK13" s="620"/>
      <c r="CL13" s="620"/>
      <c r="CM13" s="620"/>
      <c r="CN13" s="620"/>
      <c r="CO13" s="620"/>
      <c r="CP13" s="620"/>
      <c r="CQ13" s="621"/>
      <c r="CR13" s="622">
        <v>2089483</v>
      </c>
      <c r="CS13" s="623"/>
      <c r="CT13" s="623"/>
      <c r="CU13" s="623"/>
      <c r="CV13" s="623"/>
      <c r="CW13" s="623"/>
      <c r="CX13" s="623"/>
      <c r="CY13" s="624"/>
      <c r="CZ13" s="625">
        <v>9.1999999999999993</v>
      </c>
      <c r="DA13" s="625"/>
      <c r="DB13" s="625"/>
      <c r="DC13" s="625"/>
      <c r="DD13" s="631">
        <v>1138694</v>
      </c>
      <c r="DE13" s="623"/>
      <c r="DF13" s="623"/>
      <c r="DG13" s="623"/>
      <c r="DH13" s="623"/>
      <c r="DI13" s="623"/>
      <c r="DJ13" s="623"/>
      <c r="DK13" s="623"/>
      <c r="DL13" s="623"/>
      <c r="DM13" s="623"/>
      <c r="DN13" s="623"/>
      <c r="DO13" s="623"/>
      <c r="DP13" s="624"/>
      <c r="DQ13" s="631">
        <v>1510329</v>
      </c>
      <c r="DR13" s="623"/>
      <c r="DS13" s="623"/>
      <c r="DT13" s="623"/>
      <c r="DU13" s="623"/>
      <c r="DV13" s="623"/>
      <c r="DW13" s="623"/>
      <c r="DX13" s="623"/>
      <c r="DY13" s="623"/>
      <c r="DZ13" s="623"/>
      <c r="EA13" s="623"/>
      <c r="EB13" s="623"/>
      <c r="EC13" s="632"/>
    </row>
    <row r="14" spans="2:143" ht="11.25" customHeight="1" x14ac:dyDescent="0.15">
      <c r="B14" s="619" t="s">
        <v>244</v>
      </c>
      <c r="C14" s="620"/>
      <c r="D14" s="620"/>
      <c r="E14" s="620"/>
      <c r="F14" s="620"/>
      <c r="G14" s="620"/>
      <c r="H14" s="620"/>
      <c r="I14" s="620"/>
      <c r="J14" s="620"/>
      <c r="K14" s="620"/>
      <c r="L14" s="620"/>
      <c r="M14" s="620"/>
      <c r="N14" s="620"/>
      <c r="O14" s="620"/>
      <c r="P14" s="620"/>
      <c r="Q14" s="621"/>
      <c r="R14" s="622">
        <v>2191</v>
      </c>
      <c r="S14" s="623"/>
      <c r="T14" s="623"/>
      <c r="U14" s="623"/>
      <c r="V14" s="623"/>
      <c r="W14" s="623"/>
      <c r="X14" s="623"/>
      <c r="Y14" s="624"/>
      <c r="Z14" s="625">
        <v>0</v>
      </c>
      <c r="AA14" s="625"/>
      <c r="AB14" s="625"/>
      <c r="AC14" s="625"/>
      <c r="AD14" s="626">
        <v>2191</v>
      </c>
      <c r="AE14" s="626"/>
      <c r="AF14" s="626"/>
      <c r="AG14" s="626"/>
      <c r="AH14" s="626"/>
      <c r="AI14" s="626"/>
      <c r="AJ14" s="626"/>
      <c r="AK14" s="626"/>
      <c r="AL14" s="627">
        <v>0</v>
      </c>
      <c r="AM14" s="628"/>
      <c r="AN14" s="628"/>
      <c r="AO14" s="629"/>
      <c r="AP14" s="619" t="s">
        <v>245</v>
      </c>
      <c r="AQ14" s="620"/>
      <c r="AR14" s="620"/>
      <c r="AS14" s="620"/>
      <c r="AT14" s="620"/>
      <c r="AU14" s="620"/>
      <c r="AV14" s="620"/>
      <c r="AW14" s="620"/>
      <c r="AX14" s="620"/>
      <c r="AY14" s="620"/>
      <c r="AZ14" s="620"/>
      <c r="BA14" s="620"/>
      <c r="BB14" s="620"/>
      <c r="BC14" s="620"/>
      <c r="BD14" s="620"/>
      <c r="BE14" s="620"/>
      <c r="BF14" s="621"/>
      <c r="BG14" s="622">
        <v>211636</v>
      </c>
      <c r="BH14" s="623"/>
      <c r="BI14" s="623"/>
      <c r="BJ14" s="623"/>
      <c r="BK14" s="623"/>
      <c r="BL14" s="623"/>
      <c r="BM14" s="623"/>
      <c r="BN14" s="624"/>
      <c r="BO14" s="625">
        <v>2.5</v>
      </c>
      <c r="BP14" s="625"/>
      <c r="BQ14" s="625"/>
      <c r="BR14" s="625"/>
      <c r="BS14" s="626" t="s">
        <v>122</v>
      </c>
      <c r="BT14" s="626"/>
      <c r="BU14" s="626"/>
      <c r="BV14" s="626"/>
      <c r="BW14" s="626"/>
      <c r="BX14" s="626"/>
      <c r="BY14" s="626"/>
      <c r="BZ14" s="626"/>
      <c r="CA14" s="626"/>
      <c r="CB14" s="630"/>
      <c r="CD14" s="619" t="s">
        <v>246</v>
      </c>
      <c r="CE14" s="620"/>
      <c r="CF14" s="620"/>
      <c r="CG14" s="620"/>
      <c r="CH14" s="620"/>
      <c r="CI14" s="620"/>
      <c r="CJ14" s="620"/>
      <c r="CK14" s="620"/>
      <c r="CL14" s="620"/>
      <c r="CM14" s="620"/>
      <c r="CN14" s="620"/>
      <c r="CO14" s="620"/>
      <c r="CP14" s="620"/>
      <c r="CQ14" s="621"/>
      <c r="CR14" s="622">
        <v>780575</v>
      </c>
      <c r="CS14" s="623"/>
      <c r="CT14" s="623"/>
      <c r="CU14" s="623"/>
      <c r="CV14" s="623"/>
      <c r="CW14" s="623"/>
      <c r="CX14" s="623"/>
      <c r="CY14" s="624"/>
      <c r="CZ14" s="625">
        <v>3.4</v>
      </c>
      <c r="DA14" s="625"/>
      <c r="DB14" s="625"/>
      <c r="DC14" s="625"/>
      <c r="DD14" s="631">
        <v>1100</v>
      </c>
      <c r="DE14" s="623"/>
      <c r="DF14" s="623"/>
      <c r="DG14" s="623"/>
      <c r="DH14" s="623"/>
      <c r="DI14" s="623"/>
      <c r="DJ14" s="623"/>
      <c r="DK14" s="623"/>
      <c r="DL14" s="623"/>
      <c r="DM14" s="623"/>
      <c r="DN14" s="623"/>
      <c r="DO14" s="623"/>
      <c r="DP14" s="624"/>
      <c r="DQ14" s="631">
        <v>770366</v>
      </c>
      <c r="DR14" s="623"/>
      <c r="DS14" s="623"/>
      <c r="DT14" s="623"/>
      <c r="DU14" s="623"/>
      <c r="DV14" s="623"/>
      <c r="DW14" s="623"/>
      <c r="DX14" s="623"/>
      <c r="DY14" s="623"/>
      <c r="DZ14" s="623"/>
      <c r="EA14" s="623"/>
      <c r="EB14" s="623"/>
      <c r="EC14" s="632"/>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25" t="s">
        <v>122</v>
      </c>
      <c r="AA15" s="625"/>
      <c r="AB15" s="625"/>
      <c r="AC15" s="625"/>
      <c r="AD15" s="626" t="s">
        <v>122</v>
      </c>
      <c r="AE15" s="626"/>
      <c r="AF15" s="626"/>
      <c r="AG15" s="626"/>
      <c r="AH15" s="626"/>
      <c r="AI15" s="626"/>
      <c r="AJ15" s="626"/>
      <c r="AK15" s="626"/>
      <c r="AL15" s="627" t="s">
        <v>122</v>
      </c>
      <c r="AM15" s="628"/>
      <c r="AN15" s="628"/>
      <c r="AO15" s="629"/>
      <c r="AP15" s="619" t="s">
        <v>248</v>
      </c>
      <c r="AQ15" s="620"/>
      <c r="AR15" s="620"/>
      <c r="AS15" s="620"/>
      <c r="AT15" s="620"/>
      <c r="AU15" s="620"/>
      <c r="AV15" s="620"/>
      <c r="AW15" s="620"/>
      <c r="AX15" s="620"/>
      <c r="AY15" s="620"/>
      <c r="AZ15" s="620"/>
      <c r="BA15" s="620"/>
      <c r="BB15" s="620"/>
      <c r="BC15" s="620"/>
      <c r="BD15" s="620"/>
      <c r="BE15" s="620"/>
      <c r="BF15" s="621"/>
      <c r="BG15" s="622">
        <v>502373</v>
      </c>
      <c r="BH15" s="623"/>
      <c r="BI15" s="623"/>
      <c r="BJ15" s="623"/>
      <c r="BK15" s="623"/>
      <c r="BL15" s="623"/>
      <c r="BM15" s="623"/>
      <c r="BN15" s="624"/>
      <c r="BO15" s="625">
        <v>5.9</v>
      </c>
      <c r="BP15" s="625"/>
      <c r="BQ15" s="625"/>
      <c r="BR15" s="625"/>
      <c r="BS15" s="626" t="s">
        <v>122</v>
      </c>
      <c r="BT15" s="626"/>
      <c r="BU15" s="626"/>
      <c r="BV15" s="626"/>
      <c r="BW15" s="626"/>
      <c r="BX15" s="626"/>
      <c r="BY15" s="626"/>
      <c r="BZ15" s="626"/>
      <c r="CA15" s="626"/>
      <c r="CB15" s="630"/>
      <c r="CD15" s="619" t="s">
        <v>249</v>
      </c>
      <c r="CE15" s="620"/>
      <c r="CF15" s="620"/>
      <c r="CG15" s="620"/>
      <c r="CH15" s="620"/>
      <c r="CI15" s="620"/>
      <c r="CJ15" s="620"/>
      <c r="CK15" s="620"/>
      <c r="CL15" s="620"/>
      <c r="CM15" s="620"/>
      <c r="CN15" s="620"/>
      <c r="CO15" s="620"/>
      <c r="CP15" s="620"/>
      <c r="CQ15" s="621"/>
      <c r="CR15" s="622">
        <v>2450079</v>
      </c>
      <c r="CS15" s="623"/>
      <c r="CT15" s="623"/>
      <c r="CU15" s="623"/>
      <c r="CV15" s="623"/>
      <c r="CW15" s="623"/>
      <c r="CX15" s="623"/>
      <c r="CY15" s="624"/>
      <c r="CZ15" s="625">
        <v>10.8</v>
      </c>
      <c r="DA15" s="625"/>
      <c r="DB15" s="625"/>
      <c r="DC15" s="625"/>
      <c r="DD15" s="631">
        <v>278316</v>
      </c>
      <c r="DE15" s="623"/>
      <c r="DF15" s="623"/>
      <c r="DG15" s="623"/>
      <c r="DH15" s="623"/>
      <c r="DI15" s="623"/>
      <c r="DJ15" s="623"/>
      <c r="DK15" s="623"/>
      <c r="DL15" s="623"/>
      <c r="DM15" s="623"/>
      <c r="DN15" s="623"/>
      <c r="DO15" s="623"/>
      <c r="DP15" s="624"/>
      <c r="DQ15" s="631">
        <v>1963836</v>
      </c>
      <c r="DR15" s="623"/>
      <c r="DS15" s="623"/>
      <c r="DT15" s="623"/>
      <c r="DU15" s="623"/>
      <c r="DV15" s="623"/>
      <c r="DW15" s="623"/>
      <c r="DX15" s="623"/>
      <c r="DY15" s="623"/>
      <c r="DZ15" s="623"/>
      <c r="EA15" s="623"/>
      <c r="EB15" s="623"/>
      <c r="EC15" s="632"/>
    </row>
    <row r="16" spans="2:143" ht="11.25" customHeight="1" x14ac:dyDescent="0.15">
      <c r="B16" s="619" t="s">
        <v>250</v>
      </c>
      <c r="C16" s="620"/>
      <c r="D16" s="620"/>
      <c r="E16" s="620"/>
      <c r="F16" s="620"/>
      <c r="G16" s="620"/>
      <c r="H16" s="620"/>
      <c r="I16" s="620"/>
      <c r="J16" s="620"/>
      <c r="K16" s="620"/>
      <c r="L16" s="620"/>
      <c r="M16" s="620"/>
      <c r="N16" s="620"/>
      <c r="O16" s="620"/>
      <c r="P16" s="620"/>
      <c r="Q16" s="621"/>
      <c r="R16" s="622">
        <v>32902</v>
      </c>
      <c r="S16" s="623"/>
      <c r="T16" s="623"/>
      <c r="U16" s="623"/>
      <c r="V16" s="623"/>
      <c r="W16" s="623"/>
      <c r="X16" s="623"/>
      <c r="Y16" s="624"/>
      <c r="Z16" s="625">
        <v>0.1</v>
      </c>
      <c r="AA16" s="625"/>
      <c r="AB16" s="625"/>
      <c r="AC16" s="625"/>
      <c r="AD16" s="626">
        <v>32902</v>
      </c>
      <c r="AE16" s="626"/>
      <c r="AF16" s="626"/>
      <c r="AG16" s="626"/>
      <c r="AH16" s="626"/>
      <c r="AI16" s="626"/>
      <c r="AJ16" s="626"/>
      <c r="AK16" s="626"/>
      <c r="AL16" s="627">
        <v>0.2</v>
      </c>
      <c r="AM16" s="628"/>
      <c r="AN16" s="628"/>
      <c r="AO16" s="629"/>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25" t="s">
        <v>122</v>
      </c>
      <c r="BP16" s="625"/>
      <c r="BQ16" s="625"/>
      <c r="BR16" s="625"/>
      <c r="BS16" s="626" t="s">
        <v>122</v>
      </c>
      <c r="BT16" s="626"/>
      <c r="BU16" s="626"/>
      <c r="BV16" s="626"/>
      <c r="BW16" s="626"/>
      <c r="BX16" s="626"/>
      <c r="BY16" s="626"/>
      <c r="BZ16" s="626"/>
      <c r="CA16" s="626"/>
      <c r="CB16" s="630"/>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25" t="s">
        <v>122</v>
      </c>
      <c r="DA16" s="625"/>
      <c r="DB16" s="625"/>
      <c r="DC16" s="625"/>
      <c r="DD16" s="631" t="s">
        <v>122</v>
      </c>
      <c r="DE16" s="623"/>
      <c r="DF16" s="623"/>
      <c r="DG16" s="623"/>
      <c r="DH16" s="623"/>
      <c r="DI16" s="623"/>
      <c r="DJ16" s="623"/>
      <c r="DK16" s="623"/>
      <c r="DL16" s="623"/>
      <c r="DM16" s="623"/>
      <c r="DN16" s="623"/>
      <c r="DO16" s="623"/>
      <c r="DP16" s="624"/>
      <c r="DQ16" s="631" t="s">
        <v>122</v>
      </c>
      <c r="DR16" s="623"/>
      <c r="DS16" s="623"/>
      <c r="DT16" s="623"/>
      <c r="DU16" s="623"/>
      <c r="DV16" s="623"/>
      <c r="DW16" s="623"/>
      <c r="DX16" s="623"/>
      <c r="DY16" s="623"/>
      <c r="DZ16" s="623"/>
      <c r="EA16" s="623"/>
      <c r="EB16" s="623"/>
      <c r="EC16" s="632"/>
    </row>
    <row r="17" spans="2:133" ht="11.25" customHeight="1" x14ac:dyDescent="0.15">
      <c r="B17" s="619" t="s">
        <v>253</v>
      </c>
      <c r="C17" s="620"/>
      <c r="D17" s="620"/>
      <c r="E17" s="620"/>
      <c r="F17" s="620"/>
      <c r="G17" s="620"/>
      <c r="H17" s="620"/>
      <c r="I17" s="620"/>
      <c r="J17" s="620"/>
      <c r="K17" s="620"/>
      <c r="L17" s="620"/>
      <c r="M17" s="620"/>
      <c r="N17" s="620"/>
      <c r="O17" s="620"/>
      <c r="P17" s="620"/>
      <c r="Q17" s="621"/>
      <c r="R17" s="622">
        <v>156683</v>
      </c>
      <c r="S17" s="623"/>
      <c r="T17" s="623"/>
      <c r="U17" s="623"/>
      <c r="V17" s="623"/>
      <c r="W17" s="623"/>
      <c r="X17" s="623"/>
      <c r="Y17" s="624"/>
      <c r="Z17" s="625">
        <v>0.6</v>
      </c>
      <c r="AA17" s="625"/>
      <c r="AB17" s="625"/>
      <c r="AC17" s="625"/>
      <c r="AD17" s="626">
        <v>156683</v>
      </c>
      <c r="AE17" s="626"/>
      <c r="AF17" s="626"/>
      <c r="AG17" s="626"/>
      <c r="AH17" s="626"/>
      <c r="AI17" s="626"/>
      <c r="AJ17" s="626"/>
      <c r="AK17" s="626"/>
      <c r="AL17" s="627">
        <v>1.1000000000000001</v>
      </c>
      <c r="AM17" s="628"/>
      <c r="AN17" s="628"/>
      <c r="AO17" s="629"/>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25" t="s">
        <v>122</v>
      </c>
      <c r="BP17" s="625"/>
      <c r="BQ17" s="625"/>
      <c r="BR17" s="625"/>
      <c r="BS17" s="626" t="s">
        <v>122</v>
      </c>
      <c r="BT17" s="626"/>
      <c r="BU17" s="626"/>
      <c r="BV17" s="626"/>
      <c r="BW17" s="626"/>
      <c r="BX17" s="626"/>
      <c r="BY17" s="626"/>
      <c r="BZ17" s="626"/>
      <c r="CA17" s="626"/>
      <c r="CB17" s="630"/>
      <c r="CD17" s="619" t="s">
        <v>255</v>
      </c>
      <c r="CE17" s="620"/>
      <c r="CF17" s="620"/>
      <c r="CG17" s="620"/>
      <c r="CH17" s="620"/>
      <c r="CI17" s="620"/>
      <c r="CJ17" s="620"/>
      <c r="CK17" s="620"/>
      <c r="CL17" s="620"/>
      <c r="CM17" s="620"/>
      <c r="CN17" s="620"/>
      <c r="CO17" s="620"/>
      <c r="CP17" s="620"/>
      <c r="CQ17" s="621"/>
      <c r="CR17" s="622">
        <v>2537549</v>
      </c>
      <c r="CS17" s="623"/>
      <c r="CT17" s="623"/>
      <c r="CU17" s="623"/>
      <c r="CV17" s="623"/>
      <c r="CW17" s="623"/>
      <c r="CX17" s="623"/>
      <c r="CY17" s="624"/>
      <c r="CZ17" s="625">
        <v>11.2</v>
      </c>
      <c r="DA17" s="625"/>
      <c r="DB17" s="625"/>
      <c r="DC17" s="625"/>
      <c r="DD17" s="631" t="s">
        <v>122</v>
      </c>
      <c r="DE17" s="623"/>
      <c r="DF17" s="623"/>
      <c r="DG17" s="623"/>
      <c r="DH17" s="623"/>
      <c r="DI17" s="623"/>
      <c r="DJ17" s="623"/>
      <c r="DK17" s="623"/>
      <c r="DL17" s="623"/>
      <c r="DM17" s="623"/>
      <c r="DN17" s="623"/>
      <c r="DO17" s="623"/>
      <c r="DP17" s="624"/>
      <c r="DQ17" s="631">
        <v>2484239</v>
      </c>
      <c r="DR17" s="623"/>
      <c r="DS17" s="623"/>
      <c r="DT17" s="623"/>
      <c r="DU17" s="623"/>
      <c r="DV17" s="623"/>
      <c r="DW17" s="623"/>
      <c r="DX17" s="623"/>
      <c r="DY17" s="623"/>
      <c r="DZ17" s="623"/>
      <c r="EA17" s="623"/>
      <c r="EB17" s="623"/>
      <c r="EC17" s="632"/>
    </row>
    <row r="18" spans="2:133" ht="11.25" customHeight="1" x14ac:dyDescent="0.15">
      <c r="B18" s="619" t="s">
        <v>256</v>
      </c>
      <c r="C18" s="620"/>
      <c r="D18" s="620"/>
      <c r="E18" s="620"/>
      <c r="F18" s="620"/>
      <c r="G18" s="620"/>
      <c r="H18" s="620"/>
      <c r="I18" s="620"/>
      <c r="J18" s="620"/>
      <c r="K18" s="620"/>
      <c r="L18" s="620"/>
      <c r="M18" s="620"/>
      <c r="N18" s="620"/>
      <c r="O18" s="620"/>
      <c r="P18" s="620"/>
      <c r="Q18" s="621"/>
      <c r="R18" s="622">
        <v>78453</v>
      </c>
      <c r="S18" s="623"/>
      <c r="T18" s="623"/>
      <c r="U18" s="623"/>
      <c r="V18" s="623"/>
      <c r="W18" s="623"/>
      <c r="X18" s="623"/>
      <c r="Y18" s="624"/>
      <c r="Z18" s="625">
        <v>0.3</v>
      </c>
      <c r="AA18" s="625"/>
      <c r="AB18" s="625"/>
      <c r="AC18" s="625"/>
      <c r="AD18" s="626">
        <v>78453</v>
      </c>
      <c r="AE18" s="626"/>
      <c r="AF18" s="626"/>
      <c r="AG18" s="626"/>
      <c r="AH18" s="626"/>
      <c r="AI18" s="626"/>
      <c r="AJ18" s="626"/>
      <c r="AK18" s="626"/>
      <c r="AL18" s="627">
        <v>0.5</v>
      </c>
      <c r="AM18" s="628"/>
      <c r="AN18" s="628"/>
      <c r="AO18" s="629"/>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25" t="s">
        <v>122</v>
      </c>
      <c r="BP18" s="625"/>
      <c r="BQ18" s="625"/>
      <c r="BR18" s="625"/>
      <c r="BS18" s="626" t="s">
        <v>122</v>
      </c>
      <c r="BT18" s="626"/>
      <c r="BU18" s="626"/>
      <c r="BV18" s="626"/>
      <c r="BW18" s="626"/>
      <c r="BX18" s="626"/>
      <c r="BY18" s="626"/>
      <c r="BZ18" s="626"/>
      <c r="CA18" s="626"/>
      <c r="CB18" s="630"/>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25" t="s">
        <v>122</v>
      </c>
      <c r="DA18" s="625"/>
      <c r="DB18" s="625"/>
      <c r="DC18" s="625"/>
      <c r="DD18" s="631" t="s">
        <v>122</v>
      </c>
      <c r="DE18" s="623"/>
      <c r="DF18" s="623"/>
      <c r="DG18" s="623"/>
      <c r="DH18" s="623"/>
      <c r="DI18" s="623"/>
      <c r="DJ18" s="623"/>
      <c r="DK18" s="623"/>
      <c r="DL18" s="623"/>
      <c r="DM18" s="623"/>
      <c r="DN18" s="623"/>
      <c r="DO18" s="623"/>
      <c r="DP18" s="624"/>
      <c r="DQ18" s="631" t="s">
        <v>122</v>
      </c>
      <c r="DR18" s="623"/>
      <c r="DS18" s="623"/>
      <c r="DT18" s="623"/>
      <c r="DU18" s="623"/>
      <c r="DV18" s="623"/>
      <c r="DW18" s="623"/>
      <c r="DX18" s="623"/>
      <c r="DY18" s="623"/>
      <c r="DZ18" s="623"/>
      <c r="EA18" s="623"/>
      <c r="EB18" s="623"/>
      <c r="EC18" s="632"/>
    </row>
    <row r="19" spans="2:133" ht="11.25" customHeight="1" x14ac:dyDescent="0.15">
      <c r="B19" s="619" t="s">
        <v>259</v>
      </c>
      <c r="C19" s="620"/>
      <c r="D19" s="620"/>
      <c r="E19" s="620"/>
      <c r="F19" s="620"/>
      <c r="G19" s="620"/>
      <c r="H19" s="620"/>
      <c r="I19" s="620"/>
      <c r="J19" s="620"/>
      <c r="K19" s="620"/>
      <c r="L19" s="620"/>
      <c r="M19" s="620"/>
      <c r="N19" s="620"/>
      <c r="O19" s="620"/>
      <c r="P19" s="620"/>
      <c r="Q19" s="621"/>
      <c r="R19" s="622">
        <v>46474</v>
      </c>
      <c r="S19" s="623"/>
      <c r="T19" s="623"/>
      <c r="U19" s="623"/>
      <c r="V19" s="623"/>
      <c r="W19" s="623"/>
      <c r="X19" s="623"/>
      <c r="Y19" s="624"/>
      <c r="Z19" s="625">
        <v>0.2</v>
      </c>
      <c r="AA19" s="625"/>
      <c r="AB19" s="625"/>
      <c r="AC19" s="625"/>
      <c r="AD19" s="626">
        <v>46474</v>
      </c>
      <c r="AE19" s="626"/>
      <c r="AF19" s="626"/>
      <c r="AG19" s="626"/>
      <c r="AH19" s="626"/>
      <c r="AI19" s="626"/>
      <c r="AJ19" s="626"/>
      <c r="AK19" s="626"/>
      <c r="AL19" s="627">
        <v>0.3</v>
      </c>
      <c r="AM19" s="628"/>
      <c r="AN19" s="628"/>
      <c r="AO19" s="629"/>
      <c r="AP19" s="619" t="s">
        <v>260</v>
      </c>
      <c r="AQ19" s="620"/>
      <c r="AR19" s="620"/>
      <c r="AS19" s="620"/>
      <c r="AT19" s="620"/>
      <c r="AU19" s="620"/>
      <c r="AV19" s="620"/>
      <c r="AW19" s="620"/>
      <c r="AX19" s="620"/>
      <c r="AY19" s="620"/>
      <c r="AZ19" s="620"/>
      <c r="BA19" s="620"/>
      <c r="BB19" s="620"/>
      <c r="BC19" s="620"/>
      <c r="BD19" s="620"/>
      <c r="BE19" s="620"/>
      <c r="BF19" s="621"/>
      <c r="BG19" s="622">
        <v>295108</v>
      </c>
      <c r="BH19" s="623"/>
      <c r="BI19" s="623"/>
      <c r="BJ19" s="623"/>
      <c r="BK19" s="623"/>
      <c r="BL19" s="623"/>
      <c r="BM19" s="623"/>
      <c r="BN19" s="624"/>
      <c r="BO19" s="625">
        <v>3.5</v>
      </c>
      <c r="BP19" s="625"/>
      <c r="BQ19" s="625"/>
      <c r="BR19" s="625"/>
      <c r="BS19" s="626" t="s">
        <v>122</v>
      </c>
      <c r="BT19" s="626"/>
      <c r="BU19" s="626"/>
      <c r="BV19" s="626"/>
      <c r="BW19" s="626"/>
      <c r="BX19" s="626"/>
      <c r="BY19" s="626"/>
      <c r="BZ19" s="626"/>
      <c r="CA19" s="626"/>
      <c r="CB19" s="630"/>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25" t="s">
        <v>122</v>
      </c>
      <c r="DA19" s="625"/>
      <c r="DB19" s="625"/>
      <c r="DC19" s="625"/>
      <c r="DD19" s="631" t="s">
        <v>122</v>
      </c>
      <c r="DE19" s="623"/>
      <c r="DF19" s="623"/>
      <c r="DG19" s="623"/>
      <c r="DH19" s="623"/>
      <c r="DI19" s="623"/>
      <c r="DJ19" s="623"/>
      <c r="DK19" s="623"/>
      <c r="DL19" s="623"/>
      <c r="DM19" s="623"/>
      <c r="DN19" s="623"/>
      <c r="DO19" s="623"/>
      <c r="DP19" s="624"/>
      <c r="DQ19" s="631" t="s">
        <v>122</v>
      </c>
      <c r="DR19" s="623"/>
      <c r="DS19" s="623"/>
      <c r="DT19" s="623"/>
      <c r="DU19" s="623"/>
      <c r="DV19" s="623"/>
      <c r="DW19" s="623"/>
      <c r="DX19" s="623"/>
      <c r="DY19" s="623"/>
      <c r="DZ19" s="623"/>
      <c r="EA19" s="623"/>
      <c r="EB19" s="623"/>
      <c r="EC19" s="632"/>
    </row>
    <row r="20" spans="2:133" ht="11.25" customHeight="1" x14ac:dyDescent="0.15">
      <c r="B20" s="635" t="s">
        <v>262</v>
      </c>
      <c r="C20" s="636"/>
      <c r="D20" s="636"/>
      <c r="E20" s="636"/>
      <c r="F20" s="636"/>
      <c r="G20" s="636"/>
      <c r="H20" s="636"/>
      <c r="I20" s="636"/>
      <c r="J20" s="636"/>
      <c r="K20" s="636"/>
      <c r="L20" s="636"/>
      <c r="M20" s="636"/>
      <c r="N20" s="636"/>
      <c r="O20" s="636"/>
      <c r="P20" s="636"/>
      <c r="Q20" s="637"/>
      <c r="R20" s="622">
        <v>31979</v>
      </c>
      <c r="S20" s="623"/>
      <c r="T20" s="623"/>
      <c r="U20" s="623"/>
      <c r="V20" s="623"/>
      <c r="W20" s="623"/>
      <c r="X20" s="623"/>
      <c r="Y20" s="624"/>
      <c r="Z20" s="625">
        <v>0.1</v>
      </c>
      <c r="AA20" s="625"/>
      <c r="AB20" s="625"/>
      <c r="AC20" s="625"/>
      <c r="AD20" s="626">
        <v>31979</v>
      </c>
      <c r="AE20" s="626"/>
      <c r="AF20" s="626"/>
      <c r="AG20" s="626"/>
      <c r="AH20" s="626"/>
      <c r="AI20" s="626"/>
      <c r="AJ20" s="626"/>
      <c r="AK20" s="626"/>
      <c r="AL20" s="627">
        <v>0.2</v>
      </c>
      <c r="AM20" s="628"/>
      <c r="AN20" s="628"/>
      <c r="AO20" s="629"/>
      <c r="AP20" s="619" t="s">
        <v>263</v>
      </c>
      <c r="AQ20" s="620"/>
      <c r="AR20" s="620"/>
      <c r="AS20" s="620"/>
      <c r="AT20" s="620"/>
      <c r="AU20" s="620"/>
      <c r="AV20" s="620"/>
      <c r="AW20" s="620"/>
      <c r="AX20" s="620"/>
      <c r="AY20" s="620"/>
      <c r="AZ20" s="620"/>
      <c r="BA20" s="620"/>
      <c r="BB20" s="620"/>
      <c r="BC20" s="620"/>
      <c r="BD20" s="620"/>
      <c r="BE20" s="620"/>
      <c r="BF20" s="621"/>
      <c r="BG20" s="622">
        <v>295108</v>
      </c>
      <c r="BH20" s="623"/>
      <c r="BI20" s="623"/>
      <c r="BJ20" s="623"/>
      <c r="BK20" s="623"/>
      <c r="BL20" s="623"/>
      <c r="BM20" s="623"/>
      <c r="BN20" s="624"/>
      <c r="BO20" s="625">
        <v>3.5</v>
      </c>
      <c r="BP20" s="625"/>
      <c r="BQ20" s="625"/>
      <c r="BR20" s="625"/>
      <c r="BS20" s="626" t="s">
        <v>122</v>
      </c>
      <c r="BT20" s="626"/>
      <c r="BU20" s="626"/>
      <c r="BV20" s="626"/>
      <c r="BW20" s="626"/>
      <c r="BX20" s="626"/>
      <c r="BY20" s="626"/>
      <c r="BZ20" s="626"/>
      <c r="CA20" s="626"/>
      <c r="CB20" s="630"/>
      <c r="CD20" s="619" t="s">
        <v>264</v>
      </c>
      <c r="CE20" s="620"/>
      <c r="CF20" s="620"/>
      <c r="CG20" s="620"/>
      <c r="CH20" s="620"/>
      <c r="CI20" s="620"/>
      <c r="CJ20" s="620"/>
      <c r="CK20" s="620"/>
      <c r="CL20" s="620"/>
      <c r="CM20" s="620"/>
      <c r="CN20" s="620"/>
      <c r="CO20" s="620"/>
      <c r="CP20" s="620"/>
      <c r="CQ20" s="621"/>
      <c r="CR20" s="622">
        <v>22636999</v>
      </c>
      <c r="CS20" s="623"/>
      <c r="CT20" s="623"/>
      <c r="CU20" s="623"/>
      <c r="CV20" s="623"/>
      <c r="CW20" s="623"/>
      <c r="CX20" s="623"/>
      <c r="CY20" s="624"/>
      <c r="CZ20" s="625">
        <v>100</v>
      </c>
      <c r="DA20" s="625"/>
      <c r="DB20" s="625"/>
      <c r="DC20" s="625"/>
      <c r="DD20" s="631">
        <v>2144643</v>
      </c>
      <c r="DE20" s="623"/>
      <c r="DF20" s="623"/>
      <c r="DG20" s="623"/>
      <c r="DH20" s="623"/>
      <c r="DI20" s="623"/>
      <c r="DJ20" s="623"/>
      <c r="DK20" s="623"/>
      <c r="DL20" s="623"/>
      <c r="DM20" s="623"/>
      <c r="DN20" s="623"/>
      <c r="DO20" s="623"/>
      <c r="DP20" s="624"/>
      <c r="DQ20" s="631">
        <v>16458418</v>
      </c>
      <c r="DR20" s="623"/>
      <c r="DS20" s="623"/>
      <c r="DT20" s="623"/>
      <c r="DU20" s="623"/>
      <c r="DV20" s="623"/>
      <c r="DW20" s="623"/>
      <c r="DX20" s="623"/>
      <c r="DY20" s="623"/>
      <c r="DZ20" s="623"/>
      <c r="EA20" s="623"/>
      <c r="EB20" s="623"/>
      <c r="EC20" s="632"/>
    </row>
    <row r="21" spans="2:133" ht="11.25" customHeight="1" x14ac:dyDescent="0.15">
      <c r="B21" s="619" t="s">
        <v>265</v>
      </c>
      <c r="C21" s="620"/>
      <c r="D21" s="620"/>
      <c r="E21" s="620"/>
      <c r="F21" s="620"/>
      <c r="G21" s="620"/>
      <c r="H21" s="620"/>
      <c r="I21" s="620"/>
      <c r="J21" s="620"/>
      <c r="K21" s="620"/>
      <c r="L21" s="620"/>
      <c r="M21" s="620"/>
      <c r="N21" s="620"/>
      <c r="O21" s="620"/>
      <c r="P21" s="620"/>
      <c r="Q21" s="621"/>
      <c r="R21" s="622">
        <v>4494804</v>
      </c>
      <c r="S21" s="623"/>
      <c r="T21" s="623"/>
      <c r="U21" s="623"/>
      <c r="V21" s="623"/>
      <c r="W21" s="623"/>
      <c r="X21" s="623"/>
      <c r="Y21" s="624"/>
      <c r="Z21" s="625">
        <v>18.5</v>
      </c>
      <c r="AA21" s="625"/>
      <c r="AB21" s="625"/>
      <c r="AC21" s="625"/>
      <c r="AD21" s="626">
        <v>3960819</v>
      </c>
      <c r="AE21" s="626"/>
      <c r="AF21" s="626"/>
      <c r="AG21" s="626"/>
      <c r="AH21" s="626"/>
      <c r="AI21" s="626"/>
      <c r="AJ21" s="626"/>
      <c r="AK21" s="626"/>
      <c r="AL21" s="627">
        <v>27.8</v>
      </c>
      <c r="AM21" s="628"/>
      <c r="AN21" s="628"/>
      <c r="AO21" s="629"/>
      <c r="AP21" s="619" t="s">
        <v>266</v>
      </c>
      <c r="AQ21" s="638"/>
      <c r="AR21" s="638"/>
      <c r="AS21" s="638"/>
      <c r="AT21" s="638"/>
      <c r="AU21" s="638"/>
      <c r="AV21" s="638"/>
      <c r="AW21" s="638"/>
      <c r="AX21" s="638"/>
      <c r="AY21" s="638"/>
      <c r="AZ21" s="638"/>
      <c r="BA21" s="638"/>
      <c r="BB21" s="638"/>
      <c r="BC21" s="638"/>
      <c r="BD21" s="638"/>
      <c r="BE21" s="638"/>
      <c r="BF21" s="639"/>
      <c r="BG21" s="622" t="s">
        <v>122</v>
      </c>
      <c r="BH21" s="623"/>
      <c r="BI21" s="623"/>
      <c r="BJ21" s="623"/>
      <c r="BK21" s="623"/>
      <c r="BL21" s="623"/>
      <c r="BM21" s="623"/>
      <c r="BN21" s="624"/>
      <c r="BO21" s="625" t="s">
        <v>122</v>
      </c>
      <c r="BP21" s="625"/>
      <c r="BQ21" s="625"/>
      <c r="BR21" s="625"/>
      <c r="BS21" s="626" t="s">
        <v>122</v>
      </c>
      <c r="BT21" s="626"/>
      <c r="BU21" s="626"/>
      <c r="BV21" s="626"/>
      <c r="BW21" s="626"/>
      <c r="BX21" s="626"/>
      <c r="BY21" s="626"/>
      <c r="BZ21" s="626"/>
      <c r="CA21" s="626"/>
      <c r="CB21" s="630"/>
      <c r="CD21" s="643"/>
      <c r="CE21" s="644"/>
      <c r="CF21" s="644"/>
      <c r="CG21" s="644"/>
      <c r="CH21" s="644"/>
      <c r="CI21" s="644"/>
      <c r="CJ21" s="644"/>
      <c r="CK21" s="644"/>
      <c r="CL21" s="644"/>
      <c r="CM21" s="644"/>
      <c r="CN21" s="644"/>
      <c r="CO21" s="644"/>
      <c r="CP21" s="644"/>
      <c r="CQ21" s="645"/>
      <c r="CR21" s="646"/>
      <c r="CS21" s="641"/>
      <c r="CT21" s="641"/>
      <c r="CU21" s="641"/>
      <c r="CV21" s="641"/>
      <c r="CW21" s="641"/>
      <c r="CX21" s="641"/>
      <c r="CY21" s="647"/>
      <c r="CZ21" s="648"/>
      <c r="DA21" s="648"/>
      <c r="DB21" s="648"/>
      <c r="DC21" s="648"/>
      <c r="DD21" s="640"/>
      <c r="DE21" s="641"/>
      <c r="DF21" s="641"/>
      <c r="DG21" s="641"/>
      <c r="DH21" s="641"/>
      <c r="DI21" s="641"/>
      <c r="DJ21" s="641"/>
      <c r="DK21" s="641"/>
      <c r="DL21" s="641"/>
      <c r="DM21" s="641"/>
      <c r="DN21" s="641"/>
      <c r="DO21" s="641"/>
      <c r="DP21" s="647"/>
      <c r="DQ21" s="640"/>
      <c r="DR21" s="641"/>
      <c r="DS21" s="641"/>
      <c r="DT21" s="641"/>
      <c r="DU21" s="641"/>
      <c r="DV21" s="641"/>
      <c r="DW21" s="641"/>
      <c r="DX21" s="641"/>
      <c r="DY21" s="641"/>
      <c r="DZ21" s="641"/>
      <c r="EA21" s="641"/>
      <c r="EB21" s="641"/>
      <c r="EC21" s="642"/>
    </row>
    <row r="22" spans="2:133" ht="11.25" customHeight="1" x14ac:dyDescent="0.15">
      <c r="B22" s="619" t="s">
        <v>267</v>
      </c>
      <c r="C22" s="620"/>
      <c r="D22" s="620"/>
      <c r="E22" s="620"/>
      <c r="F22" s="620"/>
      <c r="G22" s="620"/>
      <c r="H22" s="620"/>
      <c r="I22" s="620"/>
      <c r="J22" s="620"/>
      <c r="K22" s="620"/>
      <c r="L22" s="620"/>
      <c r="M22" s="620"/>
      <c r="N22" s="620"/>
      <c r="O22" s="620"/>
      <c r="P22" s="620"/>
      <c r="Q22" s="621"/>
      <c r="R22" s="622">
        <v>3960819</v>
      </c>
      <c r="S22" s="623"/>
      <c r="T22" s="623"/>
      <c r="U22" s="623"/>
      <c r="V22" s="623"/>
      <c r="W22" s="623"/>
      <c r="X22" s="623"/>
      <c r="Y22" s="624"/>
      <c r="Z22" s="625">
        <v>16.3</v>
      </c>
      <c r="AA22" s="625"/>
      <c r="AB22" s="625"/>
      <c r="AC22" s="625"/>
      <c r="AD22" s="626">
        <v>3960819</v>
      </c>
      <c r="AE22" s="626"/>
      <c r="AF22" s="626"/>
      <c r="AG22" s="626"/>
      <c r="AH22" s="626"/>
      <c r="AI22" s="626"/>
      <c r="AJ22" s="626"/>
      <c r="AK22" s="626"/>
      <c r="AL22" s="627">
        <v>27.8</v>
      </c>
      <c r="AM22" s="628"/>
      <c r="AN22" s="628"/>
      <c r="AO22" s="629"/>
      <c r="AP22" s="619" t="s">
        <v>268</v>
      </c>
      <c r="AQ22" s="638"/>
      <c r="AR22" s="638"/>
      <c r="AS22" s="638"/>
      <c r="AT22" s="638"/>
      <c r="AU22" s="638"/>
      <c r="AV22" s="638"/>
      <c r="AW22" s="638"/>
      <c r="AX22" s="638"/>
      <c r="AY22" s="638"/>
      <c r="AZ22" s="638"/>
      <c r="BA22" s="638"/>
      <c r="BB22" s="638"/>
      <c r="BC22" s="638"/>
      <c r="BD22" s="638"/>
      <c r="BE22" s="638"/>
      <c r="BF22" s="639"/>
      <c r="BG22" s="622" t="s">
        <v>122</v>
      </c>
      <c r="BH22" s="623"/>
      <c r="BI22" s="623"/>
      <c r="BJ22" s="623"/>
      <c r="BK22" s="623"/>
      <c r="BL22" s="623"/>
      <c r="BM22" s="623"/>
      <c r="BN22" s="624"/>
      <c r="BO22" s="625" t="s">
        <v>122</v>
      </c>
      <c r="BP22" s="625"/>
      <c r="BQ22" s="625"/>
      <c r="BR22" s="625"/>
      <c r="BS22" s="626" t="s">
        <v>122</v>
      </c>
      <c r="BT22" s="626"/>
      <c r="BU22" s="626"/>
      <c r="BV22" s="626"/>
      <c r="BW22" s="626"/>
      <c r="BX22" s="626"/>
      <c r="BY22" s="626"/>
      <c r="BZ22" s="626"/>
      <c r="CA22" s="626"/>
      <c r="CB22" s="630"/>
      <c r="CD22" s="604" t="s">
        <v>269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270</v>
      </c>
      <c r="C23" s="620"/>
      <c r="D23" s="620"/>
      <c r="E23" s="620"/>
      <c r="F23" s="620"/>
      <c r="G23" s="620"/>
      <c r="H23" s="620"/>
      <c r="I23" s="620"/>
      <c r="J23" s="620"/>
      <c r="K23" s="620"/>
      <c r="L23" s="620"/>
      <c r="M23" s="620"/>
      <c r="N23" s="620"/>
      <c r="O23" s="620"/>
      <c r="P23" s="620"/>
      <c r="Q23" s="621"/>
      <c r="R23" s="622">
        <v>533508</v>
      </c>
      <c r="S23" s="623"/>
      <c r="T23" s="623"/>
      <c r="U23" s="623"/>
      <c r="V23" s="623"/>
      <c r="W23" s="623"/>
      <c r="X23" s="623"/>
      <c r="Y23" s="624"/>
      <c r="Z23" s="625">
        <v>2.2000000000000002</v>
      </c>
      <c r="AA23" s="625"/>
      <c r="AB23" s="625"/>
      <c r="AC23" s="625"/>
      <c r="AD23" s="626" t="s">
        <v>122</v>
      </c>
      <c r="AE23" s="626"/>
      <c r="AF23" s="626"/>
      <c r="AG23" s="626"/>
      <c r="AH23" s="626"/>
      <c r="AI23" s="626"/>
      <c r="AJ23" s="626"/>
      <c r="AK23" s="626"/>
      <c r="AL23" s="627" t="s">
        <v>122</v>
      </c>
      <c r="AM23" s="628"/>
      <c r="AN23" s="628"/>
      <c r="AO23" s="629"/>
      <c r="AP23" s="619" t="s">
        <v>271</v>
      </c>
      <c r="AQ23" s="638"/>
      <c r="AR23" s="638"/>
      <c r="AS23" s="638"/>
      <c r="AT23" s="638"/>
      <c r="AU23" s="638"/>
      <c r="AV23" s="638"/>
      <c r="AW23" s="638"/>
      <c r="AX23" s="638"/>
      <c r="AY23" s="638"/>
      <c r="AZ23" s="638"/>
      <c r="BA23" s="638"/>
      <c r="BB23" s="638"/>
      <c r="BC23" s="638"/>
      <c r="BD23" s="638"/>
      <c r="BE23" s="638"/>
      <c r="BF23" s="639"/>
      <c r="BG23" s="622">
        <v>295108</v>
      </c>
      <c r="BH23" s="623"/>
      <c r="BI23" s="623"/>
      <c r="BJ23" s="623"/>
      <c r="BK23" s="623"/>
      <c r="BL23" s="623"/>
      <c r="BM23" s="623"/>
      <c r="BN23" s="624"/>
      <c r="BO23" s="625">
        <v>3.5</v>
      </c>
      <c r="BP23" s="625"/>
      <c r="BQ23" s="625"/>
      <c r="BR23" s="625"/>
      <c r="BS23" s="626" t="s">
        <v>122</v>
      </c>
      <c r="BT23" s="626"/>
      <c r="BU23" s="626"/>
      <c r="BV23" s="626"/>
      <c r="BW23" s="626"/>
      <c r="BX23" s="626"/>
      <c r="BY23" s="626"/>
      <c r="BZ23" s="626"/>
      <c r="CA23" s="626"/>
      <c r="CB23" s="630"/>
      <c r="CD23" s="604" t="s">
        <v>211</v>
      </c>
      <c r="CE23" s="605"/>
      <c r="CF23" s="605"/>
      <c r="CG23" s="605"/>
      <c r="CH23" s="605"/>
      <c r="CI23" s="605"/>
      <c r="CJ23" s="605"/>
      <c r="CK23" s="605"/>
      <c r="CL23" s="605"/>
      <c r="CM23" s="605"/>
      <c r="CN23" s="605"/>
      <c r="CO23" s="605"/>
      <c r="CP23" s="605"/>
      <c r="CQ23" s="606"/>
      <c r="CR23" s="604" t="s">
        <v>272</v>
      </c>
      <c r="CS23" s="605"/>
      <c r="CT23" s="605"/>
      <c r="CU23" s="605"/>
      <c r="CV23" s="605"/>
      <c r="CW23" s="605"/>
      <c r="CX23" s="605"/>
      <c r="CY23" s="606"/>
      <c r="CZ23" s="604" t="s">
        <v>273</v>
      </c>
      <c r="DA23" s="605"/>
      <c r="DB23" s="605"/>
      <c r="DC23" s="606"/>
      <c r="DD23" s="604" t="s">
        <v>274</v>
      </c>
      <c r="DE23" s="605"/>
      <c r="DF23" s="605"/>
      <c r="DG23" s="605"/>
      <c r="DH23" s="605"/>
      <c r="DI23" s="605"/>
      <c r="DJ23" s="605"/>
      <c r="DK23" s="606"/>
      <c r="DL23" s="649" t="s">
        <v>275</v>
      </c>
      <c r="DM23" s="650"/>
      <c r="DN23" s="650"/>
      <c r="DO23" s="650"/>
      <c r="DP23" s="650"/>
      <c r="DQ23" s="650"/>
      <c r="DR23" s="650"/>
      <c r="DS23" s="650"/>
      <c r="DT23" s="650"/>
      <c r="DU23" s="650"/>
      <c r="DV23" s="651"/>
      <c r="DW23" s="604" t="s">
        <v>276</v>
      </c>
      <c r="DX23" s="605"/>
      <c r="DY23" s="605"/>
      <c r="DZ23" s="605"/>
      <c r="EA23" s="605"/>
      <c r="EB23" s="605"/>
      <c r="EC23" s="606"/>
    </row>
    <row r="24" spans="2:133" ht="11.25" customHeight="1" x14ac:dyDescent="0.15">
      <c r="B24" s="619" t="s">
        <v>277</v>
      </c>
      <c r="C24" s="620"/>
      <c r="D24" s="620"/>
      <c r="E24" s="620"/>
      <c r="F24" s="620"/>
      <c r="G24" s="620"/>
      <c r="H24" s="620"/>
      <c r="I24" s="620"/>
      <c r="J24" s="620"/>
      <c r="K24" s="620"/>
      <c r="L24" s="620"/>
      <c r="M24" s="620"/>
      <c r="N24" s="620"/>
      <c r="O24" s="620"/>
      <c r="P24" s="620"/>
      <c r="Q24" s="621"/>
      <c r="R24" s="622">
        <v>477</v>
      </c>
      <c r="S24" s="623"/>
      <c r="T24" s="623"/>
      <c r="U24" s="623"/>
      <c r="V24" s="623"/>
      <c r="W24" s="623"/>
      <c r="X24" s="623"/>
      <c r="Y24" s="624"/>
      <c r="Z24" s="625">
        <v>0</v>
      </c>
      <c r="AA24" s="625"/>
      <c r="AB24" s="625"/>
      <c r="AC24" s="625"/>
      <c r="AD24" s="626" t="s">
        <v>122</v>
      </c>
      <c r="AE24" s="626"/>
      <c r="AF24" s="626"/>
      <c r="AG24" s="626"/>
      <c r="AH24" s="626"/>
      <c r="AI24" s="626"/>
      <c r="AJ24" s="626"/>
      <c r="AK24" s="626"/>
      <c r="AL24" s="627" t="s">
        <v>122</v>
      </c>
      <c r="AM24" s="628"/>
      <c r="AN24" s="628"/>
      <c r="AO24" s="629"/>
      <c r="AP24" s="619" t="s">
        <v>278</v>
      </c>
      <c r="AQ24" s="638"/>
      <c r="AR24" s="638"/>
      <c r="AS24" s="638"/>
      <c r="AT24" s="638"/>
      <c r="AU24" s="638"/>
      <c r="AV24" s="638"/>
      <c r="AW24" s="638"/>
      <c r="AX24" s="638"/>
      <c r="AY24" s="638"/>
      <c r="AZ24" s="638"/>
      <c r="BA24" s="638"/>
      <c r="BB24" s="638"/>
      <c r="BC24" s="638"/>
      <c r="BD24" s="638"/>
      <c r="BE24" s="638"/>
      <c r="BF24" s="639"/>
      <c r="BG24" s="622" t="s">
        <v>122</v>
      </c>
      <c r="BH24" s="623"/>
      <c r="BI24" s="623"/>
      <c r="BJ24" s="623"/>
      <c r="BK24" s="623"/>
      <c r="BL24" s="623"/>
      <c r="BM24" s="623"/>
      <c r="BN24" s="624"/>
      <c r="BO24" s="625" t="s">
        <v>122</v>
      </c>
      <c r="BP24" s="625"/>
      <c r="BQ24" s="625"/>
      <c r="BR24" s="625"/>
      <c r="BS24" s="626" t="s">
        <v>122</v>
      </c>
      <c r="BT24" s="626"/>
      <c r="BU24" s="626"/>
      <c r="BV24" s="626"/>
      <c r="BW24" s="626"/>
      <c r="BX24" s="626"/>
      <c r="BY24" s="626"/>
      <c r="BZ24" s="626"/>
      <c r="CA24" s="626"/>
      <c r="CB24" s="630"/>
      <c r="CD24" s="608" t="s">
        <v>279</v>
      </c>
      <c r="CE24" s="609"/>
      <c r="CF24" s="609"/>
      <c r="CG24" s="609"/>
      <c r="CH24" s="609"/>
      <c r="CI24" s="609"/>
      <c r="CJ24" s="609"/>
      <c r="CK24" s="609"/>
      <c r="CL24" s="609"/>
      <c r="CM24" s="609"/>
      <c r="CN24" s="609"/>
      <c r="CO24" s="609"/>
      <c r="CP24" s="609"/>
      <c r="CQ24" s="610"/>
      <c r="CR24" s="611">
        <v>11722101</v>
      </c>
      <c r="CS24" s="612"/>
      <c r="CT24" s="612"/>
      <c r="CU24" s="612"/>
      <c r="CV24" s="612"/>
      <c r="CW24" s="612"/>
      <c r="CX24" s="612"/>
      <c r="CY24" s="613"/>
      <c r="CZ24" s="616">
        <v>51.8</v>
      </c>
      <c r="DA24" s="617"/>
      <c r="DB24" s="617"/>
      <c r="DC24" s="633"/>
      <c r="DD24" s="657">
        <v>7944610</v>
      </c>
      <c r="DE24" s="612"/>
      <c r="DF24" s="612"/>
      <c r="DG24" s="612"/>
      <c r="DH24" s="612"/>
      <c r="DI24" s="612"/>
      <c r="DJ24" s="612"/>
      <c r="DK24" s="613"/>
      <c r="DL24" s="657">
        <v>7495581</v>
      </c>
      <c r="DM24" s="612"/>
      <c r="DN24" s="612"/>
      <c r="DO24" s="612"/>
      <c r="DP24" s="612"/>
      <c r="DQ24" s="612"/>
      <c r="DR24" s="612"/>
      <c r="DS24" s="612"/>
      <c r="DT24" s="612"/>
      <c r="DU24" s="612"/>
      <c r="DV24" s="613"/>
      <c r="DW24" s="616">
        <v>52.5</v>
      </c>
      <c r="DX24" s="617"/>
      <c r="DY24" s="617"/>
      <c r="DZ24" s="617"/>
      <c r="EA24" s="617"/>
      <c r="EB24" s="617"/>
      <c r="EC24" s="618"/>
    </row>
    <row r="25" spans="2:133" ht="11.25" customHeight="1" x14ac:dyDescent="0.15">
      <c r="B25" s="619" t="s">
        <v>280</v>
      </c>
      <c r="C25" s="620"/>
      <c r="D25" s="620"/>
      <c r="E25" s="620"/>
      <c r="F25" s="620"/>
      <c r="G25" s="620"/>
      <c r="H25" s="620"/>
      <c r="I25" s="620"/>
      <c r="J25" s="620"/>
      <c r="K25" s="620"/>
      <c r="L25" s="620"/>
      <c r="M25" s="620"/>
      <c r="N25" s="620"/>
      <c r="O25" s="620"/>
      <c r="P25" s="620"/>
      <c r="Q25" s="621"/>
      <c r="R25" s="622">
        <v>15064272</v>
      </c>
      <c r="S25" s="623"/>
      <c r="T25" s="623"/>
      <c r="U25" s="623"/>
      <c r="V25" s="623"/>
      <c r="W25" s="623"/>
      <c r="X25" s="623"/>
      <c r="Y25" s="624"/>
      <c r="Z25" s="625">
        <v>62.1</v>
      </c>
      <c r="AA25" s="625"/>
      <c r="AB25" s="625"/>
      <c r="AC25" s="625"/>
      <c r="AD25" s="626">
        <v>14235179</v>
      </c>
      <c r="AE25" s="626"/>
      <c r="AF25" s="626"/>
      <c r="AG25" s="626"/>
      <c r="AH25" s="626"/>
      <c r="AI25" s="626"/>
      <c r="AJ25" s="626"/>
      <c r="AK25" s="626"/>
      <c r="AL25" s="627">
        <v>99.8</v>
      </c>
      <c r="AM25" s="628"/>
      <c r="AN25" s="628"/>
      <c r="AO25" s="629"/>
      <c r="AP25" s="619" t="s">
        <v>281</v>
      </c>
      <c r="AQ25" s="638"/>
      <c r="AR25" s="638"/>
      <c r="AS25" s="638"/>
      <c r="AT25" s="638"/>
      <c r="AU25" s="638"/>
      <c r="AV25" s="638"/>
      <c r="AW25" s="638"/>
      <c r="AX25" s="638"/>
      <c r="AY25" s="638"/>
      <c r="AZ25" s="638"/>
      <c r="BA25" s="638"/>
      <c r="BB25" s="638"/>
      <c r="BC25" s="638"/>
      <c r="BD25" s="638"/>
      <c r="BE25" s="638"/>
      <c r="BF25" s="639"/>
      <c r="BG25" s="622" t="s">
        <v>122</v>
      </c>
      <c r="BH25" s="623"/>
      <c r="BI25" s="623"/>
      <c r="BJ25" s="623"/>
      <c r="BK25" s="623"/>
      <c r="BL25" s="623"/>
      <c r="BM25" s="623"/>
      <c r="BN25" s="624"/>
      <c r="BO25" s="625" t="s">
        <v>122</v>
      </c>
      <c r="BP25" s="625"/>
      <c r="BQ25" s="625"/>
      <c r="BR25" s="625"/>
      <c r="BS25" s="626" t="s">
        <v>122</v>
      </c>
      <c r="BT25" s="626"/>
      <c r="BU25" s="626"/>
      <c r="BV25" s="626"/>
      <c r="BW25" s="626"/>
      <c r="BX25" s="626"/>
      <c r="BY25" s="626"/>
      <c r="BZ25" s="626"/>
      <c r="CA25" s="626"/>
      <c r="CB25" s="630"/>
      <c r="CD25" s="619" t="s">
        <v>282</v>
      </c>
      <c r="CE25" s="620"/>
      <c r="CF25" s="620"/>
      <c r="CG25" s="620"/>
      <c r="CH25" s="620"/>
      <c r="CI25" s="620"/>
      <c r="CJ25" s="620"/>
      <c r="CK25" s="620"/>
      <c r="CL25" s="620"/>
      <c r="CM25" s="620"/>
      <c r="CN25" s="620"/>
      <c r="CO25" s="620"/>
      <c r="CP25" s="620"/>
      <c r="CQ25" s="621"/>
      <c r="CR25" s="622">
        <v>3837154</v>
      </c>
      <c r="CS25" s="654"/>
      <c r="CT25" s="654"/>
      <c r="CU25" s="654"/>
      <c r="CV25" s="654"/>
      <c r="CW25" s="654"/>
      <c r="CX25" s="654"/>
      <c r="CY25" s="655"/>
      <c r="CZ25" s="627">
        <v>17</v>
      </c>
      <c r="DA25" s="652"/>
      <c r="DB25" s="652"/>
      <c r="DC25" s="656"/>
      <c r="DD25" s="631">
        <v>3596561</v>
      </c>
      <c r="DE25" s="654"/>
      <c r="DF25" s="654"/>
      <c r="DG25" s="654"/>
      <c r="DH25" s="654"/>
      <c r="DI25" s="654"/>
      <c r="DJ25" s="654"/>
      <c r="DK25" s="655"/>
      <c r="DL25" s="631">
        <v>3561395</v>
      </c>
      <c r="DM25" s="654"/>
      <c r="DN25" s="654"/>
      <c r="DO25" s="654"/>
      <c r="DP25" s="654"/>
      <c r="DQ25" s="654"/>
      <c r="DR25" s="654"/>
      <c r="DS25" s="654"/>
      <c r="DT25" s="654"/>
      <c r="DU25" s="654"/>
      <c r="DV25" s="655"/>
      <c r="DW25" s="627">
        <v>25</v>
      </c>
      <c r="DX25" s="652"/>
      <c r="DY25" s="652"/>
      <c r="DZ25" s="652"/>
      <c r="EA25" s="652"/>
      <c r="EB25" s="652"/>
      <c r="EC25" s="653"/>
    </row>
    <row r="26" spans="2:133" ht="11.25" customHeight="1" x14ac:dyDescent="0.15">
      <c r="B26" s="619" t="s">
        <v>283</v>
      </c>
      <c r="C26" s="620"/>
      <c r="D26" s="620"/>
      <c r="E26" s="620"/>
      <c r="F26" s="620"/>
      <c r="G26" s="620"/>
      <c r="H26" s="620"/>
      <c r="I26" s="620"/>
      <c r="J26" s="620"/>
      <c r="K26" s="620"/>
      <c r="L26" s="620"/>
      <c r="M26" s="620"/>
      <c r="N26" s="620"/>
      <c r="O26" s="620"/>
      <c r="P26" s="620"/>
      <c r="Q26" s="621"/>
      <c r="R26" s="622">
        <v>3749</v>
      </c>
      <c r="S26" s="623"/>
      <c r="T26" s="623"/>
      <c r="U26" s="623"/>
      <c r="V26" s="623"/>
      <c r="W26" s="623"/>
      <c r="X26" s="623"/>
      <c r="Y26" s="624"/>
      <c r="Z26" s="625">
        <v>0</v>
      </c>
      <c r="AA26" s="625"/>
      <c r="AB26" s="625"/>
      <c r="AC26" s="625"/>
      <c r="AD26" s="626">
        <v>3749</v>
      </c>
      <c r="AE26" s="626"/>
      <c r="AF26" s="626"/>
      <c r="AG26" s="626"/>
      <c r="AH26" s="626"/>
      <c r="AI26" s="626"/>
      <c r="AJ26" s="626"/>
      <c r="AK26" s="626"/>
      <c r="AL26" s="627">
        <v>0</v>
      </c>
      <c r="AM26" s="628"/>
      <c r="AN26" s="628"/>
      <c r="AO26" s="629"/>
      <c r="AP26" s="619" t="s">
        <v>284</v>
      </c>
      <c r="AQ26" s="638"/>
      <c r="AR26" s="638"/>
      <c r="AS26" s="638"/>
      <c r="AT26" s="638"/>
      <c r="AU26" s="638"/>
      <c r="AV26" s="638"/>
      <c r="AW26" s="638"/>
      <c r="AX26" s="638"/>
      <c r="AY26" s="638"/>
      <c r="AZ26" s="638"/>
      <c r="BA26" s="638"/>
      <c r="BB26" s="638"/>
      <c r="BC26" s="638"/>
      <c r="BD26" s="638"/>
      <c r="BE26" s="638"/>
      <c r="BF26" s="639"/>
      <c r="BG26" s="622" t="s">
        <v>122</v>
      </c>
      <c r="BH26" s="623"/>
      <c r="BI26" s="623"/>
      <c r="BJ26" s="623"/>
      <c r="BK26" s="623"/>
      <c r="BL26" s="623"/>
      <c r="BM26" s="623"/>
      <c r="BN26" s="624"/>
      <c r="BO26" s="625" t="s">
        <v>122</v>
      </c>
      <c r="BP26" s="625"/>
      <c r="BQ26" s="625"/>
      <c r="BR26" s="625"/>
      <c r="BS26" s="626" t="s">
        <v>122</v>
      </c>
      <c r="BT26" s="626"/>
      <c r="BU26" s="626"/>
      <c r="BV26" s="626"/>
      <c r="BW26" s="626"/>
      <c r="BX26" s="626"/>
      <c r="BY26" s="626"/>
      <c r="BZ26" s="626"/>
      <c r="CA26" s="626"/>
      <c r="CB26" s="630"/>
      <c r="CD26" s="619" t="s">
        <v>285</v>
      </c>
      <c r="CE26" s="620"/>
      <c r="CF26" s="620"/>
      <c r="CG26" s="620"/>
      <c r="CH26" s="620"/>
      <c r="CI26" s="620"/>
      <c r="CJ26" s="620"/>
      <c r="CK26" s="620"/>
      <c r="CL26" s="620"/>
      <c r="CM26" s="620"/>
      <c r="CN26" s="620"/>
      <c r="CO26" s="620"/>
      <c r="CP26" s="620"/>
      <c r="CQ26" s="621"/>
      <c r="CR26" s="622">
        <v>2333001</v>
      </c>
      <c r="CS26" s="623"/>
      <c r="CT26" s="623"/>
      <c r="CU26" s="623"/>
      <c r="CV26" s="623"/>
      <c r="CW26" s="623"/>
      <c r="CX26" s="623"/>
      <c r="CY26" s="624"/>
      <c r="CZ26" s="627">
        <v>10.3</v>
      </c>
      <c r="DA26" s="652"/>
      <c r="DB26" s="652"/>
      <c r="DC26" s="656"/>
      <c r="DD26" s="631">
        <v>2176139</v>
      </c>
      <c r="DE26" s="623"/>
      <c r="DF26" s="623"/>
      <c r="DG26" s="623"/>
      <c r="DH26" s="623"/>
      <c r="DI26" s="623"/>
      <c r="DJ26" s="623"/>
      <c r="DK26" s="624"/>
      <c r="DL26" s="631" t="s">
        <v>122</v>
      </c>
      <c r="DM26" s="623"/>
      <c r="DN26" s="623"/>
      <c r="DO26" s="623"/>
      <c r="DP26" s="623"/>
      <c r="DQ26" s="623"/>
      <c r="DR26" s="623"/>
      <c r="DS26" s="623"/>
      <c r="DT26" s="623"/>
      <c r="DU26" s="623"/>
      <c r="DV26" s="624"/>
      <c r="DW26" s="627" t="s">
        <v>122</v>
      </c>
      <c r="DX26" s="652"/>
      <c r="DY26" s="652"/>
      <c r="DZ26" s="652"/>
      <c r="EA26" s="652"/>
      <c r="EB26" s="652"/>
      <c r="EC26" s="653"/>
    </row>
    <row r="27" spans="2:133" ht="11.25" customHeight="1" x14ac:dyDescent="0.15">
      <c r="B27" s="619" t="s">
        <v>286</v>
      </c>
      <c r="C27" s="620"/>
      <c r="D27" s="620"/>
      <c r="E27" s="620"/>
      <c r="F27" s="620"/>
      <c r="G27" s="620"/>
      <c r="H27" s="620"/>
      <c r="I27" s="620"/>
      <c r="J27" s="620"/>
      <c r="K27" s="620"/>
      <c r="L27" s="620"/>
      <c r="M27" s="620"/>
      <c r="N27" s="620"/>
      <c r="O27" s="620"/>
      <c r="P27" s="620"/>
      <c r="Q27" s="621"/>
      <c r="R27" s="622">
        <v>88620</v>
      </c>
      <c r="S27" s="623"/>
      <c r="T27" s="623"/>
      <c r="U27" s="623"/>
      <c r="V27" s="623"/>
      <c r="W27" s="623"/>
      <c r="X27" s="623"/>
      <c r="Y27" s="624"/>
      <c r="Z27" s="625">
        <v>0.4</v>
      </c>
      <c r="AA27" s="625"/>
      <c r="AB27" s="625"/>
      <c r="AC27" s="625"/>
      <c r="AD27" s="626" t="s">
        <v>122</v>
      </c>
      <c r="AE27" s="626"/>
      <c r="AF27" s="626"/>
      <c r="AG27" s="626"/>
      <c r="AH27" s="626"/>
      <c r="AI27" s="626"/>
      <c r="AJ27" s="626"/>
      <c r="AK27" s="626"/>
      <c r="AL27" s="627" t="s">
        <v>122</v>
      </c>
      <c r="AM27" s="628"/>
      <c r="AN27" s="628"/>
      <c r="AO27" s="629"/>
      <c r="AP27" s="619" t="s">
        <v>287</v>
      </c>
      <c r="AQ27" s="620"/>
      <c r="AR27" s="620"/>
      <c r="AS27" s="620"/>
      <c r="AT27" s="620"/>
      <c r="AU27" s="620"/>
      <c r="AV27" s="620"/>
      <c r="AW27" s="620"/>
      <c r="AX27" s="620"/>
      <c r="AY27" s="620"/>
      <c r="AZ27" s="620"/>
      <c r="BA27" s="620"/>
      <c r="BB27" s="620"/>
      <c r="BC27" s="620"/>
      <c r="BD27" s="620"/>
      <c r="BE27" s="620"/>
      <c r="BF27" s="621"/>
      <c r="BG27" s="622">
        <v>8540453</v>
      </c>
      <c r="BH27" s="623"/>
      <c r="BI27" s="623"/>
      <c r="BJ27" s="623"/>
      <c r="BK27" s="623"/>
      <c r="BL27" s="623"/>
      <c r="BM27" s="623"/>
      <c r="BN27" s="624"/>
      <c r="BO27" s="625">
        <v>100</v>
      </c>
      <c r="BP27" s="625"/>
      <c r="BQ27" s="625"/>
      <c r="BR27" s="625"/>
      <c r="BS27" s="626">
        <v>181316</v>
      </c>
      <c r="BT27" s="626"/>
      <c r="BU27" s="626"/>
      <c r="BV27" s="626"/>
      <c r="BW27" s="626"/>
      <c r="BX27" s="626"/>
      <c r="BY27" s="626"/>
      <c r="BZ27" s="626"/>
      <c r="CA27" s="626"/>
      <c r="CB27" s="630"/>
      <c r="CD27" s="619" t="s">
        <v>288</v>
      </c>
      <c r="CE27" s="620"/>
      <c r="CF27" s="620"/>
      <c r="CG27" s="620"/>
      <c r="CH27" s="620"/>
      <c r="CI27" s="620"/>
      <c r="CJ27" s="620"/>
      <c r="CK27" s="620"/>
      <c r="CL27" s="620"/>
      <c r="CM27" s="620"/>
      <c r="CN27" s="620"/>
      <c r="CO27" s="620"/>
      <c r="CP27" s="620"/>
      <c r="CQ27" s="621"/>
      <c r="CR27" s="622">
        <v>5347398</v>
      </c>
      <c r="CS27" s="654"/>
      <c r="CT27" s="654"/>
      <c r="CU27" s="654"/>
      <c r="CV27" s="654"/>
      <c r="CW27" s="654"/>
      <c r="CX27" s="654"/>
      <c r="CY27" s="655"/>
      <c r="CZ27" s="627">
        <v>23.6</v>
      </c>
      <c r="DA27" s="652"/>
      <c r="DB27" s="652"/>
      <c r="DC27" s="656"/>
      <c r="DD27" s="631">
        <v>1863810</v>
      </c>
      <c r="DE27" s="654"/>
      <c r="DF27" s="654"/>
      <c r="DG27" s="654"/>
      <c r="DH27" s="654"/>
      <c r="DI27" s="654"/>
      <c r="DJ27" s="654"/>
      <c r="DK27" s="655"/>
      <c r="DL27" s="631">
        <v>1449947</v>
      </c>
      <c r="DM27" s="654"/>
      <c r="DN27" s="654"/>
      <c r="DO27" s="654"/>
      <c r="DP27" s="654"/>
      <c r="DQ27" s="654"/>
      <c r="DR27" s="654"/>
      <c r="DS27" s="654"/>
      <c r="DT27" s="654"/>
      <c r="DU27" s="654"/>
      <c r="DV27" s="655"/>
      <c r="DW27" s="627">
        <v>10.199999999999999</v>
      </c>
      <c r="DX27" s="652"/>
      <c r="DY27" s="652"/>
      <c r="DZ27" s="652"/>
      <c r="EA27" s="652"/>
      <c r="EB27" s="652"/>
      <c r="EC27" s="653"/>
    </row>
    <row r="28" spans="2:133" ht="11.25" customHeight="1" x14ac:dyDescent="0.15">
      <c r="B28" s="619" t="s">
        <v>289</v>
      </c>
      <c r="C28" s="620"/>
      <c r="D28" s="620"/>
      <c r="E28" s="620"/>
      <c r="F28" s="620"/>
      <c r="G28" s="620"/>
      <c r="H28" s="620"/>
      <c r="I28" s="620"/>
      <c r="J28" s="620"/>
      <c r="K28" s="620"/>
      <c r="L28" s="620"/>
      <c r="M28" s="620"/>
      <c r="N28" s="620"/>
      <c r="O28" s="620"/>
      <c r="P28" s="620"/>
      <c r="Q28" s="621"/>
      <c r="R28" s="622">
        <v>135864</v>
      </c>
      <c r="S28" s="623"/>
      <c r="T28" s="623"/>
      <c r="U28" s="623"/>
      <c r="V28" s="623"/>
      <c r="W28" s="623"/>
      <c r="X28" s="623"/>
      <c r="Y28" s="624"/>
      <c r="Z28" s="625">
        <v>0.6</v>
      </c>
      <c r="AA28" s="625"/>
      <c r="AB28" s="625"/>
      <c r="AC28" s="625"/>
      <c r="AD28" s="626">
        <v>13727</v>
      </c>
      <c r="AE28" s="626"/>
      <c r="AF28" s="626"/>
      <c r="AG28" s="626"/>
      <c r="AH28" s="626"/>
      <c r="AI28" s="626"/>
      <c r="AJ28" s="626"/>
      <c r="AK28" s="626"/>
      <c r="AL28" s="627">
        <v>0.1</v>
      </c>
      <c r="AM28" s="628"/>
      <c r="AN28" s="628"/>
      <c r="AO28" s="629"/>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25"/>
      <c r="BP28" s="625"/>
      <c r="BQ28" s="625"/>
      <c r="BR28" s="625"/>
      <c r="BS28" s="631"/>
      <c r="BT28" s="623"/>
      <c r="BU28" s="623"/>
      <c r="BV28" s="623"/>
      <c r="BW28" s="623"/>
      <c r="BX28" s="623"/>
      <c r="BY28" s="623"/>
      <c r="BZ28" s="623"/>
      <c r="CA28" s="623"/>
      <c r="CB28" s="632"/>
      <c r="CD28" s="619" t="s">
        <v>290</v>
      </c>
      <c r="CE28" s="620"/>
      <c r="CF28" s="620"/>
      <c r="CG28" s="620"/>
      <c r="CH28" s="620"/>
      <c r="CI28" s="620"/>
      <c r="CJ28" s="620"/>
      <c r="CK28" s="620"/>
      <c r="CL28" s="620"/>
      <c r="CM28" s="620"/>
      <c r="CN28" s="620"/>
      <c r="CO28" s="620"/>
      <c r="CP28" s="620"/>
      <c r="CQ28" s="621"/>
      <c r="CR28" s="622">
        <v>2537549</v>
      </c>
      <c r="CS28" s="623"/>
      <c r="CT28" s="623"/>
      <c r="CU28" s="623"/>
      <c r="CV28" s="623"/>
      <c r="CW28" s="623"/>
      <c r="CX28" s="623"/>
      <c r="CY28" s="624"/>
      <c r="CZ28" s="627">
        <v>11.2</v>
      </c>
      <c r="DA28" s="652"/>
      <c r="DB28" s="652"/>
      <c r="DC28" s="656"/>
      <c r="DD28" s="631">
        <v>2484239</v>
      </c>
      <c r="DE28" s="623"/>
      <c r="DF28" s="623"/>
      <c r="DG28" s="623"/>
      <c r="DH28" s="623"/>
      <c r="DI28" s="623"/>
      <c r="DJ28" s="623"/>
      <c r="DK28" s="624"/>
      <c r="DL28" s="631">
        <v>2484239</v>
      </c>
      <c r="DM28" s="623"/>
      <c r="DN28" s="623"/>
      <c r="DO28" s="623"/>
      <c r="DP28" s="623"/>
      <c r="DQ28" s="623"/>
      <c r="DR28" s="623"/>
      <c r="DS28" s="623"/>
      <c r="DT28" s="623"/>
      <c r="DU28" s="623"/>
      <c r="DV28" s="624"/>
      <c r="DW28" s="627">
        <v>17.399999999999999</v>
      </c>
      <c r="DX28" s="652"/>
      <c r="DY28" s="652"/>
      <c r="DZ28" s="652"/>
      <c r="EA28" s="652"/>
      <c r="EB28" s="652"/>
      <c r="EC28" s="653"/>
    </row>
    <row r="29" spans="2:133" ht="11.25" customHeight="1" x14ac:dyDescent="0.15">
      <c r="B29" s="619" t="s">
        <v>291</v>
      </c>
      <c r="C29" s="620"/>
      <c r="D29" s="620"/>
      <c r="E29" s="620"/>
      <c r="F29" s="620"/>
      <c r="G29" s="620"/>
      <c r="H29" s="620"/>
      <c r="I29" s="620"/>
      <c r="J29" s="620"/>
      <c r="K29" s="620"/>
      <c r="L29" s="620"/>
      <c r="M29" s="620"/>
      <c r="N29" s="620"/>
      <c r="O29" s="620"/>
      <c r="P29" s="620"/>
      <c r="Q29" s="621"/>
      <c r="R29" s="622">
        <v>30889</v>
      </c>
      <c r="S29" s="623"/>
      <c r="T29" s="623"/>
      <c r="U29" s="623"/>
      <c r="V29" s="623"/>
      <c r="W29" s="623"/>
      <c r="X29" s="623"/>
      <c r="Y29" s="624"/>
      <c r="Z29" s="625">
        <v>0.1</v>
      </c>
      <c r="AA29" s="625"/>
      <c r="AB29" s="625"/>
      <c r="AC29" s="625"/>
      <c r="AD29" s="626" t="s">
        <v>122</v>
      </c>
      <c r="AE29" s="626"/>
      <c r="AF29" s="626"/>
      <c r="AG29" s="626"/>
      <c r="AH29" s="626"/>
      <c r="AI29" s="626"/>
      <c r="AJ29" s="626"/>
      <c r="AK29" s="626"/>
      <c r="AL29" s="627" t="s">
        <v>122</v>
      </c>
      <c r="AM29" s="628"/>
      <c r="AN29" s="628"/>
      <c r="AO29" s="629"/>
      <c r="AP29" s="643"/>
      <c r="AQ29" s="644"/>
      <c r="AR29" s="644"/>
      <c r="AS29" s="644"/>
      <c r="AT29" s="644"/>
      <c r="AU29" s="644"/>
      <c r="AV29" s="644"/>
      <c r="AW29" s="644"/>
      <c r="AX29" s="644"/>
      <c r="AY29" s="644"/>
      <c r="AZ29" s="644"/>
      <c r="BA29" s="644"/>
      <c r="BB29" s="644"/>
      <c r="BC29" s="644"/>
      <c r="BD29" s="644"/>
      <c r="BE29" s="644"/>
      <c r="BF29" s="645"/>
      <c r="BG29" s="622"/>
      <c r="BH29" s="623"/>
      <c r="BI29" s="623"/>
      <c r="BJ29" s="623"/>
      <c r="BK29" s="623"/>
      <c r="BL29" s="623"/>
      <c r="BM29" s="623"/>
      <c r="BN29" s="624"/>
      <c r="BO29" s="625"/>
      <c r="BP29" s="625"/>
      <c r="BQ29" s="625"/>
      <c r="BR29" s="625"/>
      <c r="BS29" s="626"/>
      <c r="BT29" s="626"/>
      <c r="BU29" s="626"/>
      <c r="BV29" s="626"/>
      <c r="BW29" s="626"/>
      <c r="BX29" s="626"/>
      <c r="BY29" s="626"/>
      <c r="BZ29" s="626"/>
      <c r="CA29" s="626"/>
      <c r="CB29" s="630"/>
      <c r="CD29" s="658" t="s">
        <v>292</v>
      </c>
      <c r="CE29" s="659"/>
      <c r="CF29" s="619" t="s">
        <v>66</v>
      </c>
      <c r="CG29" s="620"/>
      <c r="CH29" s="620"/>
      <c r="CI29" s="620"/>
      <c r="CJ29" s="620"/>
      <c r="CK29" s="620"/>
      <c r="CL29" s="620"/>
      <c r="CM29" s="620"/>
      <c r="CN29" s="620"/>
      <c r="CO29" s="620"/>
      <c r="CP29" s="620"/>
      <c r="CQ29" s="621"/>
      <c r="CR29" s="622">
        <v>2537549</v>
      </c>
      <c r="CS29" s="654"/>
      <c r="CT29" s="654"/>
      <c r="CU29" s="654"/>
      <c r="CV29" s="654"/>
      <c r="CW29" s="654"/>
      <c r="CX29" s="654"/>
      <c r="CY29" s="655"/>
      <c r="CZ29" s="627">
        <v>11.2</v>
      </c>
      <c r="DA29" s="652"/>
      <c r="DB29" s="652"/>
      <c r="DC29" s="656"/>
      <c r="DD29" s="631">
        <v>2484239</v>
      </c>
      <c r="DE29" s="654"/>
      <c r="DF29" s="654"/>
      <c r="DG29" s="654"/>
      <c r="DH29" s="654"/>
      <c r="DI29" s="654"/>
      <c r="DJ29" s="654"/>
      <c r="DK29" s="655"/>
      <c r="DL29" s="631">
        <v>2484239</v>
      </c>
      <c r="DM29" s="654"/>
      <c r="DN29" s="654"/>
      <c r="DO29" s="654"/>
      <c r="DP29" s="654"/>
      <c r="DQ29" s="654"/>
      <c r="DR29" s="654"/>
      <c r="DS29" s="654"/>
      <c r="DT29" s="654"/>
      <c r="DU29" s="654"/>
      <c r="DV29" s="655"/>
      <c r="DW29" s="627">
        <v>17.399999999999999</v>
      </c>
      <c r="DX29" s="652"/>
      <c r="DY29" s="652"/>
      <c r="DZ29" s="652"/>
      <c r="EA29" s="652"/>
      <c r="EB29" s="652"/>
      <c r="EC29" s="653"/>
    </row>
    <row r="30" spans="2:133" ht="11.25" customHeight="1" x14ac:dyDescent="0.15">
      <c r="B30" s="619" t="s">
        <v>293</v>
      </c>
      <c r="C30" s="620"/>
      <c r="D30" s="620"/>
      <c r="E30" s="620"/>
      <c r="F30" s="620"/>
      <c r="G30" s="620"/>
      <c r="H30" s="620"/>
      <c r="I30" s="620"/>
      <c r="J30" s="620"/>
      <c r="K30" s="620"/>
      <c r="L30" s="620"/>
      <c r="M30" s="620"/>
      <c r="N30" s="620"/>
      <c r="O30" s="620"/>
      <c r="P30" s="620"/>
      <c r="Q30" s="621"/>
      <c r="R30" s="622">
        <v>3925019</v>
      </c>
      <c r="S30" s="623"/>
      <c r="T30" s="623"/>
      <c r="U30" s="623"/>
      <c r="V30" s="623"/>
      <c r="W30" s="623"/>
      <c r="X30" s="623"/>
      <c r="Y30" s="624"/>
      <c r="Z30" s="625">
        <v>16.2</v>
      </c>
      <c r="AA30" s="625"/>
      <c r="AB30" s="625"/>
      <c r="AC30" s="625"/>
      <c r="AD30" s="626" t="s">
        <v>122</v>
      </c>
      <c r="AE30" s="626"/>
      <c r="AF30" s="626"/>
      <c r="AG30" s="626"/>
      <c r="AH30" s="626"/>
      <c r="AI30" s="626"/>
      <c r="AJ30" s="626"/>
      <c r="AK30" s="626"/>
      <c r="AL30" s="627" t="s">
        <v>122</v>
      </c>
      <c r="AM30" s="628"/>
      <c r="AN30" s="628"/>
      <c r="AO30" s="629"/>
      <c r="AP30" s="604" t="s">
        <v>211</v>
      </c>
      <c r="AQ30" s="605"/>
      <c r="AR30" s="605"/>
      <c r="AS30" s="605"/>
      <c r="AT30" s="605"/>
      <c r="AU30" s="605"/>
      <c r="AV30" s="605"/>
      <c r="AW30" s="605"/>
      <c r="AX30" s="605"/>
      <c r="AY30" s="605"/>
      <c r="AZ30" s="605"/>
      <c r="BA30" s="605"/>
      <c r="BB30" s="605"/>
      <c r="BC30" s="605"/>
      <c r="BD30" s="605"/>
      <c r="BE30" s="605"/>
      <c r="BF30" s="606"/>
      <c r="BG30" s="604" t="s">
        <v>294</v>
      </c>
      <c r="BH30" s="664"/>
      <c r="BI30" s="664"/>
      <c r="BJ30" s="664"/>
      <c r="BK30" s="664"/>
      <c r="BL30" s="664"/>
      <c r="BM30" s="664"/>
      <c r="BN30" s="664"/>
      <c r="BO30" s="664"/>
      <c r="BP30" s="664"/>
      <c r="BQ30" s="665"/>
      <c r="BR30" s="604" t="s">
        <v>295</v>
      </c>
      <c r="BS30" s="664"/>
      <c r="BT30" s="664"/>
      <c r="BU30" s="664"/>
      <c r="BV30" s="664"/>
      <c r="BW30" s="664"/>
      <c r="BX30" s="664"/>
      <c r="BY30" s="664"/>
      <c r="BZ30" s="664"/>
      <c r="CA30" s="664"/>
      <c r="CB30" s="665"/>
      <c r="CD30" s="660"/>
      <c r="CE30" s="661"/>
      <c r="CF30" s="619" t="s">
        <v>296</v>
      </c>
      <c r="CG30" s="620"/>
      <c r="CH30" s="620"/>
      <c r="CI30" s="620"/>
      <c r="CJ30" s="620"/>
      <c r="CK30" s="620"/>
      <c r="CL30" s="620"/>
      <c r="CM30" s="620"/>
      <c r="CN30" s="620"/>
      <c r="CO30" s="620"/>
      <c r="CP30" s="620"/>
      <c r="CQ30" s="621"/>
      <c r="CR30" s="622">
        <v>2435111</v>
      </c>
      <c r="CS30" s="623"/>
      <c r="CT30" s="623"/>
      <c r="CU30" s="623"/>
      <c r="CV30" s="623"/>
      <c r="CW30" s="623"/>
      <c r="CX30" s="623"/>
      <c r="CY30" s="624"/>
      <c r="CZ30" s="627">
        <v>10.8</v>
      </c>
      <c r="DA30" s="652"/>
      <c r="DB30" s="652"/>
      <c r="DC30" s="656"/>
      <c r="DD30" s="631">
        <v>2382428</v>
      </c>
      <c r="DE30" s="623"/>
      <c r="DF30" s="623"/>
      <c r="DG30" s="623"/>
      <c r="DH30" s="623"/>
      <c r="DI30" s="623"/>
      <c r="DJ30" s="623"/>
      <c r="DK30" s="624"/>
      <c r="DL30" s="631">
        <v>2382428</v>
      </c>
      <c r="DM30" s="623"/>
      <c r="DN30" s="623"/>
      <c r="DO30" s="623"/>
      <c r="DP30" s="623"/>
      <c r="DQ30" s="623"/>
      <c r="DR30" s="623"/>
      <c r="DS30" s="623"/>
      <c r="DT30" s="623"/>
      <c r="DU30" s="623"/>
      <c r="DV30" s="624"/>
      <c r="DW30" s="627">
        <v>16.7</v>
      </c>
      <c r="DX30" s="652"/>
      <c r="DY30" s="652"/>
      <c r="DZ30" s="652"/>
      <c r="EA30" s="652"/>
      <c r="EB30" s="652"/>
      <c r="EC30" s="653"/>
    </row>
    <row r="31" spans="2:133" ht="11.25" customHeight="1" x14ac:dyDescent="0.15">
      <c r="B31" s="635" t="s">
        <v>297</v>
      </c>
      <c r="C31" s="636"/>
      <c r="D31" s="636"/>
      <c r="E31" s="636"/>
      <c r="F31" s="636"/>
      <c r="G31" s="636"/>
      <c r="H31" s="636"/>
      <c r="I31" s="636"/>
      <c r="J31" s="636"/>
      <c r="K31" s="636"/>
      <c r="L31" s="636"/>
      <c r="M31" s="636"/>
      <c r="N31" s="636"/>
      <c r="O31" s="636"/>
      <c r="P31" s="636"/>
      <c r="Q31" s="637"/>
      <c r="R31" s="622" t="s">
        <v>122</v>
      </c>
      <c r="S31" s="623"/>
      <c r="T31" s="623"/>
      <c r="U31" s="623"/>
      <c r="V31" s="623"/>
      <c r="W31" s="623"/>
      <c r="X31" s="623"/>
      <c r="Y31" s="624"/>
      <c r="Z31" s="625" t="s">
        <v>122</v>
      </c>
      <c r="AA31" s="625"/>
      <c r="AB31" s="625"/>
      <c r="AC31" s="625"/>
      <c r="AD31" s="626" t="s">
        <v>122</v>
      </c>
      <c r="AE31" s="626"/>
      <c r="AF31" s="626"/>
      <c r="AG31" s="626"/>
      <c r="AH31" s="626"/>
      <c r="AI31" s="626"/>
      <c r="AJ31" s="626"/>
      <c r="AK31" s="626"/>
      <c r="AL31" s="627" t="s">
        <v>122</v>
      </c>
      <c r="AM31" s="628"/>
      <c r="AN31" s="628"/>
      <c r="AO31" s="629"/>
      <c r="AP31" s="668" t="s">
        <v>298</v>
      </c>
      <c r="AQ31" s="669"/>
      <c r="AR31" s="669"/>
      <c r="AS31" s="669"/>
      <c r="AT31" s="674" t="s">
        <v>299</v>
      </c>
      <c r="AU31" s="215"/>
      <c r="AV31" s="215"/>
      <c r="AW31" s="215"/>
      <c r="AX31" s="608" t="s">
        <v>177</v>
      </c>
      <c r="AY31" s="609"/>
      <c r="AZ31" s="609"/>
      <c r="BA31" s="609"/>
      <c r="BB31" s="609"/>
      <c r="BC31" s="609"/>
      <c r="BD31" s="609"/>
      <c r="BE31" s="609"/>
      <c r="BF31" s="610"/>
      <c r="BG31" s="678">
        <v>98.8</v>
      </c>
      <c r="BH31" s="666"/>
      <c r="BI31" s="666"/>
      <c r="BJ31" s="666"/>
      <c r="BK31" s="666"/>
      <c r="BL31" s="666"/>
      <c r="BM31" s="617">
        <v>96.6</v>
      </c>
      <c r="BN31" s="666"/>
      <c r="BO31" s="666"/>
      <c r="BP31" s="666"/>
      <c r="BQ31" s="667"/>
      <c r="BR31" s="678">
        <v>98.7</v>
      </c>
      <c r="BS31" s="666"/>
      <c r="BT31" s="666"/>
      <c r="BU31" s="666"/>
      <c r="BV31" s="666"/>
      <c r="BW31" s="666"/>
      <c r="BX31" s="617">
        <v>96.2</v>
      </c>
      <c r="BY31" s="666"/>
      <c r="BZ31" s="666"/>
      <c r="CA31" s="666"/>
      <c r="CB31" s="667"/>
      <c r="CD31" s="660"/>
      <c r="CE31" s="661"/>
      <c r="CF31" s="619" t="s">
        <v>300</v>
      </c>
      <c r="CG31" s="620"/>
      <c r="CH31" s="620"/>
      <c r="CI31" s="620"/>
      <c r="CJ31" s="620"/>
      <c r="CK31" s="620"/>
      <c r="CL31" s="620"/>
      <c r="CM31" s="620"/>
      <c r="CN31" s="620"/>
      <c r="CO31" s="620"/>
      <c r="CP31" s="620"/>
      <c r="CQ31" s="621"/>
      <c r="CR31" s="622">
        <v>102438</v>
      </c>
      <c r="CS31" s="654"/>
      <c r="CT31" s="654"/>
      <c r="CU31" s="654"/>
      <c r="CV31" s="654"/>
      <c r="CW31" s="654"/>
      <c r="CX31" s="654"/>
      <c r="CY31" s="655"/>
      <c r="CZ31" s="627">
        <v>0.5</v>
      </c>
      <c r="DA31" s="652"/>
      <c r="DB31" s="652"/>
      <c r="DC31" s="656"/>
      <c r="DD31" s="631">
        <v>101811</v>
      </c>
      <c r="DE31" s="654"/>
      <c r="DF31" s="654"/>
      <c r="DG31" s="654"/>
      <c r="DH31" s="654"/>
      <c r="DI31" s="654"/>
      <c r="DJ31" s="654"/>
      <c r="DK31" s="655"/>
      <c r="DL31" s="631">
        <v>101811</v>
      </c>
      <c r="DM31" s="654"/>
      <c r="DN31" s="654"/>
      <c r="DO31" s="654"/>
      <c r="DP31" s="654"/>
      <c r="DQ31" s="654"/>
      <c r="DR31" s="654"/>
      <c r="DS31" s="654"/>
      <c r="DT31" s="654"/>
      <c r="DU31" s="654"/>
      <c r="DV31" s="655"/>
      <c r="DW31" s="627">
        <v>0.7</v>
      </c>
      <c r="DX31" s="652"/>
      <c r="DY31" s="652"/>
      <c r="DZ31" s="652"/>
      <c r="EA31" s="652"/>
      <c r="EB31" s="652"/>
      <c r="EC31" s="653"/>
    </row>
    <row r="32" spans="2:133" ht="11.25" customHeight="1" x14ac:dyDescent="0.15">
      <c r="B32" s="619" t="s">
        <v>301</v>
      </c>
      <c r="C32" s="620"/>
      <c r="D32" s="620"/>
      <c r="E32" s="620"/>
      <c r="F32" s="620"/>
      <c r="G32" s="620"/>
      <c r="H32" s="620"/>
      <c r="I32" s="620"/>
      <c r="J32" s="620"/>
      <c r="K32" s="620"/>
      <c r="L32" s="620"/>
      <c r="M32" s="620"/>
      <c r="N32" s="620"/>
      <c r="O32" s="620"/>
      <c r="P32" s="620"/>
      <c r="Q32" s="621"/>
      <c r="R32" s="622">
        <v>1535353</v>
      </c>
      <c r="S32" s="623"/>
      <c r="T32" s="623"/>
      <c r="U32" s="623"/>
      <c r="V32" s="623"/>
      <c r="W32" s="623"/>
      <c r="X32" s="623"/>
      <c r="Y32" s="624"/>
      <c r="Z32" s="625">
        <v>6.3</v>
      </c>
      <c r="AA32" s="625"/>
      <c r="AB32" s="625"/>
      <c r="AC32" s="625"/>
      <c r="AD32" s="626" t="s">
        <v>122</v>
      </c>
      <c r="AE32" s="626"/>
      <c r="AF32" s="626"/>
      <c r="AG32" s="626"/>
      <c r="AH32" s="626"/>
      <c r="AI32" s="626"/>
      <c r="AJ32" s="626"/>
      <c r="AK32" s="626"/>
      <c r="AL32" s="627" t="s">
        <v>122</v>
      </c>
      <c r="AM32" s="628"/>
      <c r="AN32" s="628"/>
      <c r="AO32" s="629"/>
      <c r="AP32" s="670"/>
      <c r="AQ32" s="671"/>
      <c r="AR32" s="671"/>
      <c r="AS32" s="671"/>
      <c r="AT32" s="675"/>
      <c r="AU32" s="211" t="s">
        <v>302</v>
      </c>
      <c r="AX32" s="619" t="s">
        <v>303</v>
      </c>
      <c r="AY32" s="620"/>
      <c r="AZ32" s="620"/>
      <c r="BA32" s="620"/>
      <c r="BB32" s="620"/>
      <c r="BC32" s="620"/>
      <c r="BD32" s="620"/>
      <c r="BE32" s="620"/>
      <c r="BF32" s="621"/>
      <c r="BG32" s="679">
        <v>98.4</v>
      </c>
      <c r="BH32" s="654"/>
      <c r="BI32" s="654"/>
      <c r="BJ32" s="654"/>
      <c r="BK32" s="654"/>
      <c r="BL32" s="654"/>
      <c r="BM32" s="628">
        <v>96.5</v>
      </c>
      <c r="BN32" s="654"/>
      <c r="BO32" s="654"/>
      <c r="BP32" s="654"/>
      <c r="BQ32" s="677"/>
      <c r="BR32" s="679">
        <v>98.4</v>
      </c>
      <c r="BS32" s="654"/>
      <c r="BT32" s="654"/>
      <c r="BU32" s="654"/>
      <c r="BV32" s="654"/>
      <c r="BW32" s="654"/>
      <c r="BX32" s="628">
        <v>96.2</v>
      </c>
      <c r="BY32" s="654"/>
      <c r="BZ32" s="654"/>
      <c r="CA32" s="654"/>
      <c r="CB32" s="677"/>
      <c r="CD32" s="662"/>
      <c r="CE32" s="663"/>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7" t="s">
        <v>122</v>
      </c>
      <c r="DA32" s="652"/>
      <c r="DB32" s="652"/>
      <c r="DC32" s="656"/>
      <c r="DD32" s="631" t="s">
        <v>122</v>
      </c>
      <c r="DE32" s="623"/>
      <c r="DF32" s="623"/>
      <c r="DG32" s="623"/>
      <c r="DH32" s="623"/>
      <c r="DI32" s="623"/>
      <c r="DJ32" s="623"/>
      <c r="DK32" s="624"/>
      <c r="DL32" s="631" t="s">
        <v>122</v>
      </c>
      <c r="DM32" s="623"/>
      <c r="DN32" s="623"/>
      <c r="DO32" s="623"/>
      <c r="DP32" s="623"/>
      <c r="DQ32" s="623"/>
      <c r="DR32" s="623"/>
      <c r="DS32" s="623"/>
      <c r="DT32" s="623"/>
      <c r="DU32" s="623"/>
      <c r="DV32" s="624"/>
      <c r="DW32" s="627" t="s">
        <v>122</v>
      </c>
      <c r="DX32" s="652"/>
      <c r="DY32" s="652"/>
      <c r="DZ32" s="652"/>
      <c r="EA32" s="652"/>
      <c r="EB32" s="652"/>
      <c r="EC32" s="653"/>
    </row>
    <row r="33" spans="2:133" ht="11.25" customHeight="1" x14ac:dyDescent="0.15">
      <c r="B33" s="619" t="s">
        <v>305</v>
      </c>
      <c r="C33" s="620"/>
      <c r="D33" s="620"/>
      <c r="E33" s="620"/>
      <c r="F33" s="620"/>
      <c r="G33" s="620"/>
      <c r="H33" s="620"/>
      <c r="I33" s="620"/>
      <c r="J33" s="620"/>
      <c r="K33" s="620"/>
      <c r="L33" s="620"/>
      <c r="M33" s="620"/>
      <c r="N33" s="620"/>
      <c r="O33" s="620"/>
      <c r="P33" s="620"/>
      <c r="Q33" s="621"/>
      <c r="R33" s="622">
        <v>597975</v>
      </c>
      <c r="S33" s="623"/>
      <c r="T33" s="623"/>
      <c r="U33" s="623"/>
      <c r="V33" s="623"/>
      <c r="W33" s="623"/>
      <c r="X33" s="623"/>
      <c r="Y33" s="624"/>
      <c r="Z33" s="625">
        <v>2.5</v>
      </c>
      <c r="AA33" s="625"/>
      <c r="AB33" s="625"/>
      <c r="AC33" s="625"/>
      <c r="AD33" s="626">
        <v>15089</v>
      </c>
      <c r="AE33" s="626"/>
      <c r="AF33" s="626"/>
      <c r="AG33" s="626"/>
      <c r="AH33" s="626"/>
      <c r="AI33" s="626"/>
      <c r="AJ33" s="626"/>
      <c r="AK33" s="626"/>
      <c r="AL33" s="627">
        <v>0.1</v>
      </c>
      <c r="AM33" s="628"/>
      <c r="AN33" s="628"/>
      <c r="AO33" s="629"/>
      <c r="AP33" s="672"/>
      <c r="AQ33" s="673"/>
      <c r="AR33" s="673"/>
      <c r="AS33" s="673"/>
      <c r="AT33" s="676"/>
      <c r="AU33" s="216"/>
      <c r="AV33" s="216"/>
      <c r="AW33" s="216"/>
      <c r="AX33" s="643" t="s">
        <v>306</v>
      </c>
      <c r="AY33" s="644"/>
      <c r="AZ33" s="644"/>
      <c r="BA33" s="644"/>
      <c r="BB33" s="644"/>
      <c r="BC33" s="644"/>
      <c r="BD33" s="644"/>
      <c r="BE33" s="644"/>
      <c r="BF33" s="645"/>
      <c r="BG33" s="680">
        <v>99</v>
      </c>
      <c r="BH33" s="681"/>
      <c r="BI33" s="681"/>
      <c r="BJ33" s="681"/>
      <c r="BK33" s="681"/>
      <c r="BL33" s="681"/>
      <c r="BM33" s="682">
        <v>96.7</v>
      </c>
      <c r="BN33" s="681"/>
      <c r="BO33" s="681"/>
      <c r="BP33" s="681"/>
      <c r="BQ33" s="683"/>
      <c r="BR33" s="680">
        <v>98.8</v>
      </c>
      <c r="BS33" s="681"/>
      <c r="BT33" s="681"/>
      <c r="BU33" s="681"/>
      <c r="BV33" s="681"/>
      <c r="BW33" s="681"/>
      <c r="BX33" s="682">
        <v>96.2</v>
      </c>
      <c r="BY33" s="681"/>
      <c r="BZ33" s="681"/>
      <c r="CA33" s="681"/>
      <c r="CB33" s="683"/>
      <c r="CD33" s="619" t="s">
        <v>307</v>
      </c>
      <c r="CE33" s="620"/>
      <c r="CF33" s="620"/>
      <c r="CG33" s="620"/>
      <c r="CH33" s="620"/>
      <c r="CI33" s="620"/>
      <c r="CJ33" s="620"/>
      <c r="CK33" s="620"/>
      <c r="CL33" s="620"/>
      <c r="CM33" s="620"/>
      <c r="CN33" s="620"/>
      <c r="CO33" s="620"/>
      <c r="CP33" s="620"/>
      <c r="CQ33" s="621"/>
      <c r="CR33" s="622">
        <v>8770255</v>
      </c>
      <c r="CS33" s="654"/>
      <c r="CT33" s="654"/>
      <c r="CU33" s="654"/>
      <c r="CV33" s="654"/>
      <c r="CW33" s="654"/>
      <c r="CX33" s="654"/>
      <c r="CY33" s="655"/>
      <c r="CZ33" s="627">
        <v>38.700000000000003</v>
      </c>
      <c r="DA33" s="652"/>
      <c r="DB33" s="652"/>
      <c r="DC33" s="656"/>
      <c r="DD33" s="631">
        <v>7327931</v>
      </c>
      <c r="DE33" s="654"/>
      <c r="DF33" s="654"/>
      <c r="DG33" s="654"/>
      <c r="DH33" s="654"/>
      <c r="DI33" s="654"/>
      <c r="DJ33" s="654"/>
      <c r="DK33" s="655"/>
      <c r="DL33" s="631">
        <v>5752113</v>
      </c>
      <c r="DM33" s="654"/>
      <c r="DN33" s="654"/>
      <c r="DO33" s="654"/>
      <c r="DP33" s="654"/>
      <c r="DQ33" s="654"/>
      <c r="DR33" s="654"/>
      <c r="DS33" s="654"/>
      <c r="DT33" s="654"/>
      <c r="DU33" s="654"/>
      <c r="DV33" s="655"/>
      <c r="DW33" s="627">
        <v>40.299999999999997</v>
      </c>
      <c r="DX33" s="652"/>
      <c r="DY33" s="652"/>
      <c r="DZ33" s="652"/>
      <c r="EA33" s="652"/>
      <c r="EB33" s="652"/>
      <c r="EC33" s="653"/>
    </row>
    <row r="34" spans="2:133" ht="11.25" customHeight="1" x14ac:dyDescent="0.15">
      <c r="B34" s="619" t="s">
        <v>308</v>
      </c>
      <c r="C34" s="620"/>
      <c r="D34" s="620"/>
      <c r="E34" s="620"/>
      <c r="F34" s="620"/>
      <c r="G34" s="620"/>
      <c r="H34" s="620"/>
      <c r="I34" s="620"/>
      <c r="J34" s="620"/>
      <c r="K34" s="620"/>
      <c r="L34" s="620"/>
      <c r="M34" s="620"/>
      <c r="N34" s="620"/>
      <c r="O34" s="620"/>
      <c r="P34" s="620"/>
      <c r="Q34" s="621"/>
      <c r="R34" s="622">
        <v>150744</v>
      </c>
      <c r="S34" s="623"/>
      <c r="T34" s="623"/>
      <c r="U34" s="623"/>
      <c r="V34" s="623"/>
      <c r="W34" s="623"/>
      <c r="X34" s="623"/>
      <c r="Y34" s="624"/>
      <c r="Z34" s="625">
        <v>0.6</v>
      </c>
      <c r="AA34" s="625"/>
      <c r="AB34" s="625"/>
      <c r="AC34" s="625"/>
      <c r="AD34" s="626" t="s">
        <v>122</v>
      </c>
      <c r="AE34" s="626"/>
      <c r="AF34" s="626"/>
      <c r="AG34" s="626"/>
      <c r="AH34" s="626"/>
      <c r="AI34" s="626"/>
      <c r="AJ34" s="626"/>
      <c r="AK34" s="626"/>
      <c r="AL34" s="627" t="s">
        <v>122</v>
      </c>
      <c r="AM34" s="628"/>
      <c r="AN34" s="628"/>
      <c r="AO34" s="629"/>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9" t="s">
        <v>309</v>
      </c>
      <c r="CE34" s="620"/>
      <c r="CF34" s="620"/>
      <c r="CG34" s="620"/>
      <c r="CH34" s="620"/>
      <c r="CI34" s="620"/>
      <c r="CJ34" s="620"/>
      <c r="CK34" s="620"/>
      <c r="CL34" s="620"/>
      <c r="CM34" s="620"/>
      <c r="CN34" s="620"/>
      <c r="CO34" s="620"/>
      <c r="CP34" s="620"/>
      <c r="CQ34" s="621"/>
      <c r="CR34" s="622">
        <v>2697598</v>
      </c>
      <c r="CS34" s="623"/>
      <c r="CT34" s="623"/>
      <c r="CU34" s="623"/>
      <c r="CV34" s="623"/>
      <c r="CW34" s="623"/>
      <c r="CX34" s="623"/>
      <c r="CY34" s="624"/>
      <c r="CZ34" s="627">
        <v>11.9</v>
      </c>
      <c r="DA34" s="652"/>
      <c r="DB34" s="652"/>
      <c r="DC34" s="656"/>
      <c r="DD34" s="631">
        <v>2136210</v>
      </c>
      <c r="DE34" s="623"/>
      <c r="DF34" s="623"/>
      <c r="DG34" s="623"/>
      <c r="DH34" s="623"/>
      <c r="DI34" s="623"/>
      <c r="DJ34" s="623"/>
      <c r="DK34" s="624"/>
      <c r="DL34" s="631">
        <v>1935235</v>
      </c>
      <c r="DM34" s="623"/>
      <c r="DN34" s="623"/>
      <c r="DO34" s="623"/>
      <c r="DP34" s="623"/>
      <c r="DQ34" s="623"/>
      <c r="DR34" s="623"/>
      <c r="DS34" s="623"/>
      <c r="DT34" s="623"/>
      <c r="DU34" s="623"/>
      <c r="DV34" s="624"/>
      <c r="DW34" s="627">
        <v>13.6</v>
      </c>
      <c r="DX34" s="652"/>
      <c r="DY34" s="652"/>
      <c r="DZ34" s="652"/>
      <c r="EA34" s="652"/>
      <c r="EB34" s="652"/>
      <c r="EC34" s="653"/>
    </row>
    <row r="35" spans="2:133" ht="11.25" customHeight="1" x14ac:dyDescent="0.15">
      <c r="B35" s="619" t="s">
        <v>310</v>
      </c>
      <c r="C35" s="620"/>
      <c r="D35" s="620"/>
      <c r="E35" s="620"/>
      <c r="F35" s="620"/>
      <c r="G35" s="620"/>
      <c r="H35" s="620"/>
      <c r="I35" s="620"/>
      <c r="J35" s="620"/>
      <c r="K35" s="620"/>
      <c r="L35" s="620"/>
      <c r="M35" s="620"/>
      <c r="N35" s="620"/>
      <c r="O35" s="620"/>
      <c r="P35" s="620"/>
      <c r="Q35" s="621"/>
      <c r="R35" s="622">
        <v>323523</v>
      </c>
      <c r="S35" s="623"/>
      <c r="T35" s="623"/>
      <c r="U35" s="623"/>
      <c r="V35" s="623"/>
      <c r="W35" s="623"/>
      <c r="X35" s="623"/>
      <c r="Y35" s="624"/>
      <c r="Z35" s="625">
        <v>1.3</v>
      </c>
      <c r="AA35" s="625"/>
      <c r="AB35" s="625"/>
      <c r="AC35" s="625"/>
      <c r="AD35" s="626" t="s">
        <v>122</v>
      </c>
      <c r="AE35" s="626"/>
      <c r="AF35" s="626"/>
      <c r="AG35" s="626"/>
      <c r="AH35" s="626"/>
      <c r="AI35" s="626"/>
      <c r="AJ35" s="626"/>
      <c r="AK35" s="626"/>
      <c r="AL35" s="627" t="s">
        <v>122</v>
      </c>
      <c r="AM35" s="628"/>
      <c r="AN35" s="628"/>
      <c r="AO35" s="629"/>
      <c r="AP35" s="219"/>
      <c r="AQ35" s="604" t="s">
        <v>311</v>
      </c>
      <c r="AR35" s="605"/>
      <c r="AS35" s="605"/>
      <c r="AT35" s="605"/>
      <c r="AU35" s="605"/>
      <c r="AV35" s="605"/>
      <c r="AW35" s="605"/>
      <c r="AX35" s="605"/>
      <c r="AY35" s="605"/>
      <c r="AZ35" s="605"/>
      <c r="BA35" s="605"/>
      <c r="BB35" s="605"/>
      <c r="BC35" s="605"/>
      <c r="BD35" s="605"/>
      <c r="BE35" s="605"/>
      <c r="BF35" s="606"/>
      <c r="BG35" s="604" t="s">
        <v>312</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19" t="s">
        <v>313</v>
      </c>
      <c r="CE35" s="620"/>
      <c r="CF35" s="620"/>
      <c r="CG35" s="620"/>
      <c r="CH35" s="620"/>
      <c r="CI35" s="620"/>
      <c r="CJ35" s="620"/>
      <c r="CK35" s="620"/>
      <c r="CL35" s="620"/>
      <c r="CM35" s="620"/>
      <c r="CN35" s="620"/>
      <c r="CO35" s="620"/>
      <c r="CP35" s="620"/>
      <c r="CQ35" s="621"/>
      <c r="CR35" s="622">
        <v>134248</v>
      </c>
      <c r="CS35" s="654"/>
      <c r="CT35" s="654"/>
      <c r="CU35" s="654"/>
      <c r="CV35" s="654"/>
      <c r="CW35" s="654"/>
      <c r="CX35" s="654"/>
      <c r="CY35" s="655"/>
      <c r="CZ35" s="627">
        <v>0.6</v>
      </c>
      <c r="DA35" s="652"/>
      <c r="DB35" s="652"/>
      <c r="DC35" s="656"/>
      <c r="DD35" s="631">
        <v>116463</v>
      </c>
      <c r="DE35" s="654"/>
      <c r="DF35" s="654"/>
      <c r="DG35" s="654"/>
      <c r="DH35" s="654"/>
      <c r="DI35" s="654"/>
      <c r="DJ35" s="654"/>
      <c r="DK35" s="655"/>
      <c r="DL35" s="631">
        <v>116463</v>
      </c>
      <c r="DM35" s="654"/>
      <c r="DN35" s="654"/>
      <c r="DO35" s="654"/>
      <c r="DP35" s="654"/>
      <c r="DQ35" s="654"/>
      <c r="DR35" s="654"/>
      <c r="DS35" s="654"/>
      <c r="DT35" s="654"/>
      <c r="DU35" s="654"/>
      <c r="DV35" s="655"/>
      <c r="DW35" s="627">
        <v>0.8</v>
      </c>
      <c r="DX35" s="652"/>
      <c r="DY35" s="652"/>
      <c r="DZ35" s="652"/>
      <c r="EA35" s="652"/>
      <c r="EB35" s="652"/>
      <c r="EC35" s="653"/>
    </row>
    <row r="36" spans="2:133" ht="11.25" customHeight="1" x14ac:dyDescent="0.15">
      <c r="B36" s="619" t="s">
        <v>314</v>
      </c>
      <c r="C36" s="620"/>
      <c r="D36" s="620"/>
      <c r="E36" s="620"/>
      <c r="F36" s="620"/>
      <c r="G36" s="620"/>
      <c r="H36" s="620"/>
      <c r="I36" s="620"/>
      <c r="J36" s="620"/>
      <c r="K36" s="620"/>
      <c r="L36" s="620"/>
      <c r="M36" s="620"/>
      <c r="N36" s="620"/>
      <c r="O36" s="620"/>
      <c r="P36" s="620"/>
      <c r="Q36" s="621"/>
      <c r="R36" s="622">
        <v>1402237</v>
      </c>
      <c r="S36" s="623"/>
      <c r="T36" s="623"/>
      <c r="U36" s="623"/>
      <c r="V36" s="623"/>
      <c r="W36" s="623"/>
      <c r="X36" s="623"/>
      <c r="Y36" s="624"/>
      <c r="Z36" s="625">
        <v>5.8</v>
      </c>
      <c r="AA36" s="625"/>
      <c r="AB36" s="625"/>
      <c r="AC36" s="625"/>
      <c r="AD36" s="626" t="s">
        <v>122</v>
      </c>
      <c r="AE36" s="626"/>
      <c r="AF36" s="626"/>
      <c r="AG36" s="626"/>
      <c r="AH36" s="626"/>
      <c r="AI36" s="626"/>
      <c r="AJ36" s="626"/>
      <c r="AK36" s="626"/>
      <c r="AL36" s="627" t="s">
        <v>122</v>
      </c>
      <c r="AM36" s="628"/>
      <c r="AN36" s="628"/>
      <c r="AO36" s="629"/>
      <c r="AP36" s="219"/>
      <c r="AQ36" s="688" t="s">
        <v>315</v>
      </c>
      <c r="AR36" s="689"/>
      <c r="AS36" s="689"/>
      <c r="AT36" s="689"/>
      <c r="AU36" s="689"/>
      <c r="AV36" s="689"/>
      <c r="AW36" s="689"/>
      <c r="AX36" s="689"/>
      <c r="AY36" s="690"/>
      <c r="AZ36" s="611">
        <v>2521144</v>
      </c>
      <c r="BA36" s="612"/>
      <c r="BB36" s="612"/>
      <c r="BC36" s="612"/>
      <c r="BD36" s="612"/>
      <c r="BE36" s="612"/>
      <c r="BF36" s="684"/>
      <c r="BG36" s="608" t="s">
        <v>316</v>
      </c>
      <c r="BH36" s="609"/>
      <c r="BI36" s="609"/>
      <c r="BJ36" s="609"/>
      <c r="BK36" s="609"/>
      <c r="BL36" s="609"/>
      <c r="BM36" s="609"/>
      <c r="BN36" s="609"/>
      <c r="BO36" s="609"/>
      <c r="BP36" s="609"/>
      <c r="BQ36" s="609"/>
      <c r="BR36" s="609"/>
      <c r="BS36" s="609"/>
      <c r="BT36" s="609"/>
      <c r="BU36" s="610"/>
      <c r="BV36" s="611">
        <v>53513</v>
      </c>
      <c r="BW36" s="612"/>
      <c r="BX36" s="612"/>
      <c r="BY36" s="612"/>
      <c r="BZ36" s="612"/>
      <c r="CA36" s="612"/>
      <c r="CB36" s="684"/>
      <c r="CD36" s="619" t="s">
        <v>317</v>
      </c>
      <c r="CE36" s="620"/>
      <c r="CF36" s="620"/>
      <c r="CG36" s="620"/>
      <c r="CH36" s="620"/>
      <c r="CI36" s="620"/>
      <c r="CJ36" s="620"/>
      <c r="CK36" s="620"/>
      <c r="CL36" s="620"/>
      <c r="CM36" s="620"/>
      <c r="CN36" s="620"/>
      <c r="CO36" s="620"/>
      <c r="CP36" s="620"/>
      <c r="CQ36" s="621"/>
      <c r="CR36" s="622">
        <v>3102713</v>
      </c>
      <c r="CS36" s="623"/>
      <c r="CT36" s="623"/>
      <c r="CU36" s="623"/>
      <c r="CV36" s="623"/>
      <c r="CW36" s="623"/>
      <c r="CX36" s="623"/>
      <c r="CY36" s="624"/>
      <c r="CZ36" s="627">
        <v>13.7</v>
      </c>
      <c r="DA36" s="652"/>
      <c r="DB36" s="652"/>
      <c r="DC36" s="656"/>
      <c r="DD36" s="631">
        <v>2874728</v>
      </c>
      <c r="DE36" s="623"/>
      <c r="DF36" s="623"/>
      <c r="DG36" s="623"/>
      <c r="DH36" s="623"/>
      <c r="DI36" s="623"/>
      <c r="DJ36" s="623"/>
      <c r="DK36" s="624"/>
      <c r="DL36" s="631">
        <v>2118709</v>
      </c>
      <c r="DM36" s="623"/>
      <c r="DN36" s="623"/>
      <c r="DO36" s="623"/>
      <c r="DP36" s="623"/>
      <c r="DQ36" s="623"/>
      <c r="DR36" s="623"/>
      <c r="DS36" s="623"/>
      <c r="DT36" s="623"/>
      <c r="DU36" s="623"/>
      <c r="DV36" s="624"/>
      <c r="DW36" s="627">
        <v>14.8</v>
      </c>
      <c r="DX36" s="652"/>
      <c r="DY36" s="652"/>
      <c r="DZ36" s="652"/>
      <c r="EA36" s="652"/>
      <c r="EB36" s="652"/>
      <c r="EC36" s="653"/>
    </row>
    <row r="37" spans="2:133" ht="11.25" customHeight="1" x14ac:dyDescent="0.15">
      <c r="B37" s="619" t="s">
        <v>318</v>
      </c>
      <c r="C37" s="620"/>
      <c r="D37" s="620"/>
      <c r="E37" s="620"/>
      <c r="F37" s="620"/>
      <c r="G37" s="620"/>
      <c r="H37" s="620"/>
      <c r="I37" s="620"/>
      <c r="J37" s="620"/>
      <c r="K37" s="620"/>
      <c r="L37" s="620"/>
      <c r="M37" s="620"/>
      <c r="N37" s="620"/>
      <c r="O37" s="620"/>
      <c r="P37" s="620"/>
      <c r="Q37" s="621"/>
      <c r="R37" s="622">
        <v>320305</v>
      </c>
      <c r="S37" s="623"/>
      <c r="T37" s="623"/>
      <c r="U37" s="623"/>
      <c r="V37" s="623"/>
      <c r="W37" s="623"/>
      <c r="X37" s="623"/>
      <c r="Y37" s="624"/>
      <c r="Z37" s="625">
        <v>1.3</v>
      </c>
      <c r="AA37" s="625"/>
      <c r="AB37" s="625"/>
      <c r="AC37" s="625"/>
      <c r="AD37" s="626">
        <v>39</v>
      </c>
      <c r="AE37" s="626"/>
      <c r="AF37" s="626"/>
      <c r="AG37" s="626"/>
      <c r="AH37" s="626"/>
      <c r="AI37" s="626"/>
      <c r="AJ37" s="626"/>
      <c r="AK37" s="626"/>
      <c r="AL37" s="627">
        <v>0</v>
      </c>
      <c r="AM37" s="628"/>
      <c r="AN37" s="628"/>
      <c r="AO37" s="629"/>
      <c r="AQ37" s="685" t="s">
        <v>319</v>
      </c>
      <c r="AR37" s="686"/>
      <c r="AS37" s="686"/>
      <c r="AT37" s="686"/>
      <c r="AU37" s="686"/>
      <c r="AV37" s="686"/>
      <c r="AW37" s="686"/>
      <c r="AX37" s="686"/>
      <c r="AY37" s="687"/>
      <c r="AZ37" s="622">
        <v>746687</v>
      </c>
      <c r="BA37" s="623"/>
      <c r="BB37" s="623"/>
      <c r="BC37" s="623"/>
      <c r="BD37" s="654"/>
      <c r="BE37" s="654"/>
      <c r="BF37" s="677"/>
      <c r="BG37" s="619" t="s">
        <v>320</v>
      </c>
      <c r="BH37" s="620"/>
      <c r="BI37" s="620"/>
      <c r="BJ37" s="620"/>
      <c r="BK37" s="620"/>
      <c r="BL37" s="620"/>
      <c r="BM37" s="620"/>
      <c r="BN37" s="620"/>
      <c r="BO37" s="620"/>
      <c r="BP37" s="620"/>
      <c r="BQ37" s="620"/>
      <c r="BR37" s="620"/>
      <c r="BS37" s="620"/>
      <c r="BT37" s="620"/>
      <c r="BU37" s="621"/>
      <c r="BV37" s="622">
        <v>43620</v>
      </c>
      <c r="BW37" s="623"/>
      <c r="BX37" s="623"/>
      <c r="BY37" s="623"/>
      <c r="BZ37" s="623"/>
      <c r="CA37" s="623"/>
      <c r="CB37" s="632"/>
      <c r="CD37" s="619" t="s">
        <v>321</v>
      </c>
      <c r="CE37" s="620"/>
      <c r="CF37" s="620"/>
      <c r="CG37" s="620"/>
      <c r="CH37" s="620"/>
      <c r="CI37" s="620"/>
      <c r="CJ37" s="620"/>
      <c r="CK37" s="620"/>
      <c r="CL37" s="620"/>
      <c r="CM37" s="620"/>
      <c r="CN37" s="620"/>
      <c r="CO37" s="620"/>
      <c r="CP37" s="620"/>
      <c r="CQ37" s="621"/>
      <c r="CR37" s="622">
        <v>1485182</v>
      </c>
      <c r="CS37" s="654"/>
      <c r="CT37" s="654"/>
      <c r="CU37" s="654"/>
      <c r="CV37" s="654"/>
      <c r="CW37" s="654"/>
      <c r="CX37" s="654"/>
      <c r="CY37" s="655"/>
      <c r="CZ37" s="627">
        <v>6.6</v>
      </c>
      <c r="DA37" s="652"/>
      <c r="DB37" s="652"/>
      <c r="DC37" s="656"/>
      <c r="DD37" s="631">
        <v>1485182</v>
      </c>
      <c r="DE37" s="654"/>
      <c r="DF37" s="654"/>
      <c r="DG37" s="654"/>
      <c r="DH37" s="654"/>
      <c r="DI37" s="654"/>
      <c r="DJ37" s="654"/>
      <c r="DK37" s="655"/>
      <c r="DL37" s="631">
        <v>1404226</v>
      </c>
      <c r="DM37" s="654"/>
      <c r="DN37" s="654"/>
      <c r="DO37" s="654"/>
      <c r="DP37" s="654"/>
      <c r="DQ37" s="654"/>
      <c r="DR37" s="654"/>
      <c r="DS37" s="654"/>
      <c r="DT37" s="654"/>
      <c r="DU37" s="654"/>
      <c r="DV37" s="655"/>
      <c r="DW37" s="627">
        <v>9.8000000000000007</v>
      </c>
      <c r="DX37" s="652"/>
      <c r="DY37" s="652"/>
      <c r="DZ37" s="652"/>
      <c r="EA37" s="652"/>
      <c r="EB37" s="652"/>
      <c r="EC37" s="653"/>
    </row>
    <row r="38" spans="2:133" ht="11.25" customHeight="1" x14ac:dyDescent="0.15">
      <c r="B38" s="619" t="s">
        <v>322</v>
      </c>
      <c r="C38" s="620"/>
      <c r="D38" s="620"/>
      <c r="E38" s="620"/>
      <c r="F38" s="620"/>
      <c r="G38" s="620"/>
      <c r="H38" s="620"/>
      <c r="I38" s="620"/>
      <c r="J38" s="620"/>
      <c r="K38" s="620"/>
      <c r="L38" s="620"/>
      <c r="M38" s="620"/>
      <c r="N38" s="620"/>
      <c r="O38" s="620"/>
      <c r="P38" s="620"/>
      <c r="Q38" s="621"/>
      <c r="R38" s="622">
        <v>674100</v>
      </c>
      <c r="S38" s="623"/>
      <c r="T38" s="623"/>
      <c r="U38" s="623"/>
      <c r="V38" s="623"/>
      <c r="W38" s="623"/>
      <c r="X38" s="623"/>
      <c r="Y38" s="624"/>
      <c r="Z38" s="625">
        <v>2.8</v>
      </c>
      <c r="AA38" s="625"/>
      <c r="AB38" s="625"/>
      <c r="AC38" s="625"/>
      <c r="AD38" s="626" t="s">
        <v>122</v>
      </c>
      <c r="AE38" s="626"/>
      <c r="AF38" s="626"/>
      <c r="AG38" s="626"/>
      <c r="AH38" s="626"/>
      <c r="AI38" s="626"/>
      <c r="AJ38" s="626"/>
      <c r="AK38" s="626"/>
      <c r="AL38" s="627" t="s">
        <v>122</v>
      </c>
      <c r="AM38" s="628"/>
      <c r="AN38" s="628"/>
      <c r="AO38" s="629"/>
      <c r="AQ38" s="685" t="s">
        <v>323</v>
      </c>
      <c r="AR38" s="686"/>
      <c r="AS38" s="686"/>
      <c r="AT38" s="686"/>
      <c r="AU38" s="686"/>
      <c r="AV38" s="686"/>
      <c r="AW38" s="686"/>
      <c r="AX38" s="686"/>
      <c r="AY38" s="687"/>
      <c r="AZ38" s="622">
        <v>12569</v>
      </c>
      <c r="BA38" s="623"/>
      <c r="BB38" s="623"/>
      <c r="BC38" s="623"/>
      <c r="BD38" s="654"/>
      <c r="BE38" s="654"/>
      <c r="BF38" s="677"/>
      <c r="BG38" s="619" t="s">
        <v>324</v>
      </c>
      <c r="BH38" s="620"/>
      <c r="BI38" s="620"/>
      <c r="BJ38" s="620"/>
      <c r="BK38" s="620"/>
      <c r="BL38" s="620"/>
      <c r="BM38" s="620"/>
      <c r="BN38" s="620"/>
      <c r="BO38" s="620"/>
      <c r="BP38" s="620"/>
      <c r="BQ38" s="620"/>
      <c r="BR38" s="620"/>
      <c r="BS38" s="620"/>
      <c r="BT38" s="620"/>
      <c r="BU38" s="621"/>
      <c r="BV38" s="622">
        <v>7893</v>
      </c>
      <c r="BW38" s="623"/>
      <c r="BX38" s="623"/>
      <c r="BY38" s="623"/>
      <c r="BZ38" s="623"/>
      <c r="CA38" s="623"/>
      <c r="CB38" s="632"/>
      <c r="CD38" s="619" t="s">
        <v>325</v>
      </c>
      <c r="CE38" s="620"/>
      <c r="CF38" s="620"/>
      <c r="CG38" s="620"/>
      <c r="CH38" s="620"/>
      <c r="CI38" s="620"/>
      <c r="CJ38" s="620"/>
      <c r="CK38" s="620"/>
      <c r="CL38" s="620"/>
      <c r="CM38" s="620"/>
      <c r="CN38" s="620"/>
      <c r="CO38" s="620"/>
      <c r="CP38" s="620"/>
      <c r="CQ38" s="621"/>
      <c r="CR38" s="622">
        <v>2055394</v>
      </c>
      <c r="CS38" s="623"/>
      <c r="CT38" s="623"/>
      <c r="CU38" s="623"/>
      <c r="CV38" s="623"/>
      <c r="CW38" s="623"/>
      <c r="CX38" s="623"/>
      <c r="CY38" s="624"/>
      <c r="CZ38" s="627">
        <v>9.1</v>
      </c>
      <c r="DA38" s="652"/>
      <c r="DB38" s="652"/>
      <c r="DC38" s="656"/>
      <c r="DD38" s="631">
        <v>1688943</v>
      </c>
      <c r="DE38" s="623"/>
      <c r="DF38" s="623"/>
      <c r="DG38" s="623"/>
      <c r="DH38" s="623"/>
      <c r="DI38" s="623"/>
      <c r="DJ38" s="623"/>
      <c r="DK38" s="624"/>
      <c r="DL38" s="631">
        <v>1581706</v>
      </c>
      <c r="DM38" s="623"/>
      <c r="DN38" s="623"/>
      <c r="DO38" s="623"/>
      <c r="DP38" s="623"/>
      <c r="DQ38" s="623"/>
      <c r="DR38" s="623"/>
      <c r="DS38" s="623"/>
      <c r="DT38" s="623"/>
      <c r="DU38" s="623"/>
      <c r="DV38" s="624"/>
      <c r="DW38" s="627">
        <v>11.1</v>
      </c>
      <c r="DX38" s="652"/>
      <c r="DY38" s="652"/>
      <c r="DZ38" s="652"/>
      <c r="EA38" s="652"/>
      <c r="EB38" s="652"/>
      <c r="EC38" s="653"/>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25" t="s">
        <v>122</v>
      </c>
      <c r="AA39" s="625"/>
      <c r="AB39" s="625"/>
      <c r="AC39" s="625"/>
      <c r="AD39" s="626" t="s">
        <v>122</v>
      </c>
      <c r="AE39" s="626"/>
      <c r="AF39" s="626"/>
      <c r="AG39" s="626"/>
      <c r="AH39" s="626"/>
      <c r="AI39" s="626"/>
      <c r="AJ39" s="626"/>
      <c r="AK39" s="626"/>
      <c r="AL39" s="627" t="s">
        <v>122</v>
      </c>
      <c r="AM39" s="628"/>
      <c r="AN39" s="628"/>
      <c r="AO39" s="629"/>
      <c r="AQ39" s="685" t="s">
        <v>327</v>
      </c>
      <c r="AR39" s="686"/>
      <c r="AS39" s="686"/>
      <c r="AT39" s="686"/>
      <c r="AU39" s="686"/>
      <c r="AV39" s="686"/>
      <c r="AW39" s="686"/>
      <c r="AX39" s="686"/>
      <c r="AY39" s="687"/>
      <c r="AZ39" s="622" t="s">
        <v>122</v>
      </c>
      <c r="BA39" s="623"/>
      <c r="BB39" s="623"/>
      <c r="BC39" s="623"/>
      <c r="BD39" s="654"/>
      <c r="BE39" s="654"/>
      <c r="BF39" s="677"/>
      <c r="BG39" s="619" t="s">
        <v>328</v>
      </c>
      <c r="BH39" s="620"/>
      <c r="BI39" s="620"/>
      <c r="BJ39" s="620"/>
      <c r="BK39" s="620"/>
      <c r="BL39" s="620"/>
      <c r="BM39" s="620"/>
      <c r="BN39" s="620"/>
      <c r="BO39" s="620"/>
      <c r="BP39" s="620"/>
      <c r="BQ39" s="620"/>
      <c r="BR39" s="620"/>
      <c r="BS39" s="620"/>
      <c r="BT39" s="620"/>
      <c r="BU39" s="621"/>
      <c r="BV39" s="622">
        <v>12960</v>
      </c>
      <c r="BW39" s="623"/>
      <c r="BX39" s="623"/>
      <c r="BY39" s="623"/>
      <c r="BZ39" s="623"/>
      <c r="CA39" s="623"/>
      <c r="CB39" s="632"/>
      <c r="CD39" s="619" t="s">
        <v>329</v>
      </c>
      <c r="CE39" s="620"/>
      <c r="CF39" s="620"/>
      <c r="CG39" s="620"/>
      <c r="CH39" s="620"/>
      <c r="CI39" s="620"/>
      <c r="CJ39" s="620"/>
      <c r="CK39" s="620"/>
      <c r="CL39" s="620"/>
      <c r="CM39" s="620"/>
      <c r="CN39" s="620"/>
      <c r="CO39" s="620"/>
      <c r="CP39" s="620"/>
      <c r="CQ39" s="621"/>
      <c r="CR39" s="622">
        <v>769302</v>
      </c>
      <c r="CS39" s="654"/>
      <c r="CT39" s="654"/>
      <c r="CU39" s="654"/>
      <c r="CV39" s="654"/>
      <c r="CW39" s="654"/>
      <c r="CX39" s="654"/>
      <c r="CY39" s="655"/>
      <c r="CZ39" s="627">
        <v>3.4</v>
      </c>
      <c r="DA39" s="652"/>
      <c r="DB39" s="652"/>
      <c r="DC39" s="656"/>
      <c r="DD39" s="631">
        <v>511587</v>
      </c>
      <c r="DE39" s="654"/>
      <c r="DF39" s="654"/>
      <c r="DG39" s="654"/>
      <c r="DH39" s="654"/>
      <c r="DI39" s="654"/>
      <c r="DJ39" s="654"/>
      <c r="DK39" s="655"/>
      <c r="DL39" s="631" t="s">
        <v>122</v>
      </c>
      <c r="DM39" s="654"/>
      <c r="DN39" s="654"/>
      <c r="DO39" s="654"/>
      <c r="DP39" s="654"/>
      <c r="DQ39" s="654"/>
      <c r="DR39" s="654"/>
      <c r="DS39" s="654"/>
      <c r="DT39" s="654"/>
      <c r="DU39" s="654"/>
      <c r="DV39" s="655"/>
      <c r="DW39" s="627" t="s">
        <v>122</v>
      </c>
      <c r="DX39" s="652"/>
      <c r="DY39" s="652"/>
      <c r="DZ39" s="652"/>
      <c r="EA39" s="652"/>
      <c r="EB39" s="652"/>
      <c r="EC39" s="653"/>
    </row>
    <row r="40" spans="2:133" ht="11.25" customHeight="1" x14ac:dyDescent="0.15">
      <c r="B40" s="619" t="s">
        <v>330</v>
      </c>
      <c r="C40" s="620"/>
      <c r="D40" s="620"/>
      <c r="E40" s="620"/>
      <c r="F40" s="620"/>
      <c r="G40" s="620"/>
      <c r="H40" s="620"/>
      <c r="I40" s="620"/>
      <c r="J40" s="620"/>
      <c r="K40" s="620"/>
      <c r="L40" s="620"/>
      <c r="M40" s="620"/>
      <c r="N40" s="620"/>
      <c r="O40" s="620"/>
      <c r="P40" s="620"/>
      <c r="Q40" s="621"/>
      <c r="R40" s="622" t="s">
        <v>122</v>
      </c>
      <c r="S40" s="623"/>
      <c r="T40" s="623"/>
      <c r="U40" s="623"/>
      <c r="V40" s="623"/>
      <c r="W40" s="623"/>
      <c r="X40" s="623"/>
      <c r="Y40" s="624"/>
      <c r="Z40" s="625" t="s">
        <v>122</v>
      </c>
      <c r="AA40" s="625"/>
      <c r="AB40" s="625"/>
      <c r="AC40" s="625"/>
      <c r="AD40" s="626" t="s">
        <v>122</v>
      </c>
      <c r="AE40" s="626"/>
      <c r="AF40" s="626"/>
      <c r="AG40" s="626"/>
      <c r="AH40" s="626"/>
      <c r="AI40" s="626"/>
      <c r="AJ40" s="626"/>
      <c r="AK40" s="626"/>
      <c r="AL40" s="627" t="s">
        <v>122</v>
      </c>
      <c r="AM40" s="628"/>
      <c r="AN40" s="628"/>
      <c r="AO40" s="629"/>
      <c r="AQ40" s="685" t="s">
        <v>331</v>
      </c>
      <c r="AR40" s="686"/>
      <c r="AS40" s="686"/>
      <c r="AT40" s="686"/>
      <c r="AU40" s="686"/>
      <c r="AV40" s="686"/>
      <c r="AW40" s="686"/>
      <c r="AX40" s="686"/>
      <c r="AY40" s="687"/>
      <c r="AZ40" s="622" t="s">
        <v>122</v>
      </c>
      <c r="BA40" s="623"/>
      <c r="BB40" s="623"/>
      <c r="BC40" s="623"/>
      <c r="BD40" s="654"/>
      <c r="BE40" s="654"/>
      <c r="BF40" s="677"/>
      <c r="BG40" s="670" t="s">
        <v>332</v>
      </c>
      <c r="BH40" s="671"/>
      <c r="BI40" s="671"/>
      <c r="BJ40" s="671"/>
      <c r="BK40" s="671"/>
      <c r="BL40" s="220"/>
      <c r="BM40" s="620" t="s">
        <v>333</v>
      </c>
      <c r="BN40" s="620"/>
      <c r="BO40" s="620"/>
      <c r="BP40" s="620"/>
      <c r="BQ40" s="620"/>
      <c r="BR40" s="620"/>
      <c r="BS40" s="620"/>
      <c r="BT40" s="620"/>
      <c r="BU40" s="621"/>
      <c r="BV40" s="622">
        <v>107</v>
      </c>
      <c r="BW40" s="623"/>
      <c r="BX40" s="623"/>
      <c r="BY40" s="623"/>
      <c r="BZ40" s="623"/>
      <c r="CA40" s="623"/>
      <c r="CB40" s="632"/>
      <c r="CD40" s="619" t="s">
        <v>334</v>
      </c>
      <c r="CE40" s="620"/>
      <c r="CF40" s="620"/>
      <c r="CG40" s="620"/>
      <c r="CH40" s="620"/>
      <c r="CI40" s="620"/>
      <c r="CJ40" s="620"/>
      <c r="CK40" s="620"/>
      <c r="CL40" s="620"/>
      <c r="CM40" s="620"/>
      <c r="CN40" s="620"/>
      <c r="CO40" s="620"/>
      <c r="CP40" s="620"/>
      <c r="CQ40" s="621"/>
      <c r="CR40" s="622">
        <v>11000</v>
      </c>
      <c r="CS40" s="623"/>
      <c r="CT40" s="623"/>
      <c r="CU40" s="623"/>
      <c r="CV40" s="623"/>
      <c r="CW40" s="623"/>
      <c r="CX40" s="623"/>
      <c r="CY40" s="624"/>
      <c r="CZ40" s="627">
        <v>0</v>
      </c>
      <c r="DA40" s="652"/>
      <c r="DB40" s="652"/>
      <c r="DC40" s="656"/>
      <c r="DD40" s="631" t="s">
        <v>122</v>
      </c>
      <c r="DE40" s="623"/>
      <c r="DF40" s="623"/>
      <c r="DG40" s="623"/>
      <c r="DH40" s="623"/>
      <c r="DI40" s="623"/>
      <c r="DJ40" s="623"/>
      <c r="DK40" s="624"/>
      <c r="DL40" s="631" t="s">
        <v>122</v>
      </c>
      <c r="DM40" s="623"/>
      <c r="DN40" s="623"/>
      <c r="DO40" s="623"/>
      <c r="DP40" s="623"/>
      <c r="DQ40" s="623"/>
      <c r="DR40" s="623"/>
      <c r="DS40" s="623"/>
      <c r="DT40" s="623"/>
      <c r="DU40" s="623"/>
      <c r="DV40" s="624"/>
      <c r="DW40" s="627" t="s">
        <v>122</v>
      </c>
      <c r="DX40" s="652"/>
      <c r="DY40" s="652"/>
      <c r="DZ40" s="652"/>
      <c r="EA40" s="652"/>
      <c r="EB40" s="652"/>
      <c r="EC40" s="653"/>
    </row>
    <row r="41" spans="2:133" ht="11.25" customHeight="1" x14ac:dyDescent="0.15">
      <c r="B41" s="643" t="s">
        <v>335</v>
      </c>
      <c r="C41" s="644"/>
      <c r="D41" s="644"/>
      <c r="E41" s="644"/>
      <c r="F41" s="644"/>
      <c r="G41" s="644"/>
      <c r="H41" s="644"/>
      <c r="I41" s="644"/>
      <c r="J41" s="644"/>
      <c r="K41" s="644"/>
      <c r="L41" s="644"/>
      <c r="M41" s="644"/>
      <c r="N41" s="644"/>
      <c r="O41" s="644"/>
      <c r="P41" s="644"/>
      <c r="Q41" s="645"/>
      <c r="R41" s="694">
        <v>24252650</v>
      </c>
      <c r="S41" s="695"/>
      <c r="T41" s="695"/>
      <c r="U41" s="695"/>
      <c r="V41" s="695"/>
      <c r="W41" s="695"/>
      <c r="X41" s="695"/>
      <c r="Y41" s="699"/>
      <c r="Z41" s="700">
        <v>100</v>
      </c>
      <c r="AA41" s="700"/>
      <c r="AB41" s="700"/>
      <c r="AC41" s="700"/>
      <c r="AD41" s="701">
        <v>14267783</v>
      </c>
      <c r="AE41" s="701"/>
      <c r="AF41" s="701"/>
      <c r="AG41" s="701"/>
      <c r="AH41" s="701"/>
      <c r="AI41" s="701"/>
      <c r="AJ41" s="701"/>
      <c r="AK41" s="701"/>
      <c r="AL41" s="702">
        <v>100</v>
      </c>
      <c r="AM41" s="682"/>
      <c r="AN41" s="682"/>
      <c r="AO41" s="703"/>
      <c r="AQ41" s="685" t="s">
        <v>336</v>
      </c>
      <c r="AR41" s="686"/>
      <c r="AS41" s="686"/>
      <c r="AT41" s="686"/>
      <c r="AU41" s="686"/>
      <c r="AV41" s="686"/>
      <c r="AW41" s="686"/>
      <c r="AX41" s="686"/>
      <c r="AY41" s="687"/>
      <c r="AZ41" s="622">
        <v>413117</v>
      </c>
      <c r="BA41" s="623"/>
      <c r="BB41" s="623"/>
      <c r="BC41" s="623"/>
      <c r="BD41" s="654"/>
      <c r="BE41" s="654"/>
      <c r="BF41" s="677"/>
      <c r="BG41" s="670"/>
      <c r="BH41" s="671"/>
      <c r="BI41" s="671"/>
      <c r="BJ41" s="671"/>
      <c r="BK41" s="671"/>
      <c r="BL41" s="220"/>
      <c r="BM41" s="620" t="s">
        <v>337</v>
      </c>
      <c r="BN41" s="620"/>
      <c r="BO41" s="620"/>
      <c r="BP41" s="620"/>
      <c r="BQ41" s="620"/>
      <c r="BR41" s="620"/>
      <c r="BS41" s="620"/>
      <c r="BT41" s="620"/>
      <c r="BU41" s="621"/>
      <c r="BV41" s="622" t="s">
        <v>122</v>
      </c>
      <c r="BW41" s="623"/>
      <c r="BX41" s="623"/>
      <c r="BY41" s="623"/>
      <c r="BZ41" s="623"/>
      <c r="CA41" s="623"/>
      <c r="CB41" s="632"/>
      <c r="CD41" s="619" t="s">
        <v>338</v>
      </c>
      <c r="CE41" s="620"/>
      <c r="CF41" s="620"/>
      <c r="CG41" s="620"/>
      <c r="CH41" s="620"/>
      <c r="CI41" s="620"/>
      <c r="CJ41" s="620"/>
      <c r="CK41" s="620"/>
      <c r="CL41" s="620"/>
      <c r="CM41" s="620"/>
      <c r="CN41" s="620"/>
      <c r="CO41" s="620"/>
      <c r="CP41" s="620"/>
      <c r="CQ41" s="621"/>
      <c r="CR41" s="622" t="s">
        <v>122</v>
      </c>
      <c r="CS41" s="654"/>
      <c r="CT41" s="654"/>
      <c r="CU41" s="654"/>
      <c r="CV41" s="654"/>
      <c r="CW41" s="654"/>
      <c r="CX41" s="654"/>
      <c r="CY41" s="655"/>
      <c r="CZ41" s="627" t="s">
        <v>122</v>
      </c>
      <c r="DA41" s="652"/>
      <c r="DB41" s="652"/>
      <c r="DC41" s="656"/>
      <c r="DD41" s="631" t="s">
        <v>122</v>
      </c>
      <c r="DE41" s="654"/>
      <c r="DF41" s="654"/>
      <c r="DG41" s="654"/>
      <c r="DH41" s="654"/>
      <c r="DI41" s="654"/>
      <c r="DJ41" s="654"/>
      <c r="DK41" s="655"/>
      <c r="DL41" s="705"/>
      <c r="DM41" s="706"/>
      <c r="DN41" s="706"/>
      <c r="DO41" s="706"/>
      <c r="DP41" s="706"/>
      <c r="DQ41" s="706"/>
      <c r="DR41" s="706"/>
      <c r="DS41" s="706"/>
      <c r="DT41" s="706"/>
      <c r="DU41" s="706"/>
      <c r="DV41" s="707"/>
      <c r="DW41" s="696"/>
      <c r="DX41" s="697"/>
      <c r="DY41" s="697"/>
      <c r="DZ41" s="697"/>
      <c r="EA41" s="697"/>
      <c r="EB41" s="697"/>
      <c r="EC41" s="698"/>
    </row>
    <row r="42" spans="2:133" ht="11.25" customHeight="1" x14ac:dyDescent="0.15">
      <c r="AQ42" s="691" t="s">
        <v>339</v>
      </c>
      <c r="AR42" s="692"/>
      <c r="AS42" s="692"/>
      <c r="AT42" s="692"/>
      <c r="AU42" s="692"/>
      <c r="AV42" s="692"/>
      <c r="AW42" s="692"/>
      <c r="AX42" s="692"/>
      <c r="AY42" s="693"/>
      <c r="AZ42" s="694">
        <v>1348771</v>
      </c>
      <c r="BA42" s="695"/>
      <c r="BB42" s="695"/>
      <c r="BC42" s="695"/>
      <c r="BD42" s="681"/>
      <c r="BE42" s="681"/>
      <c r="BF42" s="683"/>
      <c r="BG42" s="672"/>
      <c r="BH42" s="673"/>
      <c r="BI42" s="673"/>
      <c r="BJ42" s="673"/>
      <c r="BK42" s="673"/>
      <c r="BL42" s="221"/>
      <c r="BM42" s="644" t="s">
        <v>340</v>
      </c>
      <c r="BN42" s="644"/>
      <c r="BO42" s="644"/>
      <c r="BP42" s="644"/>
      <c r="BQ42" s="644"/>
      <c r="BR42" s="644"/>
      <c r="BS42" s="644"/>
      <c r="BT42" s="644"/>
      <c r="BU42" s="645"/>
      <c r="BV42" s="694">
        <v>302</v>
      </c>
      <c r="BW42" s="695"/>
      <c r="BX42" s="695"/>
      <c r="BY42" s="695"/>
      <c r="BZ42" s="695"/>
      <c r="CA42" s="695"/>
      <c r="CB42" s="704"/>
      <c r="CD42" s="619" t="s">
        <v>341</v>
      </c>
      <c r="CE42" s="620"/>
      <c r="CF42" s="620"/>
      <c r="CG42" s="620"/>
      <c r="CH42" s="620"/>
      <c r="CI42" s="620"/>
      <c r="CJ42" s="620"/>
      <c r="CK42" s="620"/>
      <c r="CL42" s="620"/>
      <c r="CM42" s="620"/>
      <c r="CN42" s="620"/>
      <c r="CO42" s="620"/>
      <c r="CP42" s="620"/>
      <c r="CQ42" s="621"/>
      <c r="CR42" s="622">
        <v>2144643</v>
      </c>
      <c r="CS42" s="654"/>
      <c r="CT42" s="654"/>
      <c r="CU42" s="654"/>
      <c r="CV42" s="654"/>
      <c r="CW42" s="654"/>
      <c r="CX42" s="654"/>
      <c r="CY42" s="655"/>
      <c r="CZ42" s="627">
        <v>9.5</v>
      </c>
      <c r="DA42" s="652"/>
      <c r="DB42" s="652"/>
      <c r="DC42" s="656"/>
      <c r="DD42" s="631">
        <v>1185877</v>
      </c>
      <c r="DE42" s="654"/>
      <c r="DF42" s="654"/>
      <c r="DG42" s="654"/>
      <c r="DH42" s="654"/>
      <c r="DI42" s="654"/>
      <c r="DJ42" s="654"/>
      <c r="DK42" s="655"/>
      <c r="DL42" s="705"/>
      <c r="DM42" s="706"/>
      <c r="DN42" s="706"/>
      <c r="DO42" s="706"/>
      <c r="DP42" s="706"/>
      <c r="DQ42" s="706"/>
      <c r="DR42" s="706"/>
      <c r="DS42" s="706"/>
      <c r="DT42" s="706"/>
      <c r="DU42" s="706"/>
      <c r="DV42" s="707"/>
      <c r="DW42" s="696"/>
      <c r="DX42" s="697"/>
      <c r="DY42" s="697"/>
      <c r="DZ42" s="697"/>
      <c r="EA42" s="697"/>
      <c r="EB42" s="697"/>
      <c r="EC42" s="698"/>
    </row>
    <row r="43" spans="2:133" ht="11.25" customHeight="1" x14ac:dyDescent="0.15">
      <c r="B43" s="211" t="s">
        <v>342</v>
      </c>
      <c r="CD43" s="619" t="s">
        <v>343</v>
      </c>
      <c r="CE43" s="620"/>
      <c r="CF43" s="620"/>
      <c r="CG43" s="620"/>
      <c r="CH43" s="620"/>
      <c r="CI43" s="620"/>
      <c r="CJ43" s="620"/>
      <c r="CK43" s="620"/>
      <c r="CL43" s="620"/>
      <c r="CM43" s="620"/>
      <c r="CN43" s="620"/>
      <c r="CO43" s="620"/>
      <c r="CP43" s="620"/>
      <c r="CQ43" s="621"/>
      <c r="CR43" s="622">
        <v>38158</v>
      </c>
      <c r="CS43" s="654"/>
      <c r="CT43" s="654"/>
      <c r="CU43" s="654"/>
      <c r="CV43" s="654"/>
      <c r="CW43" s="654"/>
      <c r="CX43" s="654"/>
      <c r="CY43" s="655"/>
      <c r="CZ43" s="627">
        <v>0.2</v>
      </c>
      <c r="DA43" s="652"/>
      <c r="DB43" s="652"/>
      <c r="DC43" s="656"/>
      <c r="DD43" s="631">
        <v>38158</v>
      </c>
      <c r="DE43" s="654"/>
      <c r="DF43" s="654"/>
      <c r="DG43" s="654"/>
      <c r="DH43" s="654"/>
      <c r="DI43" s="654"/>
      <c r="DJ43" s="654"/>
      <c r="DK43" s="655"/>
      <c r="DL43" s="705"/>
      <c r="DM43" s="706"/>
      <c r="DN43" s="706"/>
      <c r="DO43" s="706"/>
      <c r="DP43" s="706"/>
      <c r="DQ43" s="706"/>
      <c r="DR43" s="706"/>
      <c r="DS43" s="706"/>
      <c r="DT43" s="706"/>
      <c r="DU43" s="706"/>
      <c r="DV43" s="707"/>
      <c r="DW43" s="696"/>
      <c r="DX43" s="697"/>
      <c r="DY43" s="697"/>
      <c r="DZ43" s="697"/>
      <c r="EA43" s="697"/>
      <c r="EB43" s="697"/>
      <c r="EC43" s="698"/>
    </row>
    <row r="44" spans="2:133" ht="11.25" customHeight="1" x14ac:dyDescent="0.15">
      <c r="B44" s="708" t="s">
        <v>344</v>
      </c>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8"/>
      <c r="BU44" s="708"/>
      <c r="BV44" s="708"/>
      <c r="BW44" s="708"/>
      <c r="BX44" s="708"/>
      <c r="BY44" s="708"/>
      <c r="BZ44" s="708"/>
      <c r="CA44" s="708"/>
      <c r="CB44" s="708"/>
      <c r="CC44" s="709"/>
      <c r="CD44" s="658" t="s">
        <v>292</v>
      </c>
      <c r="CE44" s="659"/>
      <c r="CF44" s="619" t="s">
        <v>345</v>
      </c>
      <c r="CG44" s="620"/>
      <c r="CH44" s="620"/>
      <c r="CI44" s="620"/>
      <c r="CJ44" s="620"/>
      <c r="CK44" s="620"/>
      <c r="CL44" s="620"/>
      <c r="CM44" s="620"/>
      <c r="CN44" s="620"/>
      <c r="CO44" s="620"/>
      <c r="CP44" s="620"/>
      <c r="CQ44" s="621"/>
      <c r="CR44" s="622">
        <v>2144643</v>
      </c>
      <c r="CS44" s="623"/>
      <c r="CT44" s="623"/>
      <c r="CU44" s="623"/>
      <c r="CV44" s="623"/>
      <c r="CW44" s="623"/>
      <c r="CX44" s="623"/>
      <c r="CY44" s="624"/>
      <c r="CZ44" s="627">
        <v>9.5</v>
      </c>
      <c r="DA44" s="628"/>
      <c r="DB44" s="628"/>
      <c r="DC44" s="634"/>
      <c r="DD44" s="631">
        <v>1185877</v>
      </c>
      <c r="DE44" s="623"/>
      <c r="DF44" s="623"/>
      <c r="DG44" s="623"/>
      <c r="DH44" s="623"/>
      <c r="DI44" s="623"/>
      <c r="DJ44" s="623"/>
      <c r="DK44" s="624"/>
      <c r="DL44" s="705"/>
      <c r="DM44" s="706"/>
      <c r="DN44" s="706"/>
      <c r="DO44" s="706"/>
      <c r="DP44" s="706"/>
      <c r="DQ44" s="706"/>
      <c r="DR44" s="706"/>
      <c r="DS44" s="706"/>
      <c r="DT44" s="706"/>
      <c r="DU44" s="706"/>
      <c r="DV44" s="707"/>
      <c r="DW44" s="696"/>
      <c r="DX44" s="697"/>
      <c r="DY44" s="697"/>
      <c r="DZ44" s="697"/>
      <c r="EA44" s="697"/>
      <c r="EB44" s="697"/>
      <c r="EC44" s="698"/>
    </row>
    <row r="45" spans="2:133" ht="11.25" customHeight="1" x14ac:dyDescent="0.15">
      <c r="B45" s="708" t="s">
        <v>346</v>
      </c>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708"/>
      <c r="AZ45" s="708"/>
      <c r="BA45" s="708"/>
      <c r="BB45" s="708"/>
      <c r="BC45" s="708"/>
      <c r="BD45" s="708"/>
      <c r="BE45" s="708"/>
      <c r="BF45" s="708"/>
      <c r="BG45" s="708"/>
      <c r="BH45" s="708"/>
      <c r="BI45" s="708"/>
      <c r="BJ45" s="708"/>
      <c r="BK45" s="708"/>
      <c r="BL45" s="708"/>
      <c r="BM45" s="708"/>
      <c r="BN45" s="708"/>
      <c r="BO45" s="708"/>
      <c r="BP45" s="708"/>
      <c r="BQ45" s="708"/>
      <c r="BR45" s="708"/>
      <c r="BS45" s="708"/>
      <c r="BT45" s="708"/>
      <c r="BU45" s="708"/>
      <c r="BV45" s="708"/>
      <c r="BW45" s="708"/>
      <c r="BX45" s="708"/>
      <c r="BY45" s="708"/>
      <c r="BZ45" s="708"/>
      <c r="CA45" s="708"/>
      <c r="CB45" s="708"/>
      <c r="CC45" s="709"/>
      <c r="CD45" s="660"/>
      <c r="CE45" s="661"/>
      <c r="CF45" s="619" t="s">
        <v>347</v>
      </c>
      <c r="CG45" s="620"/>
      <c r="CH45" s="620"/>
      <c r="CI45" s="620"/>
      <c r="CJ45" s="620"/>
      <c r="CK45" s="620"/>
      <c r="CL45" s="620"/>
      <c r="CM45" s="620"/>
      <c r="CN45" s="620"/>
      <c r="CO45" s="620"/>
      <c r="CP45" s="620"/>
      <c r="CQ45" s="621"/>
      <c r="CR45" s="622">
        <v>742659</v>
      </c>
      <c r="CS45" s="654"/>
      <c r="CT45" s="654"/>
      <c r="CU45" s="654"/>
      <c r="CV45" s="654"/>
      <c r="CW45" s="654"/>
      <c r="CX45" s="654"/>
      <c r="CY45" s="655"/>
      <c r="CZ45" s="627">
        <v>3.3</v>
      </c>
      <c r="DA45" s="652"/>
      <c r="DB45" s="652"/>
      <c r="DC45" s="656"/>
      <c r="DD45" s="631">
        <v>44838</v>
      </c>
      <c r="DE45" s="654"/>
      <c r="DF45" s="654"/>
      <c r="DG45" s="654"/>
      <c r="DH45" s="654"/>
      <c r="DI45" s="654"/>
      <c r="DJ45" s="654"/>
      <c r="DK45" s="655"/>
      <c r="DL45" s="705"/>
      <c r="DM45" s="706"/>
      <c r="DN45" s="706"/>
      <c r="DO45" s="706"/>
      <c r="DP45" s="706"/>
      <c r="DQ45" s="706"/>
      <c r="DR45" s="706"/>
      <c r="DS45" s="706"/>
      <c r="DT45" s="706"/>
      <c r="DU45" s="706"/>
      <c r="DV45" s="707"/>
      <c r="DW45" s="696"/>
      <c r="DX45" s="697"/>
      <c r="DY45" s="697"/>
      <c r="DZ45" s="697"/>
      <c r="EA45" s="697"/>
      <c r="EB45" s="697"/>
      <c r="EC45" s="698"/>
    </row>
    <row r="46" spans="2:133" ht="11.25" customHeight="1" x14ac:dyDescent="0.15">
      <c r="B46" s="222"/>
      <c r="CD46" s="660"/>
      <c r="CE46" s="661"/>
      <c r="CF46" s="619" t="s">
        <v>348</v>
      </c>
      <c r="CG46" s="620"/>
      <c r="CH46" s="620"/>
      <c r="CI46" s="620"/>
      <c r="CJ46" s="620"/>
      <c r="CK46" s="620"/>
      <c r="CL46" s="620"/>
      <c r="CM46" s="620"/>
      <c r="CN46" s="620"/>
      <c r="CO46" s="620"/>
      <c r="CP46" s="620"/>
      <c r="CQ46" s="621"/>
      <c r="CR46" s="622">
        <v>1385934</v>
      </c>
      <c r="CS46" s="623"/>
      <c r="CT46" s="623"/>
      <c r="CU46" s="623"/>
      <c r="CV46" s="623"/>
      <c r="CW46" s="623"/>
      <c r="CX46" s="623"/>
      <c r="CY46" s="624"/>
      <c r="CZ46" s="627">
        <v>6.1</v>
      </c>
      <c r="DA46" s="628"/>
      <c r="DB46" s="628"/>
      <c r="DC46" s="634"/>
      <c r="DD46" s="631">
        <v>1131489</v>
      </c>
      <c r="DE46" s="623"/>
      <c r="DF46" s="623"/>
      <c r="DG46" s="623"/>
      <c r="DH46" s="623"/>
      <c r="DI46" s="623"/>
      <c r="DJ46" s="623"/>
      <c r="DK46" s="624"/>
      <c r="DL46" s="705"/>
      <c r="DM46" s="706"/>
      <c r="DN46" s="706"/>
      <c r="DO46" s="706"/>
      <c r="DP46" s="706"/>
      <c r="DQ46" s="706"/>
      <c r="DR46" s="706"/>
      <c r="DS46" s="706"/>
      <c r="DT46" s="706"/>
      <c r="DU46" s="706"/>
      <c r="DV46" s="707"/>
      <c r="DW46" s="696"/>
      <c r="DX46" s="697"/>
      <c r="DY46" s="697"/>
      <c r="DZ46" s="697"/>
      <c r="EA46" s="697"/>
      <c r="EB46" s="697"/>
      <c r="EC46" s="698"/>
    </row>
    <row r="47" spans="2:133" ht="11.25" customHeight="1" x14ac:dyDescent="0.15">
      <c r="B47" s="222"/>
      <c r="CD47" s="660"/>
      <c r="CE47" s="661"/>
      <c r="CF47" s="619" t="s">
        <v>349</v>
      </c>
      <c r="CG47" s="620"/>
      <c r="CH47" s="620"/>
      <c r="CI47" s="620"/>
      <c r="CJ47" s="620"/>
      <c r="CK47" s="620"/>
      <c r="CL47" s="620"/>
      <c r="CM47" s="620"/>
      <c r="CN47" s="620"/>
      <c r="CO47" s="620"/>
      <c r="CP47" s="620"/>
      <c r="CQ47" s="621"/>
      <c r="CR47" s="622" t="s">
        <v>122</v>
      </c>
      <c r="CS47" s="654"/>
      <c r="CT47" s="654"/>
      <c r="CU47" s="654"/>
      <c r="CV47" s="654"/>
      <c r="CW47" s="654"/>
      <c r="CX47" s="654"/>
      <c r="CY47" s="655"/>
      <c r="CZ47" s="627" t="s">
        <v>122</v>
      </c>
      <c r="DA47" s="652"/>
      <c r="DB47" s="652"/>
      <c r="DC47" s="656"/>
      <c r="DD47" s="631" t="s">
        <v>122</v>
      </c>
      <c r="DE47" s="654"/>
      <c r="DF47" s="654"/>
      <c r="DG47" s="654"/>
      <c r="DH47" s="654"/>
      <c r="DI47" s="654"/>
      <c r="DJ47" s="654"/>
      <c r="DK47" s="655"/>
      <c r="DL47" s="705"/>
      <c r="DM47" s="706"/>
      <c r="DN47" s="706"/>
      <c r="DO47" s="706"/>
      <c r="DP47" s="706"/>
      <c r="DQ47" s="706"/>
      <c r="DR47" s="706"/>
      <c r="DS47" s="706"/>
      <c r="DT47" s="706"/>
      <c r="DU47" s="706"/>
      <c r="DV47" s="707"/>
      <c r="DW47" s="696"/>
      <c r="DX47" s="697"/>
      <c r="DY47" s="697"/>
      <c r="DZ47" s="697"/>
      <c r="EA47" s="697"/>
      <c r="EB47" s="697"/>
      <c r="EC47" s="698"/>
    </row>
    <row r="48" spans="2:133" x14ac:dyDescent="0.15">
      <c r="B48" s="222"/>
      <c r="CD48" s="662"/>
      <c r="CE48" s="663"/>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7" t="s">
        <v>122</v>
      </c>
      <c r="DA48" s="628"/>
      <c r="DB48" s="628"/>
      <c r="DC48" s="634"/>
      <c r="DD48" s="631" t="s">
        <v>122</v>
      </c>
      <c r="DE48" s="623"/>
      <c r="DF48" s="623"/>
      <c r="DG48" s="623"/>
      <c r="DH48" s="623"/>
      <c r="DI48" s="623"/>
      <c r="DJ48" s="623"/>
      <c r="DK48" s="624"/>
      <c r="DL48" s="705"/>
      <c r="DM48" s="706"/>
      <c r="DN48" s="706"/>
      <c r="DO48" s="706"/>
      <c r="DP48" s="706"/>
      <c r="DQ48" s="706"/>
      <c r="DR48" s="706"/>
      <c r="DS48" s="706"/>
      <c r="DT48" s="706"/>
      <c r="DU48" s="706"/>
      <c r="DV48" s="707"/>
      <c r="DW48" s="696"/>
      <c r="DX48" s="697"/>
      <c r="DY48" s="697"/>
      <c r="DZ48" s="697"/>
      <c r="EA48" s="697"/>
      <c r="EB48" s="697"/>
      <c r="EC48" s="698"/>
    </row>
    <row r="49" spans="2:133" ht="11.25" customHeight="1" x14ac:dyDescent="0.15">
      <c r="B49" s="222"/>
      <c r="CD49" s="643" t="s">
        <v>351</v>
      </c>
      <c r="CE49" s="644"/>
      <c r="CF49" s="644"/>
      <c r="CG49" s="644"/>
      <c r="CH49" s="644"/>
      <c r="CI49" s="644"/>
      <c r="CJ49" s="644"/>
      <c r="CK49" s="644"/>
      <c r="CL49" s="644"/>
      <c r="CM49" s="644"/>
      <c r="CN49" s="644"/>
      <c r="CO49" s="644"/>
      <c r="CP49" s="644"/>
      <c r="CQ49" s="645"/>
      <c r="CR49" s="694">
        <v>22636999</v>
      </c>
      <c r="CS49" s="681"/>
      <c r="CT49" s="681"/>
      <c r="CU49" s="681"/>
      <c r="CV49" s="681"/>
      <c r="CW49" s="681"/>
      <c r="CX49" s="681"/>
      <c r="CY49" s="710"/>
      <c r="CZ49" s="702">
        <v>100</v>
      </c>
      <c r="DA49" s="711"/>
      <c r="DB49" s="711"/>
      <c r="DC49" s="712"/>
      <c r="DD49" s="713">
        <v>16458418</v>
      </c>
      <c r="DE49" s="681"/>
      <c r="DF49" s="681"/>
      <c r="DG49" s="681"/>
      <c r="DH49" s="681"/>
      <c r="DI49" s="681"/>
      <c r="DJ49" s="681"/>
      <c r="DK49" s="710"/>
      <c r="DL49" s="714"/>
      <c r="DM49" s="715"/>
      <c r="DN49" s="715"/>
      <c r="DO49" s="715"/>
      <c r="DP49" s="715"/>
      <c r="DQ49" s="715"/>
      <c r="DR49" s="715"/>
      <c r="DS49" s="715"/>
      <c r="DT49" s="715"/>
      <c r="DU49" s="715"/>
      <c r="DV49" s="716"/>
      <c r="DW49" s="717"/>
      <c r="DX49" s="718"/>
      <c r="DY49" s="718"/>
      <c r="DZ49" s="718"/>
      <c r="EA49" s="718"/>
      <c r="EB49" s="718"/>
      <c r="EC49" s="719"/>
    </row>
  </sheetData>
  <sheetProtection algorithmName="SHA-512" hashValue="kfLXQSMkUYPR/UsvMhmAtol1k5k95rgJA9mtqTyRHdBPaw/5uWztIpu6siAR7AbHOIpfAS3maNvJIEuwNUVrZA==" saltValue="kFow+9nqru/K02OtV8v7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720" t="s">
        <v>352</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1" t="s">
        <v>353</v>
      </c>
      <c r="DK2" s="722"/>
      <c r="DL2" s="722"/>
      <c r="DM2" s="722"/>
      <c r="DN2" s="722"/>
      <c r="DO2" s="723"/>
      <c r="DP2" s="225"/>
      <c r="DQ2" s="721" t="s">
        <v>354</v>
      </c>
      <c r="DR2" s="722"/>
      <c r="DS2" s="722"/>
      <c r="DT2" s="722"/>
      <c r="DU2" s="722"/>
      <c r="DV2" s="722"/>
      <c r="DW2" s="722"/>
      <c r="DX2" s="722"/>
      <c r="DY2" s="722"/>
      <c r="DZ2" s="723"/>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724" t="s">
        <v>355</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229"/>
      <c r="BA4" s="229"/>
      <c r="BB4" s="229"/>
      <c r="BC4" s="229"/>
      <c r="BD4" s="229"/>
      <c r="BE4" s="230"/>
      <c r="BF4" s="230"/>
      <c r="BG4" s="230"/>
      <c r="BH4" s="230"/>
      <c r="BI4" s="230"/>
      <c r="BJ4" s="230"/>
      <c r="BK4" s="230"/>
      <c r="BL4" s="230"/>
      <c r="BM4" s="230"/>
      <c r="BN4" s="230"/>
      <c r="BO4" s="230"/>
      <c r="BP4" s="230"/>
      <c r="BQ4" s="725" t="s">
        <v>356</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231"/>
    </row>
    <row r="5" spans="1:131" s="232" customFormat="1" ht="26.25" customHeight="1" x14ac:dyDescent="0.15">
      <c r="A5" s="726" t="s">
        <v>357</v>
      </c>
      <c r="B5" s="727"/>
      <c r="C5" s="727"/>
      <c r="D5" s="727"/>
      <c r="E5" s="727"/>
      <c r="F5" s="727"/>
      <c r="G5" s="727"/>
      <c r="H5" s="727"/>
      <c r="I5" s="727"/>
      <c r="J5" s="727"/>
      <c r="K5" s="727"/>
      <c r="L5" s="727"/>
      <c r="M5" s="727"/>
      <c r="N5" s="727"/>
      <c r="O5" s="727"/>
      <c r="P5" s="728"/>
      <c r="Q5" s="732" t="s">
        <v>358</v>
      </c>
      <c r="R5" s="733"/>
      <c r="S5" s="733"/>
      <c r="T5" s="733"/>
      <c r="U5" s="734"/>
      <c r="V5" s="732" t="s">
        <v>359</v>
      </c>
      <c r="W5" s="733"/>
      <c r="X5" s="733"/>
      <c r="Y5" s="733"/>
      <c r="Z5" s="734"/>
      <c r="AA5" s="732" t="s">
        <v>360</v>
      </c>
      <c r="AB5" s="733"/>
      <c r="AC5" s="733"/>
      <c r="AD5" s="733"/>
      <c r="AE5" s="733"/>
      <c r="AF5" s="738" t="s">
        <v>361</v>
      </c>
      <c r="AG5" s="733"/>
      <c r="AH5" s="733"/>
      <c r="AI5" s="733"/>
      <c r="AJ5" s="739"/>
      <c r="AK5" s="733" t="s">
        <v>362</v>
      </c>
      <c r="AL5" s="733"/>
      <c r="AM5" s="733"/>
      <c r="AN5" s="733"/>
      <c r="AO5" s="734"/>
      <c r="AP5" s="732" t="s">
        <v>363</v>
      </c>
      <c r="AQ5" s="733"/>
      <c r="AR5" s="733"/>
      <c r="AS5" s="733"/>
      <c r="AT5" s="734"/>
      <c r="AU5" s="732" t="s">
        <v>364</v>
      </c>
      <c r="AV5" s="733"/>
      <c r="AW5" s="733"/>
      <c r="AX5" s="733"/>
      <c r="AY5" s="739"/>
      <c r="AZ5" s="229"/>
      <c r="BA5" s="229"/>
      <c r="BB5" s="229"/>
      <c r="BC5" s="229"/>
      <c r="BD5" s="229"/>
      <c r="BE5" s="230"/>
      <c r="BF5" s="230"/>
      <c r="BG5" s="230"/>
      <c r="BH5" s="230"/>
      <c r="BI5" s="230"/>
      <c r="BJ5" s="230"/>
      <c r="BK5" s="230"/>
      <c r="BL5" s="230"/>
      <c r="BM5" s="230"/>
      <c r="BN5" s="230"/>
      <c r="BO5" s="230"/>
      <c r="BP5" s="230"/>
      <c r="BQ5" s="726" t="s">
        <v>365</v>
      </c>
      <c r="BR5" s="727"/>
      <c r="BS5" s="727"/>
      <c r="BT5" s="727"/>
      <c r="BU5" s="727"/>
      <c r="BV5" s="727"/>
      <c r="BW5" s="727"/>
      <c r="BX5" s="727"/>
      <c r="BY5" s="727"/>
      <c r="BZ5" s="727"/>
      <c r="CA5" s="727"/>
      <c r="CB5" s="727"/>
      <c r="CC5" s="727"/>
      <c r="CD5" s="727"/>
      <c r="CE5" s="727"/>
      <c r="CF5" s="727"/>
      <c r="CG5" s="728"/>
      <c r="CH5" s="732" t="s">
        <v>366</v>
      </c>
      <c r="CI5" s="733"/>
      <c r="CJ5" s="733"/>
      <c r="CK5" s="733"/>
      <c r="CL5" s="734"/>
      <c r="CM5" s="732" t="s">
        <v>367</v>
      </c>
      <c r="CN5" s="733"/>
      <c r="CO5" s="733"/>
      <c r="CP5" s="733"/>
      <c r="CQ5" s="734"/>
      <c r="CR5" s="732" t="s">
        <v>368</v>
      </c>
      <c r="CS5" s="733"/>
      <c r="CT5" s="733"/>
      <c r="CU5" s="733"/>
      <c r="CV5" s="734"/>
      <c r="CW5" s="732" t="s">
        <v>369</v>
      </c>
      <c r="CX5" s="733"/>
      <c r="CY5" s="733"/>
      <c r="CZ5" s="733"/>
      <c r="DA5" s="734"/>
      <c r="DB5" s="732" t="s">
        <v>370</v>
      </c>
      <c r="DC5" s="733"/>
      <c r="DD5" s="733"/>
      <c r="DE5" s="733"/>
      <c r="DF5" s="734"/>
      <c r="DG5" s="762" t="s">
        <v>371</v>
      </c>
      <c r="DH5" s="763"/>
      <c r="DI5" s="763"/>
      <c r="DJ5" s="763"/>
      <c r="DK5" s="764"/>
      <c r="DL5" s="762" t="s">
        <v>372</v>
      </c>
      <c r="DM5" s="763"/>
      <c r="DN5" s="763"/>
      <c r="DO5" s="763"/>
      <c r="DP5" s="764"/>
      <c r="DQ5" s="732" t="s">
        <v>373</v>
      </c>
      <c r="DR5" s="733"/>
      <c r="DS5" s="733"/>
      <c r="DT5" s="733"/>
      <c r="DU5" s="734"/>
      <c r="DV5" s="732" t="s">
        <v>364</v>
      </c>
      <c r="DW5" s="733"/>
      <c r="DX5" s="733"/>
      <c r="DY5" s="733"/>
      <c r="DZ5" s="739"/>
      <c r="EA5" s="231"/>
    </row>
    <row r="6" spans="1:131" s="232" customFormat="1" ht="26.25" customHeight="1" thickBot="1" x14ac:dyDescent="0.2">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229"/>
      <c r="BA6" s="229"/>
      <c r="BB6" s="229"/>
      <c r="BC6" s="229"/>
      <c r="BD6" s="229"/>
      <c r="BE6" s="230"/>
      <c r="BF6" s="230"/>
      <c r="BG6" s="230"/>
      <c r="BH6" s="230"/>
      <c r="BI6" s="230"/>
      <c r="BJ6" s="230"/>
      <c r="BK6" s="230"/>
      <c r="BL6" s="230"/>
      <c r="BM6" s="230"/>
      <c r="BN6" s="230"/>
      <c r="BO6" s="230"/>
      <c r="BP6" s="230"/>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65"/>
      <c r="DH6" s="766"/>
      <c r="DI6" s="766"/>
      <c r="DJ6" s="766"/>
      <c r="DK6" s="767"/>
      <c r="DL6" s="765"/>
      <c r="DM6" s="766"/>
      <c r="DN6" s="766"/>
      <c r="DO6" s="766"/>
      <c r="DP6" s="767"/>
      <c r="DQ6" s="735"/>
      <c r="DR6" s="736"/>
      <c r="DS6" s="736"/>
      <c r="DT6" s="736"/>
      <c r="DU6" s="737"/>
      <c r="DV6" s="735"/>
      <c r="DW6" s="736"/>
      <c r="DX6" s="736"/>
      <c r="DY6" s="736"/>
      <c r="DZ6" s="741"/>
      <c r="EA6" s="231"/>
    </row>
    <row r="7" spans="1:131" s="232" customFormat="1" ht="26.25" customHeight="1" thickTop="1" x14ac:dyDescent="0.15">
      <c r="A7" s="233">
        <v>1</v>
      </c>
      <c r="B7" s="748" t="s">
        <v>374</v>
      </c>
      <c r="C7" s="749"/>
      <c r="D7" s="749"/>
      <c r="E7" s="749"/>
      <c r="F7" s="749"/>
      <c r="G7" s="749"/>
      <c r="H7" s="749"/>
      <c r="I7" s="749"/>
      <c r="J7" s="749"/>
      <c r="K7" s="749"/>
      <c r="L7" s="749"/>
      <c r="M7" s="749"/>
      <c r="N7" s="749"/>
      <c r="O7" s="749"/>
      <c r="P7" s="750"/>
      <c r="Q7" s="751">
        <v>24268</v>
      </c>
      <c r="R7" s="752"/>
      <c r="S7" s="752"/>
      <c r="T7" s="752"/>
      <c r="U7" s="752"/>
      <c r="V7" s="752">
        <v>22653</v>
      </c>
      <c r="W7" s="752"/>
      <c r="X7" s="752"/>
      <c r="Y7" s="752"/>
      <c r="Z7" s="752"/>
      <c r="AA7" s="752">
        <v>1616</v>
      </c>
      <c r="AB7" s="752"/>
      <c r="AC7" s="752"/>
      <c r="AD7" s="752"/>
      <c r="AE7" s="753"/>
      <c r="AF7" s="754">
        <v>1114</v>
      </c>
      <c r="AG7" s="755"/>
      <c r="AH7" s="755"/>
      <c r="AI7" s="755"/>
      <c r="AJ7" s="756"/>
      <c r="AK7" s="757">
        <v>324</v>
      </c>
      <c r="AL7" s="758"/>
      <c r="AM7" s="758"/>
      <c r="AN7" s="758"/>
      <c r="AO7" s="758"/>
      <c r="AP7" s="758">
        <v>26108</v>
      </c>
      <c r="AQ7" s="758"/>
      <c r="AR7" s="758"/>
      <c r="AS7" s="758"/>
      <c r="AT7" s="758"/>
      <c r="AU7" s="759"/>
      <c r="AV7" s="759"/>
      <c r="AW7" s="759"/>
      <c r="AX7" s="759"/>
      <c r="AY7" s="760"/>
      <c r="AZ7" s="229"/>
      <c r="BA7" s="229"/>
      <c r="BB7" s="229"/>
      <c r="BC7" s="229"/>
      <c r="BD7" s="229"/>
      <c r="BE7" s="230"/>
      <c r="BF7" s="230"/>
      <c r="BG7" s="230"/>
      <c r="BH7" s="230"/>
      <c r="BI7" s="230"/>
      <c r="BJ7" s="230"/>
      <c r="BK7" s="230"/>
      <c r="BL7" s="230"/>
      <c r="BM7" s="230"/>
      <c r="BN7" s="230"/>
      <c r="BO7" s="230"/>
      <c r="BP7" s="230"/>
      <c r="BQ7" s="233">
        <v>1</v>
      </c>
      <c r="BR7" s="234"/>
      <c r="BS7" s="745" t="s">
        <v>563</v>
      </c>
      <c r="BT7" s="746"/>
      <c r="BU7" s="746"/>
      <c r="BV7" s="746"/>
      <c r="BW7" s="746"/>
      <c r="BX7" s="746"/>
      <c r="BY7" s="746"/>
      <c r="BZ7" s="746"/>
      <c r="CA7" s="746"/>
      <c r="CB7" s="746"/>
      <c r="CC7" s="746"/>
      <c r="CD7" s="746"/>
      <c r="CE7" s="746"/>
      <c r="CF7" s="746"/>
      <c r="CG7" s="761"/>
      <c r="CH7" s="742">
        <v>-6</v>
      </c>
      <c r="CI7" s="743"/>
      <c r="CJ7" s="743"/>
      <c r="CK7" s="743"/>
      <c r="CL7" s="744"/>
      <c r="CM7" s="742">
        <v>74</v>
      </c>
      <c r="CN7" s="743"/>
      <c r="CO7" s="743"/>
      <c r="CP7" s="743"/>
      <c r="CQ7" s="744"/>
      <c r="CR7" s="742">
        <v>10</v>
      </c>
      <c r="CS7" s="743"/>
      <c r="CT7" s="743"/>
      <c r="CU7" s="743"/>
      <c r="CV7" s="744"/>
      <c r="CW7" s="742" t="s">
        <v>564</v>
      </c>
      <c r="CX7" s="743"/>
      <c r="CY7" s="743"/>
      <c r="CZ7" s="743"/>
      <c r="DA7" s="744"/>
      <c r="DB7" s="742" t="s">
        <v>560</v>
      </c>
      <c r="DC7" s="743"/>
      <c r="DD7" s="743"/>
      <c r="DE7" s="743"/>
      <c r="DF7" s="744"/>
      <c r="DG7" s="742" t="s">
        <v>561</v>
      </c>
      <c r="DH7" s="743"/>
      <c r="DI7" s="743"/>
      <c r="DJ7" s="743"/>
      <c r="DK7" s="744"/>
      <c r="DL7" s="742" t="s">
        <v>561</v>
      </c>
      <c r="DM7" s="743"/>
      <c r="DN7" s="743"/>
      <c r="DO7" s="743"/>
      <c r="DP7" s="744"/>
      <c r="DQ7" s="742">
        <v>28</v>
      </c>
      <c r="DR7" s="743"/>
      <c r="DS7" s="743"/>
      <c r="DT7" s="743"/>
      <c r="DU7" s="744"/>
      <c r="DV7" s="745"/>
      <c r="DW7" s="746"/>
      <c r="DX7" s="746"/>
      <c r="DY7" s="746"/>
      <c r="DZ7" s="747"/>
      <c r="EA7" s="231"/>
    </row>
    <row r="8" spans="1:131" s="232" customFormat="1" ht="26.25" customHeight="1" x14ac:dyDescent="0.15">
      <c r="A8" s="235">
        <v>2</v>
      </c>
      <c r="B8" s="779"/>
      <c r="C8" s="780"/>
      <c r="D8" s="780"/>
      <c r="E8" s="780"/>
      <c r="F8" s="780"/>
      <c r="G8" s="780"/>
      <c r="H8" s="780"/>
      <c r="I8" s="780"/>
      <c r="J8" s="780"/>
      <c r="K8" s="780"/>
      <c r="L8" s="780"/>
      <c r="M8" s="780"/>
      <c r="N8" s="780"/>
      <c r="O8" s="780"/>
      <c r="P8" s="781"/>
      <c r="Q8" s="782"/>
      <c r="R8" s="783"/>
      <c r="S8" s="783"/>
      <c r="T8" s="783"/>
      <c r="U8" s="783"/>
      <c r="V8" s="783"/>
      <c r="W8" s="783"/>
      <c r="X8" s="783"/>
      <c r="Y8" s="783"/>
      <c r="Z8" s="783"/>
      <c r="AA8" s="783"/>
      <c r="AB8" s="783"/>
      <c r="AC8" s="783"/>
      <c r="AD8" s="783"/>
      <c r="AE8" s="784"/>
      <c r="AF8" s="785"/>
      <c r="AG8" s="786"/>
      <c r="AH8" s="786"/>
      <c r="AI8" s="786"/>
      <c r="AJ8" s="787"/>
      <c r="AK8" s="768"/>
      <c r="AL8" s="769"/>
      <c r="AM8" s="769"/>
      <c r="AN8" s="769"/>
      <c r="AO8" s="769"/>
      <c r="AP8" s="769"/>
      <c r="AQ8" s="769"/>
      <c r="AR8" s="769"/>
      <c r="AS8" s="769"/>
      <c r="AT8" s="769"/>
      <c r="AU8" s="770"/>
      <c r="AV8" s="770"/>
      <c r="AW8" s="770"/>
      <c r="AX8" s="770"/>
      <c r="AY8" s="771"/>
      <c r="AZ8" s="229"/>
      <c r="BA8" s="229"/>
      <c r="BB8" s="229"/>
      <c r="BC8" s="229"/>
      <c r="BD8" s="229"/>
      <c r="BE8" s="230"/>
      <c r="BF8" s="230"/>
      <c r="BG8" s="230"/>
      <c r="BH8" s="230"/>
      <c r="BI8" s="230"/>
      <c r="BJ8" s="230"/>
      <c r="BK8" s="230"/>
      <c r="BL8" s="230"/>
      <c r="BM8" s="230"/>
      <c r="BN8" s="230"/>
      <c r="BO8" s="230"/>
      <c r="BP8" s="230"/>
      <c r="BQ8" s="235">
        <v>2</v>
      </c>
      <c r="BR8" s="236"/>
      <c r="BS8" s="772"/>
      <c r="BT8" s="773"/>
      <c r="BU8" s="773"/>
      <c r="BV8" s="773"/>
      <c r="BW8" s="773"/>
      <c r="BX8" s="773"/>
      <c r="BY8" s="773"/>
      <c r="BZ8" s="773"/>
      <c r="CA8" s="773"/>
      <c r="CB8" s="773"/>
      <c r="CC8" s="773"/>
      <c r="CD8" s="773"/>
      <c r="CE8" s="773"/>
      <c r="CF8" s="773"/>
      <c r="CG8" s="77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2"/>
      <c r="DW8" s="773"/>
      <c r="DX8" s="773"/>
      <c r="DY8" s="773"/>
      <c r="DZ8" s="778"/>
      <c r="EA8" s="231"/>
    </row>
    <row r="9" spans="1:131" s="232" customFormat="1" ht="26.25" customHeight="1" x14ac:dyDescent="0.15">
      <c r="A9" s="235">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84"/>
      <c r="AF9" s="785"/>
      <c r="AG9" s="786"/>
      <c r="AH9" s="786"/>
      <c r="AI9" s="786"/>
      <c r="AJ9" s="787"/>
      <c r="AK9" s="768"/>
      <c r="AL9" s="769"/>
      <c r="AM9" s="769"/>
      <c r="AN9" s="769"/>
      <c r="AO9" s="769"/>
      <c r="AP9" s="769"/>
      <c r="AQ9" s="769"/>
      <c r="AR9" s="769"/>
      <c r="AS9" s="769"/>
      <c r="AT9" s="769"/>
      <c r="AU9" s="770"/>
      <c r="AV9" s="770"/>
      <c r="AW9" s="770"/>
      <c r="AX9" s="770"/>
      <c r="AY9" s="771"/>
      <c r="AZ9" s="229"/>
      <c r="BA9" s="229"/>
      <c r="BB9" s="229"/>
      <c r="BC9" s="229"/>
      <c r="BD9" s="229"/>
      <c r="BE9" s="230"/>
      <c r="BF9" s="230"/>
      <c r="BG9" s="230"/>
      <c r="BH9" s="230"/>
      <c r="BI9" s="230"/>
      <c r="BJ9" s="230"/>
      <c r="BK9" s="230"/>
      <c r="BL9" s="230"/>
      <c r="BM9" s="230"/>
      <c r="BN9" s="230"/>
      <c r="BO9" s="230"/>
      <c r="BP9" s="230"/>
      <c r="BQ9" s="235">
        <v>3</v>
      </c>
      <c r="BR9" s="236"/>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2"/>
      <c r="DW9" s="773"/>
      <c r="DX9" s="773"/>
      <c r="DY9" s="773"/>
      <c r="DZ9" s="778"/>
      <c r="EA9" s="231"/>
    </row>
    <row r="10" spans="1:131" s="232" customFormat="1" ht="26.25" customHeight="1" x14ac:dyDescent="0.15">
      <c r="A10" s="235">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84"/>
      <c r="AF10" s="785"/>
      <c r="AG10" s="786"/>
      <c r="AH10" s="786"/>
      <c r="AI10" s="786"/>
      <c r="AJ10" s="787"/>
      <c r="AK10" s="768"/>
      <c r="AL10" s="769"/>
      <c r="AM10" s="769"/>
      <c r="AN10" s="769"/>
      <c r="AO10" s="769"/>
      <c r="AP10" s="769"/>
      <c r="AQ10" s="769"/>
      <c r="AR10" s="769"/>
      <c r="AS10" s="769"/>
      <c r="AT10" s="769"/>
      <c r="AU10" s="770"/>
      <c r="AV10" s="770"/>
      <c r="AW10" s="770"/>
      <c r="AX10" s="770"/>
      <c r="AY10" s="771"/>
      <c r="AZ10" s="229"/>
      <c r="BA10" s="229"/>
      <c r="BB10" s="229"/>
      <c r="BC10" s="229"/>
      <c r="BD10" s="229"/>
      <c r="BE10" s="230"/>
      <c r="BF10" s="230"/>
      <c r="BG10" s="230"/>
      <c r="BH10" s="230"/>
      <c r="BI10" s="230"/>
      <c r="BJ10" s="230"/>
      <c r="BK10" s="230"/>
      <c r="BL10" s="230"/>
      <c r="BM10" s="230"/>
      <c r="BN10" s="230"/>
      <c r="BO10" s="230"/>
      <c r="BP10" s="230"/>
      <c r="BQ10" s="235">
        <v>4</v>
      </c>
      <c r="BR10" s="236"/>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2"/>
      <c r="DW10" s="773"/>
      <c r="DX10" s="773"/>
      <c r="DY10" s="773"/>
      <c r="DZ10" s="778"/>
      <c r="EA10" s="231"/>
    </row>
    <row r="11" spans="1:131" s="232" customFormat="1" ht="26.25" customHeight="1" x14ac:dyDescent="0.15">
      <c r="A11" s="235">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84"/>
      <c r="AF11" s="785"/>
      <c r="AG11" s="786"/>
      <c r="AH11" s="786"/>
      <c r="AI11" s="786"/>
      <c r="AJ11" s="787"/>
      <c r="AK11" s="768"/>
      <c r="AL11" s="769"/>
      <c r="AM11" s="769"/>
      <c r="AN11" s="769"/>
      <c r="AO11" s="769"/>
      <c r="AP11" s="769"/>
      <c r="AQ11" s="769"/>
      <c r="AR11" s="769"/>
      <c r="AS11" s="769"/>
      <c r="AT11" s="769"/>
      <c r="AU11" s="770"/>
      <c r="AV11" s="770"/>
      <c r="AW11" s="770"/>
      <c r="AX11" s="770"/>
      <c r="AY11" s="771"/>
      <c r="AZ11" s="229"/>
      <c r="BA11" s="229"/>
      <c r="BB11" s="229"/>
      <c r="BC11" s="229"/>
      <c r="BD11" s="229"/>
      <c r="BE11" s="230"/>
      <c r="BF11" s="230"/>
      <c r="BG11" s="230"/>
      <c r="BH11" s="230"/>
      <c r="BI11" s="230"/>
      <c r="BJ11" s="230"/>
      <c r="BK11" s="230"/>
      <c r="BL11" s="230"/>
      <c r="BM11" s="230"/>
      <c r="BN11" s="230"/>
      <c r="BO11" s="230"/>
      <c r="BP11" s="230"/>
      <c r="BQ11" s="235">
        <v>5</v>
      </c>
      <c r="BR11" s="236"/>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2"/>
      <c r="DW11" s="773"/>
      <c r="DX11" s="773"/>
      <c r="DY11" s="773"/>
      <c r="DZ11" s="778"/>
      <c r="EA11" s="231"/>
    </row>
    <row r="12" spans="1:131" s="232" customFormat="1" ht="26.25" customHeight="1" x14ac:dyDescent="0.15">
      <c r="A12" s="235">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84"/>
      <c r="AF12" s="785"/>
      <c r="AG12" s="786"/>
      <c r="AH12" s="786"/>
      <c r="AI12" s="786"/>
      <c r="AJ12" s="787"/>
      <c r="AK12" s="768"/>
      <c r="AL12" s="769"/>
      <c r="AM12" s="769"/>
      <c r="AN12" s="769"/>
      <c r="AO12" s="769"/>
      <c r="AP12" s="769"/>
      <c r="AQ12" s="769"/>
      <c r="AR12" s="769"/>
      <c r="AS12" s="769"/>
      <c r="AT12" s="769"/>
      <c r="AU12" s="770"/>
      <c r="AV12" s="770"/>
      <c r="AW12" s="770"/>
      <c r="AX12" s="770"/>
      <c r="AY12" s="771"/>
      <c r="AZ12" s="229"/>
      <c r="BA12" s="229"/>
      <c r="BB12" s="229"/>
      <c r="BC12" s="229"/>
      <c r="BD12" s="229"/>
      <c r="BE12" s="230"/>
      <c r="BF12" s="230"/>
      <c r="BG12" s="230"/>
      <c r="BH12" s="230"/>
      <c r="BI12" s="230"/>
      <c r="BJ12" s="230"/>
      <c r="BK12" s="230"/>
      <c r="BL12" s="230"/>
      <c r="BM12" s="230"/>
      <c r="BN12" s="230"/>
      <c r="BO12" s="230"/>
      <c r="BP12" s="230"/>
      <c r="BQ12" s="235">
        <v>6</v>
      </c>
      <c r="BR12" s="236"/>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2"/>
      <c r="DW12" s="773"/>
      <c r="DX12" s="773"/>
      <c r="DY12" s="773"/>
      <c r="DZ12" s="778"/>
      <c r="EA12" s="231"/>
    </row>
    <row r="13" spans="1:131" s="232" customFormat="1" ht="26.25" customHeight="1" x14ac:dyDescent="0.15">
      <c r="A13" s="235">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84"/>
      <c r="AF13" s="785"/>
      <c r="AG13" s="786"/>
      <c r="AH13" s="786"/>
      <c r="AI13" s="786"/>
      <c r="AJ13" s="787"/>
      <c r="AK13" s="768"/>
      <c r="AL13" s="769"/>
      <c r="AM13" s="769"/>
      <c r="AN13" s="769"/>
      <c r="AO13" s="769"/>
      <c r="AP13" s="769"/>
      <c r="AQ13" s="769"/>
      <c r="AR13" s="769"/>
      <c r="AS13" s="769"/>
      <c r="AT13" s="769"/>
      <c r="AU13" s="770"/>
      <c r="AV13" s="770"/>
      <c r="AW13" s="770"/>
      <c r="AX13" s="770"/>
      <c r="AY13" s="771"/>
      <c r="AZ13" s="229"/>
      <c r="BA13" s="229"/>
      <c r="BB13" s="229"/>
      <c r="BC13" s="229"/>
      <c r="BD13" s="229"/>
      <c r="BE13" s="230"/>
      <c r="BF13" s="230"/>
      <c r="BG13" s="230"/>
      <c r="BH13" s="230"/>
      <c r="BI13" s="230"/>
      <c r="BJ13" s="230"/>
      <c r="BK13" s="230"/>
      <c r="BL13" s="230"/>
      <c r="BM13" s="230"/>
      <c r="BN13" s="230"/>
      <c r="BO13" s="230"/>
      <c r="BP13" s="230"/>
      <c r="BQ13" s="235">
        <v>7</v>
      </c>
      <c r="BR13" s="236"/>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2"/>
      <c r="DW13" s="773"/>
      <c r="DX13" s="773"/>
      <c r="DY13" s="773"/>
      <c r="DZ13" s="778"/>
      <c r="EA13" s="231"/>
    </row>
    <row r="14" spans="1:131" s="232" customFormat="1" ht="26.25" customHeight="1" x14ac:dyDescent="0.15">
      <c r="A14" s="235">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84"/>
      <c r="AF14" s="785"/>
      <c r="AG14" s="786"/>
      <c r="AH14" s="786"/>
      <c r="AI14" s="786"/>
      <c r="AJ14" s="787"/>
      <c r="AK14" s="768"/>
      <c r="AL14" s="769"/>
      <c r="AM14" s="769"/>
      <c r="AN14" s="769"/>
      <c r="AO14" s="769"/>
      <c r="AP14" s="769"/>
      <c r="AQ14" s="769"/>
      <c r="AR14" s="769"/>
      <c r="AS14" s="769"/>
      <c r="AT14" s="769"/>
      <c r="AU14" s="770"/>
      <c r="AV14" s="770"/>
      <c r="AW14" s="770"/>
      <c r="AX14" s="770"/>
      <c r="AY14" s="771"/>
      <c r="AZ14" s="229"/>
      <c r="BA14" s="229"/>
      <c r="BB14" s="229"/>
      <c r="BC14" s="229"/>
      <c r="BD14" s="229"/>
      <c r="BE14" s="230"/>
      <c r="BF14" s="230"/>
      <c r="BG14" s="230"/>
      <c r="BH14" s="230"/>
      <c r="BI14" s="230"/>
      <c r="BJ14" s="230"/>
      <c r="BK14" s="230"/>
      <c r="BL14" s="230"/>
      <c r="BM14" s="230"/>
      <c r="BN14" s="230"/>
      <c r="BO14" s="230"/>
      <c r="BP14" s="230"/>
      <c r="BQ14" s="235">
        <v>8</v>
      </c>
      <c r="BR14" s="236"/>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78"/>
      <c r="EA14" s="231"/>
    </row>
    <row r="15" spans="1:131" s="232" customFormat="1" ht="26.25" customHeight="1" x14ac:dyDescent="0.15">
      <c r="A15" s="235">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84"/>
      <c r="AF15" s="785"/>
      <c r="AG15" s="786"/>
      <c r="AH15" s="786"/>
      <c r="AI15" s="786"/>
      <c r="AJ15" s="787"/>
      <c r="AK15" s="768"/>
      <c r="AL15" s="769"/>
      <c r="AM15" s="769"/>
      <c r="AN15" s="769"/>
      <c r="AO15" s="769"/>
      <c r="AP15" s="769"/>
      <c r="AQ15" s="769"/>
      <c r="AR15" s="769"/>
      <c r="AS15" s="769"/>
      <c r="AT15" s="769"/>
      <c r="AU15" s="770"/>
      <c r="AV15" s="770"/>
      <c r="AW15" s="770"/>
      <c r="AX15" s="770"/>
      <c r="AY15" s="771"/>
      <c r="AZ15" s="229"/>
      <c r="BA15" s="229"/>
      <c r="BB15" s="229"/>
      <c r="BC15" s="229"/>
      <c r="BD15" s="229"/>
      <c r="BE15" s="230"/>
      <c r="BF15" s="230"/>
      <c r="BG15" s="230"/>
      <c r="BH15" s="230"/>
      <c r="BI15" s="230"/>
      <c r="BJ15" s="230"/>
      <c r="BK15" s="230"/>
      <c r="BL15" s="230"/>
      <c r="BM15" s="230"/>
      <c r="BN15" s="230"/>
      <c r="BO15" s="230"/>
      <c r="BP15" s="230"/>
      <c r="BQ15" s="235">
        <v>9</v>
      </c>
      <c r="BR15" s="236"/>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78"/>
      <c r="EA15" s="231"/>
    </row>
    <row r="16" spans="1:131" s="232" customFormat="1" ht="26.25" customHeight="1" x14ac:dyDescent="0.15">
      <c r="A16" s="235">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84"/>
      <c r="AF16" s="785"/>
      <c r="AG16" s="786"/>
      <c r="AH16" s="786"/>
      <c r="AI16" s="786"/>
      <c r="AJ16" s="787"/>
      <c r="AK16" s="768"/>
      <c r="AL16" s="769"/>
      <c r="AM16" s="769"/>
      <c r="AN16" s="769"/>
      <c r="AO16" s="769"/>
      <c r="AP16" s="769"/>
      <c r="AQ16" s="769"/>
      <c r="AR16" s="769"/>
      <c r="AS16" s="769"/>
      <c r="AT16" s="769"/>
      <c r="AU16" s="770"/>
      <c r="AV16" s="770"/>
      <c r="AW16" s="770"/>
      <c r="AX16" s="770"/>
      <c r="AY16" s="771"/>
      <c r="AZ16" s="229"/>
      <c r="BA16" s="229"/>
      <c r="BB16" s="229"/>
      <c r="BC16" s="229"/>
      <c r="BD16" s="229"/>
      <c r="BE16" s="230"/>
      <c r="BF16" s="230"/>
      <c r="BG16" s="230"/>
      <c r="BH16" s="230"/>
      <c r="BI16" s="230"/>
      <c r="BJ16" s="230"/>
      <c r="BK16" s="230"/>
      <c r="BL16" s="230"/>
      <c r="BM16" s="230"/>
      <c r="BN16" s="230"/>
      <c r="BO16" s="230"/>
      <c r="BP16" s="230"/>
      <c r="BQ16" s="235">
        <v>10</v>
      </c>
      <c r="BR16" s="236"/>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78"/>
      <c r="EA16" s="231"/>
    </row>
    <row r="17" spans="1:131" s="232" customFormat="1" ht="26.25" customHeight="1" x14ac:dyDescent="0.15">
      <c r="A17" s="235">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84"/>
      <c r="AF17" s="785"/>
      <c r="AG17" s="786"/>
      <c r="AH17" s="786"/>
      <c r="AI17" s="786"/>
      <c r="AJ17" s="787"/>
      <c r="AK17" s="768"/>
      <c r="AL17" s="769"/>
      <c r="AM17" s="769"/>
      <c r="AN17" s="769"/>
      <c r="AO17" s="769"/>
      <c r="AP17" s="769"/>
      <c r="AQ17" s="769"/>
      <c r="AR17" s="769"/>
      <c r="AS17" s="769"/>
      <c r="AT17" s="769"/>
      <c r="AU17" s="770"/>
      <c r="AV17" s="770"/>
      <c r="AW17" s="770"/>
      <c r="AX17" s="770"/>
      <c r="AY17" s="771"/>
      <c r="AZ17" s="229"/>
      <c r="BA17" s="229"/>
      <c r="BB17" s="229"/>
      <c r="BC17" s="229"/>
      <c r="BD17" s="229"/>
      <c r="BE17" s="230"/>
      <c r="BF17" s="230"/>
      <c r="BG17" s="230"/>
      <c r="BH17" s="230"/>
      <c r="BI17" s="230"/>
      <c r="BJ17" s="230"/>
      <c r="BK17" s="230"/>
      <c r="BL17" s="230"/>
      <c r="BM17" s="230"/>
      <c r="BN17" s="230"/>
      <c r="BO17" s="230"/>
      <c r="BP17" s="230"/>
      <c r="BQ17" s="235">
        <v>11</v>
      </c>
      <c r="BR17" s="236"/>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78"/>
      <c r="EA17" s="231"/>
    </row>
    <row r="18" spans="1:131" s="232" customFormat="1" ht="26.25" customHeight="1" x14ac:dyDescent="0.15">
      <c r="A18" s="235">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84"/>
      <c r="AF18" s="785"/>
      <c r="AG18" s="786"/>
      <c r="AH18" s="786"/>
      <c r="AI18" s="786"/>
      <c r="AJ18" s="787"/>
      <c r="AK18" s="768"/>
      <c r="AL18" s="769"/>
      <c r="AM18" s="769"/>
      <c r="AN18" s="769"/>
      <c r="AO18" s="769"/>
      <c r="AP18" s="769"/>
      <c r="AQ18" s="769"/>
      <c r="AR18" s="769"/>
      <c r="AS18" s="769"/>
      <c r="AT18" s="769"/>
      <c r="AU18" s="770"/>
      <c r="AV18" s="770"/>
      <c r="AW18" s="770"/>
      <c r="AX18" s="770"/>
      <c r="AY18" s="771"/>
      <c r="AZ18" s="229"/>
      <c r="BA18" s="229"/>
      <c r="BB18" s="229"/>
      <c r="BC18" s="229"/>
      <c r="BD18" s="229"/>
      <c r="BE18" s="230"/>
      <c r="BF18" s="230"/>
      <c r="BG18" s="230"/>
      <c r="BH18" s="230"/>
      <c r="BI18" s="230"/>
      <c r="BJ18" s="230"/>
      <c r="BK18" s="230"/>
      <c r="BL18" s="230"/>
      <c r="BM18" s="230"/>
      <c r="BN18" s="230"/>
      <c r="BO18" s="230"/>
      <c r="BP18" s="230"/>
      <c r="BQ18" s="235">
        <v>12</v>
      </c>
      <c r="BR18" s="236"/>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8"/>
      <c r="EA18" s="231"/>
    </row>
    <row r="19" spans="1:131" s="232" customFormat="1" ht="26.25" customHeight="1" x14ac:dyDescent="0.15">
      <c r="A19" s="235">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84"/>
      <c r="AF19" s="785"/>
      <c r="AG19" s="786"/>
      <c r="AH19" s="786"/>
      <c r="AI19" s="786"/>
      <c r="AJ19" s="787"/>
      <c r="AK19" s="768"/>
      <c r="AL19" s="769"/>
      <c r="AM19" s="769"/>
      <c r="AN19" s="769"/>
      <c r="AO19" s="769"/>
      <c r="AP19" s="788"/>
      <c r="AQ19" s="776"/>
      <c r="AR19" s="776"/>
      <c r="AS19" s="776"/>
      <c r="AT19" s="768"/>
      <c r="AU19" s="770"/>
      <c r="AV19" s="770"/>
      <c r="AW19" s="770"/>
      <c r="AX19" s="770"/>
      <c r="AY19" s="771"/>
      <c r="AZ19" s="229"/>
      <c r="BA19" s="229"/>
      <c r="BB19" s="229"/>
      <c r="BC19" s="229"/>
      <c r="BD19" s="229"/>
      <c r="BE19" s="230"/>
      <c r="BF19" s="230"/>
      <c r="BG19" s="230"/>
      <c r="BH19" s="230"/>
      <c r="BI19" s="230"/>
      <c r="BJ19" s="230"/>
      <c r="BK19" s="230"/>
      <c r="BL19" s="230"/>
      <c r="BM19" s="230"/>
      <c r="BN19" s="230"/>
      <c r="BO19" s="230"/>
      <c r="BP19" s="230"/>
      <c r="BQ19" s="235">
        <v>13</v>
      </c>
      <c r="BR19" s="236"/>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8"/>
      <c r="EA19" s="231"/>
    </row>
    <row r="20" spans="1:131" s="232" customFormat="1" ht="26.25" customHeight="1" x14ac:dyDescent="0.15">
      <c r="A20" s="235">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84"/>
      <c r="AF20" s="785"/>
      <c r="AG20" s="786"/>
      <c r="AH20" s="786"/>
      <c r="AI20" s="786"/>
      <c r="AJ20" s="787"/>
      <c r="AK20" s="768"/>
      <c r="AL20" s="769"/>
      <c r="AM20" s="769"/>
      <c r="AN20" s="769"/>
      <c r="AO20" s="769"/>
      <c r="AP20" s="769"/>
      <c r="AQ20" s="769"/>
      <c r="AR20" s="769"/>
      <c r="AS20" s="769"/>
      <c r="AT20" s="769"/>
      <c r="AU20" s="770"/>
      <c r="AV20" s="770"/>
      <c r="AW20" s="770"/>
      <c r="AX20" s="770"/>
      <c r="AY20" s="771"/>
      <c r="AZ20" s="229"/>
      <c r="BA20" s="229"/>
      <c r="BB20" s="229"/>
      <c r="BC20" s="229"/>
      <c r="BD20" s="229"/>
      <c r="BE20" s="230"/>
      <c r="BF20" s="230"/>
      <c r="BG20" s="230"/>
      <c r="BH20" s="230"/>
      <c r="BI20" s="230"/>
      <c r="BJ20" s="230"/>
      <c r="BK20" s="230"/>
      <c r="BL20" s="230"/>
      <c r="BM20" s="230"/>
      <c r="BN20" s="230"/>
      <c r="BO20" s="230"/>
      <c r="BP20" s="230"/>
      <c r="BQ20" s="235">
        <v>14</v>
      </c>
      <c r="BR20" s="236"/>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8"/>
      <c r="EA20" s="231"/>
    </row>
    <row r="21" spans="1:131" s="232" customFormat="1" ht="26.25" customHeight="1" thickBot="1" x14ac:dyDescent="0.2">
      <c r="A21" s="235">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84"/>
      <c r="AF21" s="785"/>
      <c r="AG21" s="786"/>
      <c r="AH21" s="786"/>
      <c r="AI21" s="786"/>
      <c r="AJ21" s="787"/>
      <c r="AK21" s="768"/>
      <c r="AL21" s="769"/>
      <c r="AM21" s="769"/>
      <c r="AN21" s="769"/>
      <c r="AO21" s="769"/>
      <c r="AP21" s="769"/>
      <c r="AQ21" s="769"/>
      <c r="AR21" s="769"/>
      <c r="AS21" s="769"/>
      <c r="AT21" s="769"/>
      <c r="AU21" s="770"/>
      <c r="AV21" s="770"/>
      <c r="AW21" s="770"/>
      <c r="AX21" s="770"/>
      <c r="AY21" s="771"/>
      <c r="AZ21" s="229"/>
      <c r="BA21" s="229"/>
      <c r="BB21" s="229"/>
      <c r="BC21" s="229"/>
      <c r="BD21" s="229"/>
      <c r="BE21" s="230"/>
      <c r="BF21" s="230"/>
      <c r="BG21" s="230"/>
      <c r="BH21" s="230"/>
      <c r="BI21" s="230"/>
      <c r="BJ21" s="230"/>
      <c r="BK21" s="230"/>
      <c r="BL21" s="230"/>
      <c r="BM21" s="230"/>
      <c r="BN21" s="230"/>
      <c r="BO21" s="230"/>
      <c r="BP21" s="230"/>
      <c r="BQ21" s="235">
        <v>15</v>
      </c>
      <c r="BR21" s="236"/>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8"/>
      <c r="EA21" s="231"/>
    </row>
    <row r="22" spans="1:131" s="232" customFormat="1" ht="26.25" customHeight="1" x14ac:dyDescent="0.15">
      <c r="A22" s="235">
        <v>16</v>
      </c>
      <c r="B22" s="779"/>
      <c r="C22" s="780"/>
      <c r="D22" s="780"/>
      <c r="E22" s="780"/>
      <c r="F22" s="780"/>
      <c r="G22" s="780"/>
      <c r="H22" s="780"/>
      <c r="I22" s="780"/>
      <c r="J22" s="780"/>
      <c r="K22" s="780"/>
      <c r="L22" s="780"/>
      <c r="M22" s="780"/>
      <c r="N22" s="780"/>
      <c r="O22" s="780"/>
      <c r="P22" s="781"/>
      <c r="Q22" s="799"/>
      <c r="R22" s="800"/>
      <c r="S22" s="800"/>
      <c r="T22" s="800"/>
      <c r="U22" s="800"/>
      <c r="V22" s="800"/>
      <c r="W22" s="800"/>
      <c r="X22" s="800"/>
      <c r="Y22" s="800"/>
      <c r="Z22" s="800"/>
      <c r="AA22" s="800"/>
      <c r="AB22" s="800"/>
      <c r="AC22" s="800"/>
      <c r="AD22" s="800"/>
      <c r="AE22" s="801"/>
      <c r="AF22" s="785"/>
      <c r="AG22" s="786"/>
      <c r="AH22" s="786"/>
      <c r="AI22" s="786"/>
      <c r="AJ22" s="787"/>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0"/>
      <c r="BF22" s="230"/>
      <c r="BG22" s="230"/>
      <c r="BH22" s="230"/>
      <c r="BI22" s="230"/>
      <c r="BJ22" s="230"/>
      <c r="BK22" s="230"/>
      <c r="BL22" s="230"/>
      <c r="BM22" s="230"/>
      <c r="BN22" s="230"/>
      <c r="BO22" s="230"/>
      <c r="BP22" s="230"/>
      <c r="BQ22" s="235">
        <v>16</v>
      </c>
      <c r="BR22" s="236"/>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8"/>
      <c r="EA22" s="231"/>
    </row>
    <row r="23" spans="1:131" s="232" customFormat="1" ht="26.25" customHeight="1" thickBot="1" x14ac:dyDescent="0.2">
      <c r="A23" s="237" t="s">
        <v>376</v>
      </c>
      <c r="B23" s="789" t="s">
        <v>377</v>
      </c>
      <c r="C23" s="790"/>
      <c r="D23" s="790"/>
      <c r="E23" s="790"/>
      <c r="F23" s="790"/>
      <c r="G23" s="790"/>
      <c r="H23" s="790"/>
      <c r="I23" s="790"/>
      <c r="J23" s="790"/>
      <c r="K23" s="790"/>
      <c r="L23" s="790"/>
      <c r="M23" s="790"/>
      <c r="N23" s="790"/>
      <c r="O23" s="790"/>
      <c r="P23" s="791"/>
      <c r="Q23" s="792">
        <v>24268</v>
      </c>
      <c r="R23" s="793"/>
      <c r="S23" s="793"/>
      <c r="T23" s="793"/>
      <c r="U23" s="793"/>
      <c r="V23" s="793">
        <v>22653</v>
      </c>
      <c r="W23" s="793"/>
      <c r="X23" s="793"/>
      <c r="Y23" s="793"/>
      <c r="Z23" s="793"/>
      <c r="AA23" s="793">
        <v>1616</v>
      </c>
      <c r="AB23" s="793"/>
      <c r="AC23" s="793"/>
      <c r="AD23" s="793"/>
      <c r="AE23" s="794"/>
      <c r="AF23" s="795">
        <v>1114</v>
      </c>
      <c r="AG23" s="793"/>
      <c r="AH23" s="793"/>
      <c r="AI23" s="793"/>
      <c r="AJ23" s="796"/>
      <c r="AK23" s="797"/>
      <c r="AL23" s="798"/>
      <c r="AM23" s="798"/>
      <c r="AN23" s="798"/>
      <c r="AO23" s="798"/>
      <c r="AP23" s="793">
        <v>26108</v>
      </c>
      <c r="AQ23" s="793"/>
      <c r="AR23" s="793"/>
      <c r="AS23" s="793"/>
      <c r="AT23" s="793"/>
      <c r="AU23" s="809"/>
      <c r="AV23" s="809"/>
      <c r="AW23" s="809"/>
      <c r="AX23" s="809"/>
      <c r="AY23" s="810"/>
      <c r="AZ23" s="811" t="s">
        <v>122</v>
      </c>
      <c r="BA23" s="812"/>
      <c r="BB23" s="812"/>
      <c r="BC23" s="812"/>
      <c r="BD23" s="813"/>
      <c r="BE23" s="230"/>
      <c r="BF23" s="230"/>
      <c r="BG23" s="230"/>
      <c r="BH23" s="230"/>
      <c r="BI23" s="230"/>
      <c r="BJ23" s="230"/>
      <c r="BK23" s="230"/>
      <c r="BL23" s="230"/>
      <c r="BM23" s="230"/>
      <c r="BN23" s="230"/>
      <c r="BO23" s="230"/>
      <c r="BP23" s="230"/>
      <c r="BQ23" s="235">
        <v>17</v>
      </c>
      <c r="BR23" s="236"/>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8"/>
      <c r="EA23" s="231"/>
    </row>
    <row r="24" spans="1:131" s="232"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9"/>
      <c r="BA24" s="229"/>
      <c r="BB24" s="229"/>
      <c r="BC24" s="229"/>
      <c r="BD24" s="229"/>
      <c r="BE24" s="230"/>
      <c r="BF24" s="230"/>
      <c r="BG24" s="230"/>
      <c r="BH24" s="230"/>
      <c r="BI24" s="230"/>
      <c r="BJ24" s="230"/>
      <c r="BK24" s="230"/>
      <c r="BL24" s="230"/>
      <c r="BM24" s="230"/>
      <c r="BN24" s="230"/>
      <c r="BO24" s="230"/>
      <c r="BP24" s="230"/>
      <c r="BQ24" s="235">
        <v>18</v>
      </c>
      <c r="BR24" s="236"/>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8"/>
      <c r="EA24" s="231"/>
    </row>
    <row r="25" spans="1:131" ht="26.25" customHeight="1" thickBot="1" x14ac:dyDescent="0.2">
      <c r="A25" s="724" t="s">
        <v>379</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229"/>
      <c r="BK25" s="229"/>
      <c r="BL25" s="229"/>
      <c r="BM25" s="229"/>
      <c r="BN25" s="229"/>
      <c r="BO25" s="238"/>
      <c r="BP25" s="238"/>
      <c r="BQ25" s="235">
        <v>19</v>
      </c>
      <c r="BR25" s="236"/>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8"/>
      <c r="EA25" s="227"/>
    </row>
    <row r="26" spans="1:131" ht="26.25" customHeight="1" x14ac:dyDescent="0.15">
      <c r="A26" s="726" t="s">
        <v>357</v>
      </c>
      <c r="B26" s="727"/>
      <c r="C26" s="727"/>
      <c r="D26" s="727"/>
      <c r="E26" s="727"/>
      <c r="F26" s="727"/>
      <c r="G26" s="727"/>
      <c r="H26" s="727"/>
      <c r="I26" s="727"/>
      <c r="J26" s="727"/>
      <c r="K26" s="727"/>
      <c r="L26" s="727"/>
      <c r="M26" s="727"/>
      <c r="N26" s="727"/>
      <c r="O26" s="727"/>
      <c r="P26" s="728"/>
      <c r="Q26" s="732" t="s">
        <v>380</v>
      </c>
      <c r="R26" s="733"/>
      <c r="S26" s="733"/>
      <c r="T26" s="733"/>
      <c r="U26" s="734"/>
      <c r="V26" s="732" t="s">
        <v>381</v>
      </c>
      <c r="W26" s="733"/>
      <c r="X26" s="733"/>
      <c r="Y26" s="733"/>
      <c r="Z26" s="734"/>
      <c r="AA26" s="732" t="s">
        <v>382</v>
      </c>
      <c r="AB26" s="733"/>
      <c r="AC26" s="733"/>
      <c r="AD26" s="733"/>
      <c r="AE26" s="733"/>
      <c r="AF26" s="814" t="s">
        <v>383</v>
      </c>
      <c r="AG26" s="815"/>
      <c r="AH26" s="815"/>
      <c r="AI26" s="815"/>
      <c r="AJ26" s="816"/>
      <c r="AK26" s="733" t="s">
        <v>384</v>
      </c>
      <c r="AL26" s="733"/>
      <c r="AM26" s="733"/>
      <c r="AN26" s="733"/>
      <c r="AO26" s="734"/>
      <c r="AP26" s="732" t="s">
        <v>385</v>
      </c>
      <c r="AQ26" s="733"/>
      <c r="AR26" s="733"/>
      <c r="AS26" s="733"/>
      <c r="AT26" s="734"/>
      <c r="AU26" s="732" t="s">
        <v>386</v>
      </c>
      <c r="AV26" s="733"/>
      <c r="AW26" s="733"/>
      <c r="AX26" s="733"/>
      <c r="AY26" s="734"/>
      <c r="AZ26" s="732" t="s">
        <v>387</v>
      </c>
      <c r="BA26" s="733"/>
      <c r="BB26" s="733"/>
      <c r="BC26" s="733"/>
      <c r="BD26" s="734"/>
      <c r="BE26" s="732" t="s">
        <v>364</v>
      </c>
      <c r="BF26" s="733"/>
      <c r="BG26" s="733"/>
      <c r="BH26" s="733"/>
      <c r="BI26" s="739"/>
      <c r="BJ26" s="229"/>
      <c r="BK26" s="229"/>
      <c r="BL26" s="229"/>
      <c r="BM26" s="229"/>
      <c r="BN26" s="229"/>
      <c r="BO26" s="238"/>
      <c r="BP26" s="238"/>
      <c r="BQ26" s="235">
        <v>20</v>
      </c>
      <c r="BR26" s="236"/>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8"/>
      <c r="EA26" s="227"/>
    </row>
    <row r="27" spans="1:131" ht="26.25" customHeight="1" thickBot="1" x14ac:dyDescent="0.2">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17"/>
      <c r="AG27" s="818"/>
      <c r="AH27" s="818"/>
      <c r="AI27" s="818"/>
      <c r="AJ27" s="819"/>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229"/>
      <c r="BK27" s="229"/>
      <c r="BL27" s="229"/>
      <c r="BM27" s="229"/>
      <c r="BN27" s="229"/>
      <c r="BO27" s="238"/>
      <c r="BP27" s="238"/>
      <c r="BQ27" s="235">
        <v>21</v>
      </c>
      <c r="BR27" s="236"/>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8"/>
      <c r="EA27" s="227"/>
    </row>
    <row r="28" spans="1:131" ht="26.25" customHeight="1" thickTop="1" x14ac:dyDescent="0.15">
      <c r="A28" s="239">
        <v>1</v>
      </c>
      <c r="B28" s="748" t="s">
        <v>388</v>
      </c>
      <c r="C28" s="749"/>
      <c r="D28" s="749"/>
      <c r="E28" s="749"/>
      <c r="F28" s="749"/>
      <c r="G28" s="749"/>
      <c r="H28" s="749"/>
      <c r="I28" s="749"/>
      <c r="J28" s="749"/>
      <c r="K28" s="749"/>
      <c r="L28" s="749"/>
      <c r="M28" s="749"/>
      <c r="N28" s="749"/>
      <c r="O28" s="749"/>
      <c r="P28" s="750"/>
      <c r="Q28" s="822">
        <v>5958</v>
      </c>
      <c r="R28" s="823"/>
      <c r="S28" s="823"/>
      <c r="T28" s="823"/>
      <c r="U28" s="823"/>
      <c r="V28" s="823">
        <v>5905</v>
      </c>
      <c r="W28" s="823"/>
      <c r="X28" s="823"/>
      <c r="Y28" s="823"/>
      <c r="Z28" s="823"/>
      <c r="AA28" s="823">
        <v>54</v>
      </c>
      <c r="AB28" s="823"/>
      <c r="AC28" s="823"/>
      <c r="AD28" s="823"/>
      <c r="AE28" s="824"/>
      <c r="AF28" s="825">
        <v>54</v>
      </c>
      <c r="AG28" s="823"/>
      <c r="AH28" s="823"/>
      <c r="AI28" s="823"/>
      <c r="AJ28" s="826"/>
      <c r="AK28" s="827">
        <v>467</v>
      </c>
      <c r="AL28" s="828"/>
      <c r="AM28" s="828"/>
      <c r="AN28" s="828"/>
      <c r="AO28" s="828"/>
      <c r="AP28" s="828">
        <v>0</v>
      </c>
      <c r="AQ28" s="828"/>
      <c r="AR28" s="828"/>
      <c r="AS28" s="828"/>
      <c r="AT28" s="828"/>
      <c r="AU28" s="828">
        <v>0</v>
      </c>
      <c r="AV28" s="828"/>
      <c r="AW28" s="828"/>
      <c r="AX28" s="828"/>
      <c r="AY28" s="828"/>
      <c r="AZ28" s="829"/>
      <c r="BA28" s="829"/>
      <c r="BB28" s="829"/>
      <c r="BC28" s="829"/>
      <c r="BD28" s="829"/>
      <c r="BE28" s="820"/>
      <c r="BF28" s="820"/>
      <c r="BG28" s="820"/>
      <c r="BH28" s="820"/>
      <c r="BI28" s="821"/>
      <c r="BJ28" s="229"/>
      <c r="BK28" s="229"/>
      <c r="BL28" s="229"/>
      <c r="BM28" s="229"/>
      <c r="BN28" s="229"/>
      <c r="BO28" s="238"/>
      <c r="BP28" s="238"/>
      <c r="BQ28" s="235">
        <v>22</v>
      </c>
      <c r="BR28" s="236"/>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8"/>
      <c r="EA28" s="227"/>
    </row>
    <row r="29" spans="1:131" ht="26.25" customHeight="1" x14ac:dyDescent="0.15">
      <c r="A29" s="239">
        <v>2</v>
      </c>
      <c r="B29" s="779" t="s">
        <v>389</v>
      </c>
      <c r="C29" s="780"/>
      <c r="D29" s="780"/>
      <c r="E29" s="780"/>
      <c r="F29" s="780"/>
      <c r="G29" s="780"/>
      <c r="H29" s="780"/>
      <c r="I29" s="780"/>
      <c r="J29" s="780"/>
      <c r="K29" s="780"/>
      <c r="L29" s="780"/>
      <c r="M29" s="780"/>
      <c r="N29" s="780"/>
      <c r="O29" s="780"/>
      <c r="P29" s="781"/>
      <c r="Q29" s="782">
        <v>4102</v>
      </c>
      <c r="R29" s="783"/>
      <c r="S29" s="783"/>
      <c r="T29" s="783"/>
      <c r="U29" s="783"/>
      <c r="V29" s="783">
        <v>4026</v>
      </c>
      <c r="W29" s="783"/>
      <c r="X29" s="783"/>
      <c r="Y29" s="783"/>
      <c r="Z29" s="783"/>
      <c r="AA29" s="783">
        <v>76</v>
      </c>
      <c r="AB29" s="783"/>
      <c r="AC29" s="783"/>
      <c r="AD29" s="783"/>
      <c r="AE29" s="784"/>
      <c r="AF29" s="785">
        <v>76</v>
      </c>
      <c r="AG29" s="786"/>
      <c r="AH29" s="786"/>
      <c r="AI29" s="786"/>
      <c r="AJ29" s="787"/>
      <c r="AK29" s="834">
        <v>644</v>
      </c>
      <c r="AL29" s="830"/>
      <c r="AM29" s="830"/>
      <c r="AN29" s="830"/>
      <c r="AO29" s="830"/>
      <c r="AP29" s="830">
        <v>0</v>
      </c>
      <c r="AQ29" s="830"/>
      <c r="AR29" s="830"/>
      <c r="AS29" s="830"/>
      <c r="AT29" s="830"/>
      <c r="AU29" s="830">
        <v>0</v>
      </c>
      <c r="AV29" s="830"/>
      <c r="AW29" s="830"/>
      <c r="AX29" s="830"/>
      <c r="AY29" s="830"/>
      <c r="AZ29" s="831"/>
      <c r="BA29" s="831"/>
      <c r="BB29" s="831"/>
      <c r="BC29" s="831"/>
      <c r="BD29" s="831"/>
      <c r="BE29" s="832"/>
      <c r="BF29" s="832"/>
      <c r="BG29" s="832"/>
      <c r="BH29" s="832"/>
      <c r="BI29" s="833"/>
      <c r="BJ29" s="229"/>
      <c r="BK29" s="229"/>
      <c r="BL29" s="229"/>
      <c r="BM29" s="229"/>
      <c r="BN29" s="229"/>
      <c r="BO29" s="238"/>
      <c r="BP29" s="238"/>
      <c r="BQ29" s="235">
        <v>23</v>
      </c>
      <c r="BR29" s="236"/>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8"/>
      <c r="EA29" s="227"/>
    </row>
    <row r="30" spans="1:131" ht="26.25" customHeight="1" x14ac:dyDescent="0.15">
      <c r="A30" s="239">
        <v>3</v>
      </c>
      <c r="B30" s="779" t="s">
        <v>390</v>
      </c>
      <c r="C30" s="780"/>
      <c r="D30" s="780"/>
      <c r="E30" s="780"/>
      <c r="F30" s="780"/>
      <c r="G30" s="780"/>
      <c r="H30" s="780"/>
      <c r="I30" s="780"/>
      <c r="J30" s="780"/>
      <c r="K30" s="780"/>
      <c r="L30" s="780"/>
      <c r="M30" s="780"/>
      <c r="N30" s="780"/>
      <c r="O30" s="780"/>
      <c r="P30" s="781"/>
      <c r="Q30" s="782">
        <v>7</v>
      </c>
      <c r="R30" s="783"/>
      <c r="S30" s="783"/>
      <c r="T30" s="783"/>
      <c r="U30" s="783"/>
      <c r="V30" s="783">
        <v>7</v>
      </c>
      <c r="W30" s="783"/>
      <c r="X30" s="783"/>
      <c r="Y30" s="783"/>
      <c r="Z30" s="783"/>
      <c r="AA30" s="783">
        <v>0</v>
      </c>
      <c r="AB30" s="783"/>
      <c r="AC30" s="783"/>
      <c r="AD30" s="783"/>
      <c r="AE30" s="784"/>
      <c r="AF30" s="785">
        <v>0</v>
      </c>
      <c r="AG30" s="786"/>
      <c r="AH30" s="786"/>
      <c r="AI30" s="786"/>
      <c r="AJ30" s="787"/>
      <c r="AK30" s="834">
        <v>1</v>
      </c>
      <c r="AL30" s="830"/>
      <c r="AM30" s="830"/>
      <c r="AN30" s="830"/>
      <c r="AO30" s="830"/>
      <c r="AP30" s="830">
        <v>0</v>
      </c>
      <c r="AQ30" s="830"/>
      <c r="AR30" s="830"/>
      <c r="AS30" s="830"/>
      <c r="AT30" s="830"/>
      <c r="AU30" s="830">
        <v>0</v>
      </c>
      <c r="AV30" s="830"/>
      <c r="AW30" s="830"/>
      <c r="AX30" s="830"/>
      <c r="AY30" s="830"/>
      <c r="AZ30" s="831"/>
      <c r="BA30" s="831"/>
      <c r="BB30" s="831"/>
      <c r="BC30" s="831"/>
      <c r="BD30" s="831"/>
      <c r="BE30" s="832"/>
      <c r="BF30" s="832"/>
      <c r="BG30" s="832"/>
      <c r="BH30" s="832"/>
      <c r="BI30" s="833"/>
      <c r="BJ30" s="229"/>
      <c r="BK30" s="229"/>
      <c r="BL30" s="229"/>
      <c r="BM30" s="229"/>
      <c r="BN30" s="229"/>
      <c r="BO30" s="238"/>
      <c r="BP30" s="238"/>
      <c r="BQ30" s="235">
        <v>24</v>
      </c>
      <c r="BR30" s="236"/>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8"/>
      <c r="EA30" s="227"/>
    </row>
    <row r="31" spans="1:131" ht="26.25" customHeight="1" x14ac:dyDescent="0.15">
      <c r="A31" s="239">
        <v>4</v>
      </c>
      <c r="B31" s="779" t="s">
        <v>391</v>
      </c>
      <c r="C31" s="780"/>
      <c r="D31" s="780"/>
      <c r="E31" s="780"/>
      <c r="F31" s="780"/>
      <c r="G31" s="780"/>
      <c r="H31" s="780"/>
      <c r="I31" s="780"/>
      <c r="J31" s="780"/>
      <c r="K31" s="780"/>
      <c r="L31" s="780"/>
      <c r="M31" s="780"/>
      <c r="N31" s="780"/>
      <c r="O31" s="780"/>
      <c r="P31" s="781"/>
      <c r="Q31" s="782">
        <v>643</v>
      </c>
      <c r="R31" s="783"/>
      <c r="S31" s="783"/>
      <c r="T31" s="783"/>
      <c r="U31" s="783"/>
      <c r="V31" s="783">
        <v>642</v>
      </c>
      <c r="W31" s="783"/>
      <c r="X31" s="783"/>
      <c r="Y31" s="783"/>
      <c r="Z31" s="783"/>
      <c r="AA31" s="783">
        <v>1</v>
      </c>
      <c r="AB31" s="783"/>
      <c r="AC31" s="783"/>
      <c r="AD31" s="783"/>
      <c r="AE31" s="784"/>
      <c r="AF31" s="785">
        <v>1</v>
      </c>
      <c r="AG31" s="786"/>
      <c r="AH31" s="786"/>
      <c r="AI31" s="786"/>
      <c r="AJ31" s="787"/>
      <c r="AK31" s="834">
        <v>139</v>
      </c>
      <c r="AL31" s="830"/>
      <c r="AM31" s="830"/>
      <c r="AN31" s="830"/>
      <c r="AO31" s="830"/>
      <c r="AP31" s="830">
        <v>0</v>
      </c>
      <c r="AQ31" s="830"/>
      <c r="AR31" s="830"/>
      <c r="AS31" s="830"/>
      <c r="AT31" s="830"/>
      <c r="AU31" s="830">
        <v>0</v>
      </c>
      <c r="AV31" s="830"/>
      <c r="AW31" s="830"/>
      <c r="AX31" s="830"/>
      <c r="AY31" s="830"/>
      <c r="AZ31" s="831"/>
      <c r="BA31" s="831"/>
      <c r="BB31" s="831"/>
      <c r="BC31" s="831"/>
      <c r="BD31" s="831"/>
      <c r="BE31" s="832"/>
      <c r="BF31" s="832"/>
      <c r="BG31" s="832"/>
      <c r="BH31" s="832"/>
      <c r="BI31" s="833"/>
      <c r="BJ31" s="229"/>
      <c r="BK31" s="229"/>
      <c r="BL31" s="229"/>
      <c r="BM31" s="229"/>
      <c r="BN31" s="229"/>
      <c r="BO31" s="238"/>
      <c r="BP31" s="238"/>
      <c r="BQ31" s="235">
        <v>25</v>
      </c>
      <c r="BR31" s="236"/>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8"/>
      <c r="EA31" s="227"/>
    </row>
    <row r="32" spans="1:131" ht="26.25" customHeight="1" x14ac:dyDescent="0.15">
      <c r="A32" s="239">
        <v>5</v>
      </c>
      <c r="B32" s="779" t="s">
        <v>392</v>
      </c>
      <c r="C32" s="780"/>
      <c r="D32" s="780"/>
      <c r="E32" s="780"/>
      <c r="F32" s="780"/>
      <c r="G32" s="780"/>
      <c r="H32" s="780"/>
      <c r="I32" s="780"/>
      <c r="J32" s="780"/>
      <c r="K32" s="780"/>
      <c r="L32" s="780"/>
      <c r="M32" s="780"/>
      <c r="N32" s="780"/>
      <c r="O32" s="780"/>
      <c r="P32" s="781"/>
      <c r="Q32" s="782">
        <v>1216</v>
      </c>
      <c r="R32" s="783"/>
      <c r="S32" s="783"/>
      <c r="T32" s="783"/>
      <c r="U32" s="783"/>
      <c r="V32" s="783">
        <v>1078</v>
      </c>
      <c r="W32" s="783"/>
      <c r="X32" s="783"/>
      <c r="Y32" s="783"/>
      <c r="Z32" s="783"/>
      <c r="AA32" s="783">
        <v>138</v>
      </c>
      <c r="AB32" s="783"/>
      <c r="AC32" s="783"/>
      <c r="AD32" s="783"/>
      <c r="AE32" s="784"/>
      <c r="AF32" s="785">
        <v>3464</v>
      </c>
      <c r="AG32" s="786"/>
      <c r="AH32" s="786"/>
      <c r="AI32" s="786"/>
      <c r="AJ32" s="787"/>
      <c r="AK32" s="834">
        <v>13</v>
      </c>
      <c r="AL32" s="830"/>
      <c r="AM32" s="830"/>
      <c r="AN32" s="830"/>
      <c r="AO32" s="830"/>
      <c r="AP32" s="830">
        <v>2442</v>
      </c>
      <c r="AQ32" s="830"/>
      <c r="AR32" s="830"/>
      <c r="AS32" s="830"/>
      <c r="AT32" s="830"/>
      <c r="AU32" s="830">
        <v>12</v>
      </c>
      <c r="AV32" s="830"/>
      <c r="AW32" s="830"/>
      <c r="AX32" s="830"/>
      <c r="AY32" s="830"/>
      <c r="AZ32" s="831"/>
      <c r="BA32" s="831"/>
      <c r="BB32" s="831"/>
      <c r="BC32" s="831"/>
      <c r="BD32" s="831"/>
      <c r="BE32" s="832" t="s">
        <v>393</v>
      </c>
      <c r="BF32" s="832"/>
      <c r="BG32" s="832"/>
      <c r="BH32" s="832"/>
      <c r="BI32" s="833"/>
      <c r="BJ32" s="229"/>
      <c r="BK32" s="229"/>
      <c r="BL32" s="229"/>
      <c r="BM32" s="229"/>
      <c r="BN32" s="229"/>
      <c r="BO32" s="238"/>
      <c r="BP32" s="238"/>
      <c r="BQ32" s="235">
        <v>26</v>
      </c>
      <c r="BR32" s="236"/>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8"/>
      <c r="EA32" s="227"/>
    </row>
    <row r="33" spans="1:131" ht="26.25" customHeight="1" x14ac:dyDescent="0.15">
      <c r="A33" s="239">
        <v>6</v>
      </c>
      <c r="B33" s="779" t="s">
        <v>394</v>
      </c>
      <c r="C33" s="780"/>
      <c r="D33" s="780"/>
      <c r="E33" s="780"/>
      <c r="F33" s="780"/>
      <c r="G33" s="780"/>
      <c r="H33" s="780"/>
      <c r="I33" s="780"/>
      <c r="J33" s="780"/>
      <c r="K33" s="780"/>
      <c r="L33" s="780"/>
      <c r="M33" s="780"/>
      <c r="N33" s="780"/>
      <c r="O33" s="780"/>
      <c r="P33" s="781"/>
      <c r="Q33" s="782">
        <v>1086</v>
      </c>
      <c r="R33" s="783"/>
      <c r="S33" s="783"/>
      <c r="T33" s="783"/>
      <c r="U33" s="783"/>
      <c r="V33" s="783">
        <v>1022</v>
      </c>
      <c r="W33" s="783"/>
      <c r="X33" s="783"/>
      <c r="Y33" s="783"/>
      <c r="Z33" s="783"/>
      <c r="AA33" s="783">
        <v>64</v>
      </c>
      <c r="AB33" s="783"/>
      <c r="AC33" s="783"/>
      <c r="AD33" s="783"/>
      <c r="AE33" s="784"/>
      <c r="AF33" s="785">
        <v>281</v>
      </c>
      <c r="AG33" s="786"/>
      <c r="AH33" s="786"/>
      <c r="AI33" s="786"/>
      <c r="AJ33" s="787"/>
      <c r="AK33" s="834">
        <v>453</v>
      </c>
      <c r="AL33" s="830"/>
      <c r="AM33" s="830"/>
      <c r="AN33" s="830"/>
      <c r="AO33" s="830"/>
      <c r="AP33" s="830">
        <v>5246</v>
      </c>
      <c r="AQ33" s="830"/>
      <c r="AR33" s="830"/>
      <c r="AS33" s="830"/>
      <c r="AT33" s="830"/>
      <c r="AU33" s="830">
        <v>3441</v>
      </c>
      <c r="AV33" s="830"/>
      <c r="AW33" s="830"/>
      <c r="AX33" s="830"/>
      <c r="AY33" s="830"/>
      <c r="AZ33" s="831"/>
      <c r="BA33" s="831"/>
      <c r="BB33" s="831"/>
      <c r="BC33" s="831"/>
      <c r="BD33" s="831"/>
      <c r="BE33" s="832" t="s">
        <v>393</v>
      </c>
      <c r="BF33" s="832"/>
      <c r="BG33" s="832"/>
      <c r="BH33" s="832"/>
      <c r="BI33" s="833"/>
      <c r="BJ33" s="229"/>
      <c r="BK33" s="229"/>
      <c r="BL33" s="229"/>
      <c r="BM33" s="229"/>
      <c r="BN33" s="229"/>
      <c r="BO33" s="238"/>
      <c r="BP33" s="238"/>
      <c r="BQ33" s="235">
        <v>27</v>
      </c>
      <c r="BR33" s="236"/>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8"/>
      <c r="EA33" s="227"/>
    </row>
    <row r="34" spans="1:131" ht="26.25" customHeight="1" x14ac:dyDescent="0.15">
      <c r="A34" s="239">
        <v>7</v>
      </c>
      <c r="B34" s="779" t="s">
        <v>395</v>
      </c>
      <c r="C34" s="780"/>
      <c r="D34" s="780"/>
      <c r="E34" s="780"/>
      <c r="F34" s="780"/>
      <c r="G34" s="780"/>
      <c r="H34" s="780"/>
      <c r="I34" s="780"/>
      <c r="J34" s="780"/>
      <c r="K34" s="780"/>
      <c r="L34" s="780"/>
      <c r="M34" s="780"/>
      <c r="N34" s="780"/>
      <c r="O34" s="780"/>
      <c r="P34" s="781"/>
      <c r="Q34" s="782">
        <v>354</v>
      </c>
      <c r="R34" s="783"/>
      <c r="S34" s="783"/>
      <c r="T34" s="783"/>
      <c r="U34" s="783"/>
      <c r="V34" s="783">
        <v>341</v>
      </c>
      <c r="W34" s="783"/>
      <c r="X34" s="783"/>
      <c r="Y34" s="783"/>
      <c r="Z34" s="783"/>
      <c r="AA34" s="783">
        <v>13</v>
      </c>
      <c r="AB34" s="783"/>
      <c r="AC34" s="783"/>
      <c r="AD34" s="783"/>
      <c r="AE34" s="784"/>
      <c r="AF34" s="785">
        <v>13</v>
      </c>
      <c r="AG34" s="786"/>
      <c r="AH34" s="786"/>
      <c r="AI34" s="786"/>
      <c r="AJ34" s="787"/>
      <c r="AK34" s="834">
        <v>294</v>
      </c>
      <c r="AL34" s="830"/>
      <c r="AM34" s="830"/>
      <c r="AN34" s="830"/>
      <c r="AO34" s="830"/>
      <c r="AP34" s="830">
        <v>1550</v>
      </c>
      <c r="AQ34" s="830"/>
      <c r="AR34" s="830"/>
      <c r="AS34" s="830"/>
      <c r="AT34" s="830"/>
      <c r="AU34" s="830">
        <v>1550</v>
      </c>
      <c r="AV34" s="830"/>
      <c r="AW34" s="830"/>
      <c r="AX34" s="830"/>
      <c r="AY34" s="830"/>
      <c r="AZ34" s="831"/>
      <c r="BA34" s="831"/>
      <c r="BB34" s="831"/>
      <c r="BC34" s="831"/>
      <c r="BD34" s="831"/>
      <c r="BE34" s="832" t="s">
        <v>396</v>
      </c>
      <c r="BF34" s="832"/>
      <c r="BG34" s="832"/>
      <c r="BH34" s="832"/>
      <c r="BI34" s="833"/>
      <c r="BJ34" s="229"/>
      <c r="BK34" s="229"/>
      <c r="BL34" s="229"/>
      <c r="BM34" s="229"/>
      <c r="BN34" s="229"/>
      <c r="BO34" s="238"/>
      <c r="BP34" s="238"/>
      <c r="BQ34" s="235">
        <v>28</v>
      </c>
      <c r="BR34" s="236"/>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8"/>
      <c r="EA34" s="227"/>
    </row>
    <row r="35" spans="1:131" ht="26.25" customHeight="1" x14ac:dyDescent="0.15">
      <c r="A35" s="239">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84"/>
      <c r="AF35" s="785"/>
      <c r="AG35" s="786"/>
      <c r="AH35" s="786"/>
      <c r="AI35" s="786"/>
      <c r="AJ35" s="78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29"/>
      <c r="BK35" s="229"/>
      <c r="BL35" s="229"/>
      <c r="BM35" s="229"/>
      <c r="BN35" s="229"/>
      <c r="BO35" s="238"/>
      <c r="BP35" s="238"/>
      <c r="BQ35" s="235">
        <v>29</v>
      </c>
      <c r="BR35" s="236"/>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8"/>
      <c r="EA35" s="227"/>
    </row>
    <row r="36" spans="1:131" ht="26.25" customHeight="1" x14ac:dyDescent="0.15">
      <c r="A36" s="239">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84"/>
      <c r="AF36" s="785"/>
      <c r="AG36" s="786"/>
      <c r="AH36" s="786"/>
      <c r="AI36" s="786"/>
      <c r="AJ36" s="78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9"/>
      <c r="BK36" s="229"/>
      <c r="BL36" s="229"/>
      <c r="BM36" s="229"/>
      <c r="BN36" s="229"/>
      <c r="BO36" s="238"/>
      <c r="BP36" s="238"/>
      <c r="BQ36" s="235">
        <v>30</v>
      </c>
      <c r="BR36" s="236"/>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8"/>
      <c r="EA36" s="227"/>
    </row>
    <row r="37" spans="1:131" ht="26.25" customHeight="1" x14ac:dyDescent="0.15">
      <c r="A37" s="239">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84"/>
      <c r="AF37" s="785"/>
      <c r="AG37" s="786"/>
      <c r="AH37" s="786"/>
      <c r="AI37" s="786"/>
      <c r="AJ37" s="78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9"/>
      <c r="BK37" s="229"/>
      <c r="BL37" s="229"/>
      <c r="BM37" s="229"/>
      <c r="BN37" s="229"/>
      <c r="BO37" s="238"/>
      <c r="BP37" s="238"/>
      <c r="BQ37" s="235">
        <v>31</v>
      </c>
      <c r="BR37" s="236"/>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8"/>
      <c r="EA37" s="227"/>
    </row>
    <row r="38" spans="1:131" ht="26.25" customHeight="1" x14ac:dyDescent="0.15">
      <c r="A38" s="239">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84"/>
      <c r="AF38" s="785"/>
      <c r="AG38" s="786"/>
      <c r="AH38" s="786"/>
      <c r="AI38" s="786"/>
      <c r="AJ38" s="78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9"/>
      <c r="BK38" s="229"/>
      <c r="BL38" s="229"/>
      <c r="BM38" s="229"/>
      <c r="BN38" s="229"/>
      <c r="BO38" s="238"/>
      <c r="BP38" s="238"/>
      <c r="BQ38" s="235">
        <v>32</v>
      </c>
      <c r="BR38" s="236"/>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8"/>
      <c r="EA38" s="227"/>
    </row>
    <row r="39" spans="1:131" ht="26.25" customHeight="1" x14ac:dyDescent="0.15">
      <c r="A39" s="239">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84"/>
      <c r="AF39" s="785"/>
      <c r="AG39" s="786"/>
      <c r="AH39" s="786"/>
      <c r="AI39" s="786"/>
      <c r="AJ39" s="78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9"/>
      <c r="BK39" s="229"/>
      <c r="BL39" s="229"/>
      <c r="BM39" s="229"/>
      <c r="BN39" s="229"/>
      <c r="BO39" s="238"/>
      <c r="BP39" s="238"/>
      <c r="BQ39" s="235">
        <v>33</v>
      </c>
      <c r="BR39" s="236"/>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8"/>
      <c r="EA39" s="227"/>
    </row>
    <row r="40" spans="1:131" ht="26.25" customHeight="1" x14ac:dyDescent="0.15">
      <c r="A40" s="235">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84"/>
      <c r="AF40" s="785"/>
      <c r="AG40" s="786"/>
      <c r="AH40" s="786"/>
      <c r="AI40" s="786"/>
      <c r="AJ40" s="78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9"/>
      <c r="BK40" s="229"/>
      <c r="BL40" s="229"/>
      <c r="BM40" s="229"/>
      <c r="BN40" s="229"/>
      <c r="BO40" s="238"/>
      <c r="BP40" s="238"/>
      <c r="BQ40" s="235">
        <v>34</v>
      </c>
      <c r="BR40" s="236"/>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8"/>
      <c r="EA40" s="227"/>
    </row>
    <row r="41" spans="1:131" ht="26.25" customHeight="1" x14ac:dyDescent="0.15">
      <c r="A41" s="235">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84"/>
      <c r="AF41" s="785"/>
      <c r="AG41" s="786"/>
      <c r="AH41" s="786"/>
      <c r="AI41" s="786"/>
      <c r="AJ41" s="78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9"/>
      <c r="BK41" s="229"/>
      <c r="BL41" s="229"/>
      <c r="BM41" s="229"/>
      <c r="BN41" s="229"/>
      <c r="BO41" s="238"/>
      <c r="BP41" s="238"/>
      <c r="BQ41" s="235">
        <v>35</v>
      </c>
      <c r="BR41" s="236"/>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8"/>
      <c r="EA41" s="227"/>
    </row>
    <row r="42" spans="1:131" ht="26.25" customHeight="1" x14ac:dyDescent="0.15">
      <c r="A42" s="235">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84"/>
      <c r="AF42" s="785"/>
      <c r="AG42" s="786"/>
      <c r="AH42" s="786"/>
      <c r="AI42" s="786"/>
      <c r="AJ42" s="78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9"/>
      <c r="BK42" s="229"/>
      <c r="BL42" s="229"/>
      <c r="BM42" s="229"/>
      <c r="BN42" s="229"/>
      <c r="BO42" s="238"/>
      <c r="BP42" s="238"/>
      <c r="BQ42" s="235">
        <v>36</v>
      </c>
      <c r="BR42" s="236"/>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8"/>
      <c r="EA42" s="227"/>
    </row>
    <row r="43" spans="1:131" ht="26.25" customHeight="1" x14ac:dyDescent="0.15">
      <c r="A43" s="235">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84"/>
      <c r="AF43" s="785"/>
      <c r="AG43" s="786"/>
      <c r="AH43" s="786"/>
      <c r="AI43" s="786"/>
      <c r="AJ43" s="78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9"/>
      <c r="BK43" s="229"/>
      <c r="BL43" s="229"/>
      <c r="BM43" s="229"/>
      <c r="BN43" s="229"/>
      <c r="BO43" s="238"/>
      <c r="BP43" s="238"/>
      <c r="BQ43" s="235">
        <v>37</v>
      </c>
      <c r="BR43" s="236"/>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8"/>
      <c r="EA43" s="227"/>
    </row>
    <row r="44" spans="1:131" ht="26.25" customHeight="1" x14ac:dyDescent="0.15">
      <c r="A44" s="235">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84"/>
      <c r="AF44" s="785"/>
      <c r="AG44" s="786"/>
      <c r="AH44" s="786"/>
      <c r="AI44" s="786"/>
      <c r="AJ44" s="78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9"/>
      <c r="BK44" s="229"/>
      <c r="BL44" s="229"/>
      <c r="BM44" s="229"/>
      <c r="BN44" s="229"/>
      <c r="BO44" s="238"/>
      <c r="BP44" s="238"/>
      <c r="BQ44" s="235">
        <v>38</v>
      </c>
      <c r="BR44" s="236"/>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8"/>
      <c r="EA44" s="227"/>
    </row>
    <row r="45" spans="1:131" ht="26.25" customHeight="1" x14ac:dyDescent="0.15">
      <c r="A45" s="235">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84"/>
      <c r="AF45" s="785"/>
      <c r="AG45" s="786"/>
      <c r="AH45" s="786"/>
      <c r="AI45" s="786"/>
      <c r="AJ45" s="78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9"/>
      <c r="BK45" s="229"/>
      <c r="BL45" s="229"/>
      <c r="BM45" s="229"/>
      <c r="BN45" s="229"/>
      <c r="BO45" s="238"/>
      <c r="BP45" s="238"/>
      <c r="BQ45" s="235">
        <v>39</v>
      </c>
      <c r="BR45" s="236"/>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8"/>
      <c r="EA45" s="227"/>
    </row>
    <row r="46" spans="1:131" ht="26.25" customHeight="1" x14ac:dyDescent="0.15">
      <c r="A46" s="235">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84"/>
      <c r="AF46" s="785"/>
      <c r="AG46" s="786"/>
      <c r="AH46" s="786"/>
      <c r="AI46" s="786"/>
      <c r="AJ46" s="78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9"/>
      <c r="BK46" s="229"/>
      <c r="BL46" s="229"/>
      <c r="BM46" s="229"/>
      <c r="BN46" s="229"/>
      <c r="BO46" s="238"/>
      <c r="BP46" s="238"/>
      <c r="BQ46" s="235">
        <v>40</v>
      </c>
      <c r="BR46" s="236"/>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8"/>
      <c r="EA46" s="227"/>
    </row>
    <row r="47" spans="1:131" ht="26.25" customHeight="1" x14ac:dyDescent="0.15">
      <c r="A47" s="235">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84"/>
      <c r="AF47" s="785"/>
      <c r="AG47" s="786"/>
      <c r="AH47" s="786"/>
      <c r="AI47" s="786"/>
      <c r="AJ47" s="78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9"/>
      <c r="BK47" s="229"/>
      <c r="BL47" s="229"/>
      <c r="BM47" s="229"/>
      <c r="BN47" s="229"/>
      <c r="BO47" s="238"/>
      <c r="BP47" s="238"/>
      <c r="BQ47" s="235">
        <v>41</v>
      </c>
      <c r="BR47" s="236"/>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8"/>
      <c r="EA47" s="227"/>
    </row>
    <row r="48" spans="1:131" ht="26.25" customHeight="1" x14ac:dyDescent="0.15">
      <c r="A48" s="235">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84"/>
      <c r="AF48" s="785"/>
      <c r="AG48" s="786"/>
      <c r="AH48" s="786"/>
      <c r="AI48" s="786"/>
      <c r="AJ48" s="78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9"/>
      <c r="BK48" s="229"/>
      <c r="BL48" s="229"/>
      <c r="BM48" s="229"/>
      <c r="BN48" s="229"/>
      <c r="BO48" s="238"/>
      <c r="BP48" s="238"/>
      <c r="BQ48" s="235">
        <v>42</v>
      </c>
      <c r="BR48" s="236"/>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8"/>
      <c r="EA48" s="227"/>
    </row>
    <row r="49" spans="1:131" ht="26.25" customHeight="1" x14ac:dyDescent="0.15">
      <c r="A49" s="235">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84"/>
      <c r="AF49" s="785"/>
      <c r="AG49" s="786"/>
      <c r="AH49" s="786"/>
      <c r="AI49" s="786"/>
      <c r="AJ49" s="78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9"/>
      <c r="BK49" s="229"/>
      <c r="BL49" s="229"/>
      <c r="BM49" s="229"/>
      <c r="BN49" s="229"/>
      <c r="BO49" s="238"/>
      <c r="BP49" s="238"/>
      <c r="BQ49" s="235">
        <v>43</v>
      </c>
      <c r="BR49" s="236"/>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8"/>
      <c r="EA49" s="227"/>
    </row>
    <row r="50" spans="1:131" ht="26.25" customHeight="1" x14ac:dyDescent="0.15">
      <c r="A50" s="235">
        <v>23</v>
      </c>
      <c r="B50" s="779"/>
      <c r="C50" s="780"/>
      <c r="D50" s="780"/>
      <c r="E50" s="780"/>
      <c r="F50" s="780"/>
      <c r="G50" s="780"/>
      <c r="H50" s="780"/>
      <c r="I50" s="780"/>
      <c r="J50" s="780"/>
      <c r="K50" s="780"/>
      <c r="L50" s="780"/>
      <c r="M50" s="780"/>
      <c r="N50" s="780"/>
      <c r="O50" s="780"/>
      <c r="P50" s="781"/>
      <c r="Q50" s="835"/>
      <c r="R50" s="836"/>
      <c r="S50" s="836"/>
      <c r="T50" s="836"/>
      <c r="U50" s="836"/>
      <c r="V50" s="836"/>
      <c r="W50" s="836"/>
      <c r="X50" s="836"/>
      <c r="Y50" s="836"/>
      <c r="Z50" s="836"/>
      <c r="AA50" s="836"/>
      <c r="AB50" s="836"/>
      <c r="AC50" s="836"/>
      <c r="AD50" s="836"/>
      <c r="AE50" s="837"/>
      <c r="AF50" s="785"/>
      <c r="AG50" s="786"/>
      <c r="AH50" s="786"/>
      <c r="AI50" s="786"/>
      <c r="AJ50" s="78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9"/>
      <c r="BK50" s="229"/>
      <c r="BL50" s="229"/>
      <c r="BM50" s="229"/>
      <c r="BN50" s="229"/>
      <c r="BO50" s="238"/>
      <c r="BP50" s="238"/>
      <c r="BQ50" s="235">
        <v>44</v>
      </c>
      <c r="BR50" s="236"/>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8"/>
      <c r="EA50" s="227"/>
    </row>
    <row r="51" spans="1:131" ht="26.25" customHeight="1" x14ac:dyDescent="0.15">
      <c r="A51" s="235">
        <v>24</v>
      </c>
      <c r="B51" s="779"/>
      <c r="C51" s="780"/>
      <c r="D51" s="780"/>
      <c r="E51" s="780"/>
      <c r="F51" s="780"/>
      <c r="G51" s="780"/>
      <c r="H51" s="780"/>
      <c r="I51" s="780"/>
      <c r="J51" s="780"/>
      <c r="K51" s="780"/>
      <c r="L51" s="780"/>
      <c r="M51" s="780"/>
      <c r="N51" s="780"/>
      <c r="O51" s="780"/>
      <c r="P51" s="781"/>
      <c r="Q51" s="835"/>
      <c r="R51" s="836"/>
      <c r="S51" s="836"/>
      <c r="T51" s="836"/>
      <c r="U51" s="836"/>
      <c r="V51" s="836"/>
      <c r="W51" s="836"/>
      <c r="X51" s="836"/>
      <c r="Y51" s="836"/>
      <c r="Z51" s="836"/>
      <c r="AA51" s="836"/>
      <c r="AB51" s="836"/>
      <c r="AC51" s="836"/>
      <c r="AD51" s="836"/>
      <c r="AE51" s="837"/>
      <c r="AF51" s="785"/>
      <c r="AG51" s="786"/>
      <c r="AH51" s="786"/>
      <c r="AI51" s="786"/>
      <c r="AJ51" s="78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9"/>
      <c r="BK51" s="229"/>
      <c r="BL51" s="229"/>
      <c r="BM51" s="229"/>
      <c r="BN51" s="229"/>
      <c r="BO51" s="238"/>
      <c r="BP51" s="238"/>
      <c r="BQ51" s="235">
        <v>45</v>
      </c>
      <c r="BR51" s="236"/>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8"/>
      <c r="EA51" s="227"/>
    </row>
    <row r="52" spans="1:131" ht="26.25" customHeight="1" x14ac:dyDescent="0.15">
      <c r="A52" s="235">
        <v>25</v>
      </c>
      <c r="B52" s="779"/>
      <c r="C52" s="780"/>
      <c r="D52" s="780"/>
      <c r="E52" s="780"/>
      <c r="F52" s="780"/>
      <c r="G52" s="780"/>
      <c r="H52" s="780"/>
      <c r="I52" s="780"/>
      <c r="J52" s="780"/>
      <c r="K52" s="780"/>
      <c r="L52" s="780"/>
      <c r="M52" s="780"/>
      <c r="N52" s="780"/>
      <c r="O52" s="780"/>
      <c r="P52" s="781"/>
      <c r="Q52" s="835"/>
      <c r="R52" s="836"/>
      <c r="S52" s="836"/>
      <c r="T52" s="836"/>
      <c r="U52" s="836"/>
      <c r="V52" s="836"/>
      <c r="W52" s="836"/>
      <c r="X52" s="836"/>
      <c r="Y52" s="836"/>
      <c r="Z52" s="836"/>
      <c r="AA52" s="836"/>
      <c r="AB52" s="836"/>
      <c r="AC52" s="836"/>
      <c r="AD52" s="836"/>
      <c r="AE52" s="837"/>
      <c r="AF52" s="785"/>
      <c r="AG52" s="786"/>
      <c r="AH52" s="786"/>
      <c r="AI52" s="786"/>
      <c r="AJ52" s="78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9"/>
      <c r="BK52" s="229"/>
      <c r="BL52" s="229"/>
      <c r="BM52" s="229"/>
      <c r="BN52" s="229"/>
      <c r="BO52" s="238"/>
      <c r="BP52" s="238"/>
      <c r="BQ52" s="235">
        <v>46</v>
      </c>
      <c r="BR52" s="236"/>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8"/>
      <c r="EA52" s="227"/>
    </row>
    <row r="53" spans="1:131" ht="26.25" customHeight="1" x14ac:dyDescent="0.15">
      <c r="A53" s="235">
        <v>26</v>
      </c>
      <c r="B53" s="779"/>
      <c r="C53" s="780"/>
      <c r="D53" s="780"/>
      <c r="E53" s="780"/>
      <c r="F53" s="780"/>
      <c r="G53" s="780"/>
      <c r="H53" s="780"/>
      <c r="I53" s="780"/>
      <c r="J53" s="780"/>
      <c r="K53" s="780"/>
      <c r="L53" s="780"/>
      <c r="M53" s="780"/>
      <c r="N53" s="780"/>
      <c r="O53" s="780"/>
      <c r="P53" s="781"/>
      <c r="Q53" s="835"/>
      <c r="R53" s="836"/>
      <c r="S53" s="836"/>
      <c r="T53" s="836"/>
      <c r="U53" s="836"/>
      <c r="V53" s="836"/>
      <c r="W53" s="836"/>
      <c r="X53" s="836"/>
      <c r="Y53" s="836"/>
      <c r="Z53" s="836"/>
      <c r="AA53" s="836"/>
      <c r="AB53" s="836"/>
      <c r="AC53" s="836"/>
      <c r="AD53" s="836"/>
      <c r="AE53" s="837"/>
      <c r="AF53" s="785"/>
      <c r="AG53" s="786"/>
      <c r="AH53" s="786"/>
      <c r="AI53" s="786"/>
      <c r="AJ53" s="78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9"/>
      <c r="BK53" s="229"/>
      <c r="BL53" s="229"/>
      <c r="BM53" s="229"/>
      <c r="BN53" s="229"/>
      <c r="BO53" s="238"/>
      <c r="BP53" s="238"/>
      <c r="BQ53" s="235">
        <v>47</v>
      </c>
      <c r="BR53" s="236"/>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8"/>
      <c r="EA53" s="227"/>
    </row>
    <row r="54" spans="1:131" ht="26.25" customHeight="1" x14ac:dyDescent="0.15">
      <c r="A54" s="235">
        <v>27</v>
      </c>
      <c r="B54" s="779"/>
      <c r="C54" s="780"/>
      <c r="D54" s="780"/>
      <c r="E54" s="780"/>
      <c r="F54" s="780"/>
      <c r="G54" s="780"/>
      <c r="H54" s="780"/>
      <c r="I54" s="780"/>
      <c r="J54" s="780"/>
      <c r="K54" s="780"/>
      <c r="L54" s="780"/>
      <c r="M54" s="780"/>
      <c r="N54" s="780"/>
      <c r="O54" s="780"/>
      <c r="P54" s="781"/>
      <c r="Q54" s="835"/>
      <c r="R54" s="836"/>
      <c r="S54" s="836"/>
      <c r="T54" s="836"/>
      <c r="U54" s="836"/>
      <c r="V54" s="836"/>
      <c r="W54" s="836"/>
      <c r="X54" s="836"/>
      <c r="Y54" s="836"/>
      <c r="Z54" s="836"/>
      <c r="AA54" s="836"/>
      <c r="AB54" s="836"/>
      <c r="AC54" s="836"/>
      <c r="AD54" s="836"/>
      <c r="AE54" s="837"/>
      <c r="AF54" s="785"/>
      <c r="AG54" s="786"/>
      <c r="AH54" s="786"/>
      <c r="AI54" s="786"/>
      <c r="AJ54" s="78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9"/>
      <c r="BK54" s="229"/>
      <c r="BL54" s="229"/>
      <c r="BM54" s="229"/>
      <c r="BN54" s="229"/>
      <c r="BO54" s="238"/>
      <c r="BP54" s="238"/>
      <c r="BQ54" s="235">
        <v>48</v>
      </c>
      <c r="BR54" s="236"/>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8"/>
      <c r="EA54" s="227"/>
    </row>
    <row r="55" spans="1:131" ht="26.25" customHeight="1" x14ac:dyDescent="0.15">
      <c r="A55" s="235">
        <v>28</v>
      </c>
      <c r="B55" s="779"/>
      <c r="C55" s="780"/>
      <c r="D55" s="780"/>
      <c r="E55" s="780"/>
      <c r="F55" s="780"/>
      <c r="G55" s="780"/>
      <c r="H55" s="780"/>
      <c r="I55" s="780"/>
      <c r="J55" s="780"/>
      <c r="K55" s="780"/>
      <c r="L55" s="780"/>
      <c r="M55" s="780"/>
      <c r="N55" s="780"/>
      <c r="O55" s="780"/>
      <c r="P55" s="781"/>
      <c r="Q55" s="835"/>
      <c r="R55" s="836"/>
      <c r="S55" s="836"/>
      <c r="T55" s="836"/>
      <c r="U55" s="836"/>
      <c r="V55" s="836"/>
      <c r="W55" s="836"/>
      <c r="X55" s="836"/>
      <c r="Y55" s="836"/>
      <c r="Z55" s="836"/>
      <c r="AA55" s="836"/>
      <c r="AB55" s="836"/>
      <c r="AC55" s="836"/>
      <c r="AD55" s="836"/>
      <c r="AE55" s="837"/>
      <c r="AF55" s="785"/>
      <c r="AG55" s="786"/>
      <c r="AH55" s="786"/>
      <c r="AI55" s="786"/>
      <c r="AJ55" s="78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9"/>
      <c r="BK55" s="229"/>
      <c r="BL55" s="229"/>
      <c r="BM55" s="229"/>
      <c r="BN55" s="229"/>
      <c r="BO55" s="238"/>
      <c r="BP55" s="238"/>
      <c r="BQ55" s="235">
        <v>49</v>
      </c>
      <c r="BR55" s="236"/>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8"/>
      <c r="EA55" s="227"/>
    </row>
    <row r="56" spans="1:131" ht="26.25" customHeight="1" x14ac:dyDescent="0.15">
      <c r="A56" s="235">
        <v>29</v>
      </c>
      <c r="B56" s="779"/>
      <c r="C56" s="780"/>
      <c r="D56" s="780"/>
      <c r="E56" s="780"/>
      <c r="F56" s="780"/>
      <c r="G56" s="780"/>
      <c r="H56" s="780"/>
      <c r="I56" s="780"/>
      <c r="J56" s="780"/>
      <c r="K56" s="780"/>
      <c r="L56" s="780"/>
      <c r="M56" s="780"/>
      <c r="N56" s="780"/>
      <c r="O56" s="780"/>
      <c r="P56" s="781"/>
      <c r="Q56" s="835"/>
      <c r="R56" s="836"/>
      <c r="S56" s="836"/>
      <c r="T56" s="836"/>
      <c r="U56" s="836"/>
      <c r="V56" s="836"/>
      <c r="W56" s="836"/>
      <c r="X56" s="836"/>
      <c r="Y56" s="836"/>
      <c r="Z56" s="836"/>
      <c r="AA56" s="836"/>
      <c r="AB56" s="836"/>
      <c r="AC56" s="836"/>
      <c r="AD56" s="836"/>
      <c r="AE56" s="837"/>
      <c r="AF56" s="785"/>
      <c r="AG56" s="786"/>
      <c r="AH56" s="786"/>
      <c r="AI56" s="786"/>
      <c r="AJ56" s="78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9"/>
      <c r="BK56" s="229"/>
      <c r="BL56" s="229"/>
      <c r="BM56" s="229"/>
      <c r="BN56" s="229"/>
      <c r="BO56" s="238"/>
      <c r="BP56" s="238"/>
      <c r="BQ56" s="235">
        <v>50</v>
      </c>
      <c r="BR56" s="236"/>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8"/>
      <c r="EA56" s="227"/>
    </row>
    <row r="57" spans="1:131" ht="26.25" customHeight="1" x14ac:dyDescent="0.15">
      <c r="A57" s="235">
        <v>30</v>
      </c>
      <c r="B57" s="779"/>
      <c r="C57" s="780"/>
      <c r="D57" s="780"/>
      <c r="E57" s="780"/>
      <c r="F57" s="780"/>
      <c r="G57" s="780"/>
      <c r="H57" s="780"/>
      <c r="I57" s="780"/>
      <c r="J57" s="780"/>
      <c r="K57" s="780"/>
      <c r="L57" s="780"/>
      <c r="M57" s="780"/>
      <c r="N57" s="780"/>
      <c r="O57" s="780"/>
      <c r="P57" s="781"/>
      <c r="Q57" s="835"/>
      <c r="R57" s="836"/>
      <c r="S57" s="836"/>
      <c r="T57" s="836"/>
      <c r="U57" s="836"/>
      <c r="V57" s="836"/>
      <c r="W57" s="836"/>
      <c r="X57" s="836"/>
      <c r="Y57" s="836"/>
      <c r="Z57" s="836"/>
      <c r="AA57" s="836"/>
      <c r="AB57" s="836"/>
      <c r="AC57" s="836"/>
      <c r="AD57" s="836"/>
      <c r="AE57" s="837"/>
      <c r="AF57" s="785"/>
      <c r="AG57" s="786"/>
      <c r="AH57" s="786"/>
      <c r="AI57" s="786"/>
      <c r="AJ57" s="78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9"/>
      <c r="BK57" s="229"/>
      <c r="BL57" s="229"/>
      <c r="BM57" s="229"/>
      <c r="BN57" s="229"/>
      <c r="BO57" s="238"/>
      <c r="BP57" s="238"/>
      <c r="BQ57" s="235">
        <v>51</v>
      </c>
      <c r="BR57" s="236"/>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8"/>
      <c r="EA57" s="227"/>
    </row>
    <row r="58" spans="1:131" ht="26.25" customHeight="1" x14ac:dyDescent="0.15">
      <c r="A58" s="235">
        <v>31</v>
      </c>
      <c r="B58" s="779"/>
      <c r="C58" s="780"/>
      <c r="D58" s="780"/>
      <c r="E58" s="780"/>
      <c r="F58" s="780"/>
      <c r="G58" s="780"/>
      <c r="H58" s="780"/>
      <c r="I58" s="780"/>
      <c r="J58" s="780"/>
      <c r="K58" s="780"/>
      <c r="L58" s="780"/>
      <c r="M58" s="780"/>
      <c r="N58" s="780"/>
      <c r="O58" s="780"/>
      <c r="P58" s="781"/>
      <c r="Q58" s="835"/>
      <c r="R58" s="836"/>
      <c r="S58" s="836"/>
      <c r="T58" s="836"/>
      <c r="U58" s="836"/>
      <c r="V58" s="836"/>
      <c r="W58" s="836"/>
      <c r="X58" s="836"/>
      <c r="Y58" s="836"/>
      <c r="Z58" s="836"/>
      <c r="AA58" s="836"/>
      <c r="AB58" s="836"/>
      <c r="AC58" s="836"/>
      <c r="AD58" s="836"/>
      <c r="AE58" s="837"/>
      <c r="AF58" s="785"/>
      <c r="AG58" s="786"/>
      <c r="AH58" s="786"/>
      <c r="AI58" s="786"/>
      <c r="AJ58" s="78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9"/>
      <c r="BK58" s="229"/>
      <c r="BL58" s="229"/>
      <c r="BM58" s="229"/>
      <c r="BN58" s="229"/>
      <c r="BO58" s="238"/>
      <c r="BP58" s="238"/>
      <c r="BQ58" s="235">
        <v>52</v>
      </c>
      <c r="BR58" s="236"/>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8"/>
      <c r="EA58" s="227"/>
    </row>
    <row r="59" spans="1:131" ht="26.25" customHeight="1" x14ac:dyDescent="0.15">
      <c r="A59" s="235">
        <v>32</v>
      </c>
      <c r="B59" s="779"/>
      <c r="C59" s="780"/>
      <c r="D59" s="780"/>
      <c r="E59" s="780"/>
      <c r="F59" s="780"/>
      <c r="G59" s="780"/>
      <c r="H59" s="780"/>
      <c r="I59" s="780"/>
      <c r="J59" s="780"/>
      <c r="K59" s="780"/>
      <c r="L59" s="780"/>
      <c r="M59" s="780"/>
      <c r="N59" s="780"/>
      <c r="O59" s="780"/>
      <c r="P59" s="781"/>
      <c r="Q59" s="835"/>
      <c r="R59" s="836"/>
      <c r="S59" s="836"/>
      <c r="T59" s="836"/>
      <c r="U59" s="836"/>
      <c r="V59" s="836"/>
      <c r="W59" s="836"/>
      <c r="X59" s="836"/>
      <c r="Y59" s="836"/>
      <c r="Z59" s="836"/>
      <c r="AA59" s="836"/>
      <c r="AB59" s="836"/>
      <c r="AC59" s="836"/>
      <c r="AD59" s="836"/>
      <c r="AE59" s="837"/>
      <c r="AF59" s="785"/>
      <c r="AG59" s="786"/>
      <c r="AH59" s="786"/>
      <c r="AI59" s="786"/>
      <c r="AJ59" s="78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9"/>
      <c r="BK59" s="229"/>
      <c r="BL59" s="229"/>
      <c r="BM59" s="229"/>
      <c r="BN59" s="229"/>
      <c r="BO59" s="238"/>
      <c r="BP59" s="238"/>
      <c r="BQ59" s="235">
        <v>53</v>
      </c>
      <c r="BR59" s="236"/>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8"/>
      <c r="EA59" s="227"/>
    </row>
    <row r="60" spans="1:131" ht="26.25" customHeight="1" x14ac:dyDescent="0.15">
      <c r="A60" s="235">
        <v>33</v>
      </c>
      <c r="B60" s="779"/>
      <c r="C60" s="780"/>
      <c r="D60" s="780"/>
      <c r="E60" s="780"/>
      <c r="F60" s="780"/>
      <c r="G60" s="780"/>
      <c r="H60" s="780"/>
      <c r="I60" s="780"/>
      <c r="J60" s="780"/>
      <c r="K60" s="780"/>
      <c r="L60" s="780"/>
      <c r="M60" s="780"/>
      <c r="N60" s="780"/>
      <c r="O60" s="780"/>
      <c r="P60" s="781"/>
      <c r="Q60" s="835"/>
      <c r="R60" s="836"/>
      <c r="S60" s="836"/>
      <c r="T60" s="836"/>
      <c r="U60" s="836"/>
      <c r="V60" s="836"/>
      <c r="W60" s="836"/>
      <c r="X60" s="836"/>
      <c r="Y60" s="836"/>
      <c r="Z60" s="836"/>
      <c r="AA60" s="836"/>
      <c r="AB60" s="836"/>
      <c r="AC60" s="836"/>
      <c r="AD60" s="836"/>
      <c r="AE60" s="837"/>
      <c r="AF60" s="785"/>
      <c r="AG60" s="786"/>
      <c r="AH60" s="786"/>
      <c r="AI60" s="786"/>
      <c r="AJ60" s="78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9"/>
      <c r="BK60" s="229"/>
      <c r="BL60" s="229"/>
      <c r="BM60" s="229"/>
      <c r="BN60" s="229"/>
      <c r="BO60" s="238"/>
      <c r="BP60" s="238"/>
      <c r="BQ60" s="235">
        <v>54</v>
      </c>
      <c r="BR60" s="236"/>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8"/>
      <c r="EA60" s="227"/>
    </row>
    <row r="61" spans="1:131" ht="26.25" customHeight="1" thickBot="1" x14ac:dyDescent="0.2">
      <c r="A61" s="235">
        <v>34</v>
      </c>
      <c r="B61" s="779"/>
      <c r="C61" s="780"/>
      <c r="D61" s="780"/>
      <c r="E61" s="780"/>
      <c r="F61" s="780"/>
      <c r="G61" s="780"/>
      <c r="H61" s="780"/>
      <c r="I61" s="780"/>
      <c r="J61" s="780"/>
      <c r="K61" s="780"/>
      <c r="L61" s="780"/>
      <c r="M61" s="780"/>
      <c r="N61" s="780"/>
      <c r="O61" s="780"/>
      <c r="P61" s="781"/>
      <c r="Q61" s="835"/>
      <c r="R61" s="836"/>
      <c r="S61" s="836"/>
      <c r="T61" s="836"/>
      <c r="U61" s="836"/>
      <c r="V61" s="836"/>
      <c r="W61" s="836"/>
      <c r="X61" s="836"/>
      <c r="Y61" s="836"/>
      <c r="Z61" s="836"/>
      <c r="AA61" s="836"/>
      <c r="AB61" s="836"/>
      <c r="AC61" s="836"/>
      <c r="AD61" s="836"/>
      <c r="AE61" s="837"/>
      <c r="AF61" s="785"/>
      <c r="AG61" s="786"/>
      <c r="AH61" s="786"/>
      <c r="AI61" s="786"/>
      <c r="AJ61" s="78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9"/>
      <c r="BK61" s="229"/>
      <c r="BL61" s="229"/>
      <c r="BM61" s="229"/>
      <c r="BN61" s="229"/>
      <c r="BO61" s="238"/>
      <c r="BP61" s="238"/>
      <c r="BQ61" s="235">
        <v>55</v>
      </c>
      <c r="BR61" s="236"/>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8"/>
      <c r="EA61" s="227"/>
    </row>
    <row r="62" spans="1:131" ht="26.25" customHeight="1" x14ac:dyDescent="0.15">
      <c r="A62" s="235">
        <v>35</v>
      </c>
      <c r="B62" s="779"/>
      <c r="C62" s="780"/>
      <c r="D62" s="780"/>
      <c r="E62" s="780"/>
      <c r="F62" s="780"/>
      <c r="G62" s="780"/>
      <c r="H62" s="780"/>
      <c r="I62" s="780"/>
      <c r="J62" s="780"/>
      <c r="K62" s="780"/>
      <c r="L62" s="780"/>
      <c r="M62" s="780"/>
      <c r="N62" s="780"/>
      <c r="O62" s="780"/>
      <c r="P62" s="781"/>
      <c r="Q62" s="835"/>
      <c r="R62" s="836"/>
      <c r="S62" s="836"/>
      <c r="T62" s="836"/>
      <c r="U62" s="836"/>
      <c r="V62" s="836"/>
      <c r="W62" s="836"/>
      <c r="X62" s="836"/>
      <c r="Y62" s="836"/>
      <c r="Z62" s="836"/>
      <c r="AA62" s="836"/>
      <c r="AB62" s="836"/>
      <c r="AC62" s="836"/>
      <c r="AD62" s="836"/>
      <c r="AE62" s="837"/>
      <c r="AF62" s="785"/>
      <c r="AG62" s="786"/>
      <c r="AH62" s="786"/>
      <c r="AI62" s="786"/>
      <c r="AJ62" s="78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38"/>
      <c r="BP62" s="238"/>
      <c r="BQ62" s="235">
        <v>56</v>
      </c>
      <c r="BR62" s="236"/>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8"/>
      <c r="EA62" s="227"/>
    </row>
    <row r="63" spans="1:131" ht="26.25" customHeight="1" thickBot="1" x14ac:dyDescent="0.2">
      <c r="A63" s="237"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3888</v>
      </c>
      <c r="AG63" s="844"/>
      <c r="AH63" s="844"/>
      <c r="AI63" s="844"/>
      <c r="AJ63" s="845"/>
      <c r="AK63" s="846"/>
      <c r="AL63" s="841"/>
      <c r="AM63" s="841"/>
      <c r="AN63" s="841"/>
      <c r="AO63" s="841"/>
      <c r="AP63" s="844">
        <v>9238</v>
      </c>
      <c r="AQ63" s="844"/>
      <c r="AR63" s="844"/>
      <c r="AS63" s="844"/>
      <c r="AT63" s="844"/>
      <c r="AU63" s="844">
        <v>5004</v>
      </c>
      <c r="AV63" s="844"/>
      <c r="AW63" s="844"/>
      <c r="AX63" s="844"/>
      <c r="AY63" s="844"/>
      <c r="AZ63" s="848"/>
      <c r="BA63" s="848"/>
      <c r="BB63" s="848"/>
      <c r="BC63" s="848"/>
      <c r="BD63" s="848"/>
      <c r="BE63" s="849"/>
      <c r="BF63" s="849"/>
      <c r="BG63" s="849"/>
      <c r="BH63" s="849"/>
      <c r="BI63" s="850"/>
      <c r="BJ63" s="851" t="s">
        <v>122</v>
      </c>
      <c r="BK63" s="852"/>
      <c r="BL63" s="852"/>
      <c r="BM63" s="852"/>
      <c r="BN63" s="853"/>
      <c r="BO63" s="238"/>
      <c r="BP63" s="238"/>
      <c r="BQ63" s="235">
        <v>57</v>
      </c>
      <c r="BR63" s="236"/>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8"/>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8"/>
      <c r="EA64" s="227"/>
    </row>
    <row r="65" spans="1:131" ht="26.25" customHeight="1" thickBot="1" x14ac:dyDescent="0.2">
      <c r="A65" s="229" t="s">
        <v>399</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8"/>
      <c r="EA65" s="227"/>
    </row>
    <row r="66" spans="1:131" ht="26.25" customHeight="1" x14ac:dyDescent="0.15">
      <c r="A66" s="726" t="s">
        <v>400</v>
      </c>
      <c r="B66" s="727"/>
      <c r="C66" s="727"/>
      <c r="D66" s="727"/>
      <c r="E66" s="727"/>
      <c r="F66" s="727"/>
      <c r="G66" s="727"/>
      <c r="H66" s="727"/>
      <c r="I66" s="727"/>
      <c r="J66" s="727"/>
      <c r="K66" s="727"/>
      <c r="L66" s="727"/>
      <c r="M66" s="727"/>
      <c r="N66" s="727"/>
      <c r="O66" s="727"/>
      <c r="P66" s="728"/>
      <c r="Q66" s="732" t="s">
        <v>380</v>
      </c>
      <c r="R66" s="733"/>
      <c r="S66" s="733"/>
      <c r="T66" s="733"/>
      <c r="U66" s="734"/>
      <c r="V66" s="732" t="s">
        <v>381</v>
      </c>
      <c r="W66" s="733"/>
      <c r="X66" s="733"/>
      <c r="Y66" s="733"/>
      <c r="Z66" s="734"/>
      <c r="AA66" s="732" t="s">
        <v>382</v>
      </c>
      <c r="AB66" s="733"/>
      <c r="AC66" s="733"/>
      <c r="AD66" s="733"/>
      <c r="AE66" s="734"/>
      <c r="AF66" s="854" t="s">
        <v>383</v>
      </c>
      <c r="AG66" s="815"/>
      <c r="AH66" s="815"/>
      <c r="AI66" s="815"/>
      <c r="AJ66" s="855"/>
      <c r="AK66" s="732" t="s">
        <v>384</v>
      </c>
      <c r="AL66" s="727"/>
      <c r="AM66" s="727"/>
      <c r="AN66" s="727"/>
      <c r="AO66" s="728"/>
      <c r="AP66" s="732" t="s">
        <v>385</v>
      </c>
      <c r="AQ66" s="733"/>
      <c r="AR66" s="733"/>
      <c r="AS66" s="733"/>
      <c r="AT66" s="734"/>
      <c r="AU66" s="732" t="s">
        <v>401</v>
      </c>
      <c r="AV66" s="733"/>
      <c r="AW66" s="733"/>
      <c r="AX66" s="733"/>
      <c r="AY66" s="734"/>
      <c r="AZ66" s="732" t="s">
        <v>364</v>
      </c>
      <c r="BA66" s="733"/>
      <c r="BB66" s="733"/>
      <c r="BC66" s="733"/>
      <c r="BD66" s="739"/>
      <c r="BE66" s="238"/>
      <c r="BF66" s="238"/>
      <c r="BG66" s="238"/>
      <c r="BH66" s="238"/>
      <c r="BI66" s="238"/>
      <c r="BJ66" s="238"/>
      <c r="BK66" s="238"/>
      <c r="BL66" s="238"/>
      <c r="BM66" s="238"/>
      <c r="BN66" s="238"/>
      <c r="BO66" s="238"/>
      <c r="BP66" s="238"/>
      <c r="BQ66" s="235">
        <v>60</v>
      </c>
      <c r="BR66" s="240"/>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7"/>
    </row>
    <row r="67" spans="1:131" ht="26.25" customHeight="1" thickBot="1" x14ac:dyDescent="0.2">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56"/>
      <c r="AG67" s="818"/>
      <c r="AH67" s="818"/>
      <c r="AI67" s="818"/>
      <c r="AJ67" s="857"/>
      <c r="AK67" s="858"/>
      <c r="AL67" s="730"/>
      <c r="AM67" s="730"/>
      <c r="AN67" s="730"/>
      <c r="AO67" s="731"/>
      <c r="AP67" s="735"/>
      <c r="AQ67" s="736"/>
      <c r="AR67" s="736"/>
      <c r="AS67" s="736"/>
      <c r="AT67" s="737"/>
      <c r="AU67" s="735"/>
      <c r="AV67" s="736"/>
      <c r="AW67" s="736"/>
      <c r="AX67" s="736"/>
      <c r="AY67" s="737"/>
      <c r="AZ67" s="735"/>
      <c r="BA67" s="736"/>
      <c r="BB67" s="736"/>
      <c r="BC67" s="736"/>
      <c r="BD67" s="741"/>
      <c r="BE67" s="238"/>
      <c r="BF67" s="238"/>
      <c r="BG67" s="238"/>
      <c r="BH67" s="238"/>
      <c r="BI67" s="238"/>
      <c r="BJ67" s="238"/>
      <c r="BK67" s="238"/>
      <c r="BL67" s="238"/>
      <c r="BM67" s="238"/>
      <c r="BN67" s="238"/>
      <c r="BO67" s="238"/>
      <c r="BP67" s="238"/>
      <c r="BQ67" s="235">
        <v>61</v>
      </c>
      <c r="BR67" s="240"/>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7"/>
    </row>
    <row r="68" spans="1:131" ht="26.25" customHeight="1" thickTop="1" x14ac:dyDescent="0.15">
      <c r="A68" s="233">
        <v>1</v>
      </c>
      <c r="B68" s="869" t="s">
        <v>548</v>
      </c>
      <c r="C68" s="870"/>
      <c r="D68" s="870"/>
      <c r="E68" s="870"/>
      <c r="F68" s="870"/>
      <c r="G68" s="870"/>
      <c r="H68" s="870"/>
      <c r="I68" s="870"/>
      <c r="J68" s="870"/>
      <c r="K68" s="870"/>
      <c r="L68" s="870"/>
      <c r="M68" s="870"/>
      <c r="N68" s="870"/>
      <c r="O68" s="870"/>
      <c r="P68" s="871"/>
      <c r="Q68" s="872">
        <v>5152</v>
      </c>
      <c r="R68" s="866"/>
      <c r="S68" s="866"/>
      <c r="T68" s="866"/>
      <c r="U68" s="866"/>
      <c r="V68" s="866">
        <v>4750</v>
      </c>
      <c r="W68" s="866"/>
      <c r="X68" s="866"/>
      <c r="Y68" s="866"/>
      <c r="Z68" s="866"/>
      <c r="AA68" s="866">
        <v>402</v>
      </c>
      <c r="AB68" s="866"/>
      <c r="AC68" s="866"/>
      <c r="AD68" s="866"/>
      <c r="AE68" s="866"/>
      <c r="AF68" s="866">
        <v>97</v>
      </c>
      <c r="AG68" s="866"/>
      <c r="AH68" s="866"/>
      <c r="AI68" s="866"/>
      <c r="AJ68" s="866"/>
      <c r="AK68" s="866">
        <v>200</v>
      </c>
      <c r="AL68" s="866"/>
      <c r="AM68" s="866"/>
      <c r="AN68" s="866"/>
      <c r="AO68" s="866"/>
      <c r="AP68" s="866">
        <v>1407</v>
      </c>
      <c r="AQ68" s="866"/>
      <c r="AR68" s="866"/>
      <c r="AS68" s="866"/>
      <c r="AT68" s="866"/>
      <c r="AU68" s="866">
        <v>215</v>
      </c>
      <c r="AV68" s="866"/>
      <c r="AW68" s="866"/>
      <c r="AX68" s="866"/>
      <c r="AY68" s="866"/>
      <c r="AZ68" s="867"/>
      <c r="BA68" s="867"/>
      <c r="BB68" s="867"/>
      <c r="BC68" s="867"/>
      <c r="BD68" s="868"/>
      <c r="BE68" s="238"/>
      <c r="BF68" s="238"/>
      <c r="BG68" s="238"/>
      <c r="BH68" s="238"/>
      <c r="BI68" s="238"/>
      <c r="BJ68" s="238"/>
      <c r="BK68" s="238"/>
      <c r="BL68" s="238"/>
      <c r="BM68" s="238"/>
      <c r="BN68" s="238"/>
      <c r="BO68" s="238"/>
      <c r="BP68" s="238"/>
      <c r="BQ68" s="235">
        <v>62</v>
      </c>
      <c r="BR68" s="240"/>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7"/>
    </row>
    <row r="69" spans="1:131" ht="26.25" customHeight="1" x14ac:dyDescent="0.15">
      <c r="A69" s="235">
        <v>2</v>
      </c>
      <c r="B69" s="873" t="s">
        <v>549</v>
      </c>
      <c r="C69" s="874"/>
      <c r="D69" s="874"/>
      <c r="E69" s="874"/>
      <c r="F69" s="874"/>
      <c r="G69" s="874"/>
      <c r="H69" s="874"/>
      <c r="I69" s="874"/>
      <c r="J69" s="874"/>
      <c r="K69" s="874"/>
      <c r="L69" s="874"/>
      <c r="M69" s="874"/>
      <c r="N69" s="874"/>
      <c r="O69" s="874"/>
      <c r="P69" s="875"/>
      <c r="Q69" s="876">
        <v>214</v>
      </c>
      <c r="R69" s="830"/>
      <c r="S69" s="830"/>
      <c r="T69" s="830"/>
      <c r="U69" s="830"/>
      <c r="V69" s="830">
        <v>207</v>
      </c>
      <c r="W69" s="830"/>
      <c r="X69" s="830"/>
      <c r="Y69" s="830"/>
      <c r="Z69" s="830"/>
      <c r="AA69" s="830">
        <v>7</v>
      </c>
      <c r="AB69" s="830"/>
      <c r="AC69" s="830"/>
      <c r="AD69" s="830"/>
      <c r="AE69" s="830"/>
      <c r="AF69" s="830">
        <v>7</v>
      </c>
      <c r="AG69" s="830"/>
      <c r="AH69" s="830"/>
      <c r="AI69" s="830"/>
      <c r="AJ69" s="830"/>
      <c r="AK69" s="830">
        <v>17</v>
      </c>
      <c r="AL69" s="830"/>
      <c r="AM69" s="830"/>
      <c r="AN69" s="830"/>
      <c r="AO69" s="830"/>
      <c r="AP69" s="830">
        <v>61</v>
      </c>
      <c r="AQ69" s="830"/>
      <c r="AR69" s="830"/>
      <c r="AS69" s="830"/>
      <c r="AT69" s="830"/>
      <c r="AU69" s="830">
        <v>4</v>
      </c>
      <c r="AV69" s="830"/>
      <c r="AW69" s="830"/>
      <c r="AX69" s="830"/>
      <c r="AY69" s="830"/>
      <c r="AZ69" s="832"/>
      <c r="BA69" s="832"/>
      <c r="BB69" s="832"/>
      <c r="BC69" s="832"/>
      <c r="BD69" s="833"/>
      <c r="BE69" s="238"/>
      <c r="BF69" s="238"/>
      <c r="BG69" s="238"/>
      <c r="BH69" s="238"/>
      <c r="BI69" s="238"/>
      <c r="BJ69" s="238"/>
      <c r="BK69" s="238"/>
      <c r="BL69" s="238"/>
      <c r="BM69" s="238"/>
      <c r="BN69" s="238"/>
      <c r="BO69" s="238"/>
      <c r="BP69" s="238"/>
      <c r="BQ69" s="235">
        <v>63</v>
      </c>
      <c r="BR69" s="240"/>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7"/>
    </row>
    <row r="70" spans="1:131" ht="26.25" customHeight="1" x14ac:dyDescent="0.15">
      <c r="A70" s="235">
        <v>3</v>
      </c>
      <c r="B70" s="873" t="s">
        <v>550</v>
      </c>
      <c r="C70" s="874"/>
      <c r="D70" s="874"/>
      <c r="E70" s="874"/>
      <c r="F70" s="874"/>
      <c r="G70" s="874"/>
      <c r="H70" s="874"/>
      <c r="I70" s="874"/>
      <c r="J70" s="874"/>
      <c r="K70" s="874"/>
      <c r="L70" s="874"/>
      <c r="M70" s="874"/>
      <c r="N70" s="874"/>
      <c r="O70" s="874"/>
      <c r="P70" s="875"/>
      <c r="Q70" s="876">
        <v>6</v>
      </c>
      <c r="R70" s="830"/>
      <c r="S70" s="830"/>
      <c r="T70" s="830"/>
      <c r="U70" s="830"/>
      <c r="V70" s="830">
        <v>5</v>
      </c>
      <c r="W70" s="830"/>
      <c r="X70" s="830"/>
      <c r="Y70" s="830"/>
      <c r="Z70" s="830"/>
      <c r="AA70" s="830">
        <v>1</v>
      </c>
      <c r="AB70" s="830"/>
      <c r="AC70" s="830"/>
      <c r="AD70" s="830"/>
      <c r="AE70" s="830"/>
      <c r="AF70" s="830">
        <v>1</v>
      </c>
      <c r="AG70" s="830"/>
      <c r="AH70" s="830"/>
      <c r="AI70" s="830"/>
      <c r="AJ70" s="830"/>
      <c r="AK70" s="830" t="s">
        <v>560</v>
      </c>
      <c r="AL70" s="830"/>
      <c r="AM70" s="830"/>
      <c r="AN70" s="830"/>
      <c r="AO70" s="830"/>
      <c r="AP70" s="830" t="s">
        <v>565</v>
      </c>
      <c r="AQ70" s="830"/>
      <c r="AR70" s="830"/>
      <c r="AS70" s="830"/>
      <c r="AT70" s="830"/>
      <c r="AU70" s="830" t="s">
        <v>566</v>
      </c>
      <c r="AV70" s="830"/>
      <c r="AW70" s="830"/>
      <c r="AX70" s="830"/>
      <c r="AY70" s="830"/>
      <c r="AZ70" s="832"/>
      <c r="BA70" s="832"/>
      <c r="BB70" s="832"/>
      <c r="BC70" s="832"/>
      <c r="BD70" s="833"/>
      <c r="BE70" s="238"/>
      <c r="BF70" s="238"/>
      <c r="BG70" s="238"/>
      <c r="BH70" s="238"/>
      <c r="BI70" s="238"/>
      <c r="BJ70" s="238"/>
      <c r="BK70" s="238"/>
      <c r="BL70" s="238"/>
      <c r="BM70" s="238"/>
      <c r="BN70" s="238"/>
      <c r="BO70" s="238"/>
      <c r="BP70" s="238"/>
      <c r="BQ70" s="235">
        <v>64</v>
      </c>
      <c r="BR70" s="240"/>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7"/>
    </row>
    <row r="71" spans="1:131" ht="26.25" customHeight="1" x14ac:dyDescent="0.15">
      <c r="A71" s="235">
        <v>4</v>
      </c>
      <c r="B71" s="873" t="s">
        <v>551</v>
      </c>
      <c r="C71" s="874"/>
      <c r="D71" s="874"/>
      <c r="E71" s="874"/>
      <c r="F71" s="874"/>
      <c r="G71" s="874"/>
      <c r="H71" s="874"/>
      <c r="I71" s="874"/>
      <c r="J71" s="874"/>
      <c r="K71" s="874"/>
      <c r="L71" s="874"/>
      <c r="M71" s="874"/>
      <c r="N71" s="874"/>
      <c r="O71" s="874"/>
      <c r="P71" s="875"/>
      <c r="Q71" s="876">
        <v>179</v>
      </c>
      <c r="R71" s="830"/>
      <c r="S71" s="830"/>
      <c r="T71" s="830"/>
      <c r="U71" s="830"/>
      <c r="V71" s="830">
        <v>141</v>
      </c>
      <c r="W71" s="830"/>
      <c r="X71" s="830"/>
      <c r="Y71" s="830"/>
      <c r="Z71" s="830"/>
      <c r="AA71" s="830">
        <v>38</v>
      </c>
      <c r="AB71" s="830"/>
      <c r="AC71" s="830"/>
      <c r="AD71" s="830"/>
      <c r="AE71" s="830"/>
      <c r="AF71" s="830">
        <v>38</v>
      </c>
      <c r="AG71" s="830"/>
      <c r="AH71" s="830"/>
      <c r="AI71" s="830"/>
      <c r="AJ71" s="830"/>
      <c r="AK71" s="830" t="s">
        <v>573</v>
      </c>
      <c r="AL71" s="830"/>
      <c r="AM71" s="830"/>
      <c r="AN71" s="830"/>
      <c r="AO71" s="830"/>
      <c r="AP71" s="830" t="s">
        <v>566</v>
      </c>
      <c r="AQ71" s="830"/>
      <c r="AR71" s="830"/>
      <c r="AS71" s="830"/>
      <c r="AT71" s="830"/>
      <c r="AU71" s="830" t="s">
        <v>571</v>
      </c>
      <c r="AV71" s="830"/>
      <c r="AW71" s="830"/>
      <c r="AX71" s="830"/>
      <c r="AY71" s="830"/>
      <c r="AZ71" s="832"/>
      <c r="BA71" s="832"/>
      <c r="BB71" s="832"/>
      <c r="BC71" s="832"/>
      <c r="BD71" s="833"/>
      <c r="BE71" s="238"/>
      <c r="BF71" s="238"/>
      <c r="BG71" s="238"/>
      <c r="BH71" s="238"/>
      <c r="BI71" s="238"/>
      <c r="BJ71" s="238"/>
      <c r="BK71" s="238"/>
      <c r="BL71" s="238"/>
      <c r="BM71" s="238"/>
      <c r="BN71" s="238"/>
      <c r="BO71" s="238"/>
      <c r="BP71" s="238"/>
      <c r="BQ71" s="235">
        <v>65</v>
      </c>
      <c r="BR71" s="240"/>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7"/>
    </row>
    <row r="72" spans="1:131" ht="26.25" customHeight="1" x14ac:dyDescent="0.15">
      <c r="A72" s="235">
        <v>5</v>
      </c>
      <c r="B72" s="873" t="s">
        <v>552</v>
      </c>
      <c r="C72" s="874"/>
      <c r="D72" s="874"/>
      <c r="E72" s="874"/>
      <c r="F72" s="874"/>
      <c r="G72" s="874"/>
      <c r="H72" s="874"/>
      <c r="I72" s="874"/>
      <c r="J72" s="874"/>
      <c r="K72" s="874"/>
      <c r="L72" s="874"/>
      <c r="M72" s="874"/>
      <c r="N72" s="874"/>
      <c r="O72" s="874"/>
      <c r="P72" s="875"/>
      <c r="Q72" s="876">
        <v>397</v>
      </c>
      <c r="R72" s="830"/>
      <c r="S72" s="830"/>
      <c r="T72" s="830"/>
      <c r="U72" s="830"/>
      <c r="V72" s="830">
        <v>337</v>
      </c>
      <c r="W72" s="830"/>
      <c r="X72" s="830"/>
      <c r="Y72" s="830"/>
      <c r="Z72" s="830"/>
      <c r="AA72" s="830">
        <v>60</v>
      </c>
      <c r="AB72" s="830"/>
      <c r="AC72" s="830"/>
      <c r="AD72" s="830"/>
      <c r="AE72" s="830"/>
      <c r="AF72" s="830">
        <v>60</v>
      </c>
      <c r="AG72" s="830"/>
      <c r="AH72" s="830"/>
      <c r="AI72" s="830"/>
      <c r="AJ72" s="830"/>
      <c r="AK72" s="830" t="s">
        <v>561</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38"/>
      <c r="BF72" s="238"/>
      <c r="BG72" s="238"/>
      <c r="BH72" s="238"/>
      <c r="BI72" s="238"/>
      <c r="BJ72" s="238"/>
      <c r="BK72" s="238"/>
      <c r="BL72" s="238"/>
      <c r="BM72" s="238"/>
      <c r="BN72" s="238"/>
      <c r="BO72" s="238"/>
      <c r="BP72" s="238"/>
      <c r="BQ72" s="235">
        <v>66</v>
      </c>
      <c r="BR72" s="240"/>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7"/>
    </row>
    <row r="73" spans="1:131" ht="26.25" customHeight="1" x14ac:dyDescent="0.15">
      <c r="A73" s="235">
        <v>6</v>
      </c>
      <c r="B73" s="873" t="s">
        <v>553</v>
      </c>
      <c r="C73" s="874"/>
      <c r="D73" s="874"/>
      <c r="E73" s="874"/>
      <c r="F73" s="874"/>
      <c r="G73" s="874"/>
      <c r="H73" s="874"/>
      <c r="I73" s="874"/>
      <c r="J73" s="874"/>
      <c r="K73" s="874"/>
      <c r="L73" s="874"/>
      <c r="M73" s="874"/>
      <c r="N73" s="874"/>
      <c r="O73" s="874"/>
      <c r="P73" s="875"/>
      <c r="Q73" s="876">
        <v>14983</v>
      </c>
      <c r="R73" s="830"/>
      <c r="S73" s="830"/>
      <c r="T73" s="830"/>
      <c r="U73" s="830"/>
      <c r="V73" s="830">
        <v>14962</v>
      </c>
      <c r="W73" s="830"/>
      <c r="X73" s="830"/>
      <c r="Y73" s="830"/>
      <c r="Z73" s="830"/>
      <c r="AA73" s="830">
        <v>20</v>
      </c>
      <c r="AB73" s="830"/>
      <c r="AC73" s="830"/>
      <c r="AD73" s="830"/>
      <c r="AE73" s="830"/>
      <c r="AF73" s="830">
        <v>20</v>
      </c>
      <c r="AG73" s="830"/>
      <c r="AH73" s="830"/>
      <c r="AI73" s="830"/>
      <c r="AJ73" s="830"/>
      <c r="AK73" s="830">
        <v>196</v>
      </c>
      <c r="AL73" s="830"/>
      <c r="AM73" s="830"/>
      <c r="AN73" s="830"/>
      <c r="AO73" s="830"/>
      <c r="AP73" s="830" t="s">
        <v>567</v>
      </c>
      <c r="AQ73" s="830"/>
      <c r="AR73" s="830"/>
      <c r="AS73" s="830"/>
      <c r="AT73" s="830"/>
      <c r="AU73" s="830" t="s">
        <v>566</v>
      </c>
      <c r="AV73" s="830"/>
      <c r="AW73" s="830"/>
      <c r="AX73" s="830"/>
      <c r="AY73" s="830"/>
      <c r="AZ73" s="832"/>
      <c r="BA73" s="832"/>
      <c r="BB73" s="832"/>
      <c r="BC73" s="832"/>
      <c r="BD73" s="833"/>
      <c r="BE73" s="238"/>
      <c r="BF73" s="238"/>
      <c r="BG73" s="238"/>
      <c r="BH73" s="238"/>
      <c r="BI73" s="238"/>
      <c r="BJ73" s="238"/>
      <c r="BK73" s="238"/>
      <c r="BL73" s="238"/>
      <c r="BM73" s="238"/>
      <c r="BN73" s="238"/>
      <c r="BO73" s="238"/>
      <c r="BP73" s="238"/>
      <c r="BQ73" s="235">
        <v>67</v>
      </c>
      <c r="BR73" s="240"/>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7"/>
    </row>
    <row r="74" spans="1:131" ht="26.25" customHeight="1" x14ac:dyDescent="0.15">
      <c r="A74" s="235">
        <v>7</v>
      </c>
      <c r="B74" s="873" t="s">
        <v>554</v>
      </c>
      <c r="C74" s="874"/>
      <c r="D74" s="874"/>
      <c r="E74" s="874"/>
      <c r="F74" s="874"/>
      <c r="G74" s="874"/>
      <c r="H74" s="874"/>
      <c r="I74" s="874"/>
      <c r="J74" s="874"/>
      <c r="K74" s="874"/>
      <c r="L74" s="874"/>
      <c r="M74" s="874"/>
      <c r="N74" s="874"/>
      <c r="O74" s="874"/>
      <c r="P74" s="875"/>
      <c r="Q74" s="876">
        <v>85</v>
      </c>
      <c r="R74" s="830"/>
      <c r="S74" s="830"/>
      <c r="T74" s="830"/>
      <c r="U74" s="830"/>
      <c r="V74" s="830">
        <v>85</v>
      </c>
      <c r="W74" s="830"/>
      <c r="X74" s="830"/>
      <c r="Y74" s="830"/>
      <c r="Z74" s="830"/>
      <c r="AA74" s="830">
        <v>1</v>
      </c>
      <c r="AB74" s="830"/>
      <c r="AC74" s="830"/>
      <c r="AD74" s="830"/>
      <c r="AE74" s="830"/>
      <c r="AF74" s="830">
        <v>1</v>
      </c>
      <c r="AG74" s="830"/>
      <c r="AH74" s="830"/>
      <c r="AI74" s="830"/>
      <c r="AJ74" s="830"/>
      <c r="AK74" s="830">
        <v>12</v>
      </c>
      <c r="AL74" s="830"/>
      <c r="AM74" s="830"/>
      <c r="AN74" s="830"/>
      <c r="AO74" s="830"/>
      <c r="AP74" s="830" t="s">
        <v>566</v>
      </c>
      <c r="AQ74" s="830"/>
      <c r="AR74" s="830"/>
      <c r="AS74" s="830"/>
      <c r="AT74" s="830"/>
      <c r="AU74" s="830" t="s">
        <v>569</v>
      </c>
      <c r="AV74" s="830"/>
      <c r="AW74" s="830"/>
      <c r="AX74" s="830"/>
      <c r="AY74" s="830"/>
      <c r="AZ74" s="832"/>
      <c r="BA74" s="832"/>
      <c r="BB74" s="832"/>
      <c r="BC74" s="832"/>
      <c r="BD74" s="833"/>
      <c r="BE74" s="238"/>
      <c r="BF74" s="238"/>
      <c r="BG74" s="238"/>
      <c r="BH74" s="238"/>
      <c r="BI74" s="238"/>
      <c r="BJ74" s="238"/>
      <c r="BK74" s="238"/>
      <c r="BL74" s="238"/>
      <c r="BM74" s="238"/>
      <c r="BN74" s="238"/>
      <c r="BO74" s="238"/>
      <c r="BP74" s="238"/>
      <c r="BQ74" s="235">
        <v>68</v>
      </c>
      <c r="BR74" s="240"/>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7"/>
    </row>
    <row r="75" spans="1:131" ht="26.25" customHeight="1" x14ac:dyDescent="0.15">
      <c r="A75" s="235">
        <v>8</v>
      </c>
      <c r="B75" s="873" t="s">
        <v>555</v>
      </c>
      <c r="C75" s="874"/>
      <c r="D75" s="874"/>
      <c r="E75" s="874"/>
      <c r="F75" s="874"/>
      <c r="G75" s="874"/>
      <c r="H75" s="874"/>
      <c r="I75" s="874"/>
      <c r="J75" s="874"/>
      <c r="K75" s="874"/>
      <c r="L75" s="874"/>
      <c r="M75" s="874"/>
      <c r="N75" s="874"/>
      <c r="O75" s="874"/>
      <c r="P75" s="875"/>
      <c r="Q75" s="877">
        <v>452</v>
      </c>
      <c r="R75" s="878"/>
      <c r="S75" s="878"/>
      <c r="T75" s="878"/>
      <c r="U75" s="834"/>
      <c r="V75" s="879">
        <v>233</v>
      </c>
      <c r="W75" s="878"/>
      <c r="X75" s="878"/>
      <c r="Y75" s="878"/>
      <c r="Z75" s="834"/>
      <c r="AA75" s="879">
        <v>220</v>
      </c>
      <c r="AB75" s="878"/>
      <c r="AC75" s="878"/>
      <c r="AD75" s="878"/>
      <c r="AE75" s="834"/>
      <c r="AF75" s="879">
        <v>220</v>
      </c>
      <c r="AG75" s="878"/>
      <c r="AH75" s="878"/>
      <c r="AI75" s="878"/>
      <c r="AJ75" s="834"/>
      <c r="AK75" s="879" t="s">
        <v>562</v>
      </c>
      <c r="AL75" s="878"/>
      <c r="AM75" s="878"/>
      <c r="AN75" s="878"/>
      <c r="AO75" s="834"/>
      <c r="AP75" s="879" t="s">
        <v>568</v>
      </c>
      <c r="AQ75" s="878"/>
      <c r="AR75" s="878"/>
      <c r="AS75" s="878"/>
      <c r="AT75" s="834"/>
      <c r="AU75" s="879" t="s">
        <v>566</v>
      </c>
      <c r="AV75" s="878"/>
      <c r="AW75" s="878"/>
      <c r="AX75" s="878"/>
      <c r="AY75" s="834"/>
      <c r="AZ75" s="832"/>
      <c r="BA75" s="832"/>
      <c r="BB75" s="832"/>
      <c r="BC75" s="832"/>
      <c r="BD75" s="833"/>
      <c r="BE75" s="238"/>
      <c r="BF75" s="238"/>
      <c r="BG75" s="238"/>
      <c r="BH75" s="238"/>
      <c r="BI75" s="238"/>
      <c r="BJ75" s="238"/>
      <c r="BK75" s="238"/>
      <c r="BL75" s="238"/>
      <c r="BM75" s="238"/>
      <c r="BN75" s="238"/>
      <c r="BO75" s="238"/>
      <c r="BP75" s="238"/>
      <c r="BQ75" s="235">
        <v>69</v>
      </c>
      <c r="BR75" s="240"/>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7"/>
    </row>
    <row r="76" spans="1:131" ht="26.25" customHeight="1" x14ac:dyDescent="0.15">
      <c r="A76" s="235">
        <v>9</v>
      </c>
      <c r="B76" s="873" t="s">
        <v>556</v>
      </c>
      <c r="C76" s="874"/>
      <c r="D76" s="874"/>
      <c r="E76" s="874"/>
      <c r="F76" s="874"/>
      <c r="G76" s="874"/>
      <c r="H76" s="874"/>
      <c r="I76" s="874"/>
      <c r="J76" s="874"/>
      <c r="K76" s="874"/>
      <c r="L76" s="874"/>
      <c r="M76" s="874"/>
      <c r="N76" s="874"/>
      <c r="O76" s="874"/>
      <c r="P76" s="875"/>
      <c r="Q76" s="877">
        <v>3166</v>
      </c>
      <c r="R76" s="878"/>
      <c r="S76" s="878"/>
      <c r="T76" s="878"/>
      <c r="U76" s="834"/>
      <c r="V76" s="879">
        <v>2963</v>
      </c>
      <c r="W76" s="878"/>
      <c r="X76" s="878"/>
      <c r="Y76" s="878"/>
      <c r="Z76" s="834"/>
      <c r="AA76" s="879">
        <v>204</v>
      </c>
      <c r="AB76" s="878"/>
      <c r="AC76" s="878"/>
      <c r="AD76" s="878"/>
      <c r="AE76" s="834"/>
      <c r="AF76" s="879">
        <v>154</v>
      </c>
      <c r="AG76" s="878"/>
      <c r="AH76" s="878"/>
      <c r="AI76" s="878"/>
      <c r="AJ76" s="834"/>
      <c r="AK76" s="879" t="s">
        <v>561</v>
      </c>
      <c r="AL76" s="878"/>
      <c r="AM76" s="878"/>
      <c r="AN76" s="878"/>
      <c r="AO76" s="834"/>
      <c r="AP76" s="879" t="s">
        <v>565</v>
      </c>
      <c r="AQ76" s="878"/>
      <c r="AR76" s="878"/>
      <c r="AS76" s="878"/>
      <c r="AT76" s="834"/>
      <c r="AU76" s="879" t="s">
        <v>566</v>
      </c>
      <c r="AV76" s="878"/>
      <c r="AW76" s="878"/>
      <c r="AX76" s="878"/>
      <c r="AY76" s="834"/>
      <c r="AZ76" s="832"/>
      <c r="BA76" s="832"/>
      <c r="BB76" s="832"/>
      <c r="BC76" s="832"/>
      <c r="BD76" s="833"/>
      <c r="BE76" s="238"/>
      <c r="BF76" s="238"/>
      <c r="BG76" s="238"/>
      <c r="BH76" s="238"/>
      <c r="BI76" s="238"/>
      <c r="BJ76" s="238"/>
      <c r="BK76" s="238"/>
      <c r="BL76" s="238"/>
      <c r="BM76" s="238"/>
      <c r="BN76" s="238"/>
      <c r="BO76" s="238"/>
      <c r="BP76" s="238"/>
      <c r="BQ76" s="235">
        <v>70</v>
      </c>
      <c r="BR76" s="240"/>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7"/>
    </row>
    <row r="77" spans="1:131" ht="26.25" customHeight="1" x14ac:dyDescent="0.15">
      <c r="A77" s="235">
        <v>10</v>
      </c>
      <c r="B77" s="873" t="s">
        <v>557</v>
      </c>
      <c r="C77" s="874"/>
      <c r="D77" s="874"/>
      <c r="E77" s="874"/>
      <c r="F77" s="874"/>
      <c r="G77" s="874"/>
      <c r="H77" s="874"/>
      <c r="I77" s="874"/>
      <c r="J77" s="874"/>
      <c r="K77" s="874"/>
      <c r="L77" s="874"/>
      <c r="M77" s="874"/>
      <c r="N77" s="874"/>
      <c r="O77" s="874"/>
      <c r="P77" s="875"/>
      <c r="Q77" s="877">
        <v>226</v>
      </c>
      <c r="R77" s="878"/>
      <c r="S77" s="878"/>
      <c r="T77" s="878"/>
      <c r="U77" s="834"/>
      <c r="V77" s="879">
        <v>209</v>
      </c>
      <c r="W77" s="878"/>
      <c r="X77" s="878"/>
      <c r="Y77" s="878"/>
      <c r="Z77" s="834"/>
      <c r="AA77" s="879">
        <v>17</v>
      </c>
      <c r="AB77" s="878"/>
      <c r="AC77" s="878"/>
      <c r="AD77" s="878"/>
      <c r="AE77" s="834"/>
      <c r="AF77" s="879">
        <v>17</v>
      </c>
      <c r="AG77" s="878"/>
      <c r="AH77" s="878"/>
      <c r="AI77" s="878"/>
      <c r="AJ77" s="834"/>
      <c r="AK77" s="879" t="s">
        <v>560</v>
      </c>
      <c r="AL77" s="878"/>
      <c r="AM77" s="878"/>
      <c r="AN77" s="878"/>
      <c r="AO77" s="834"/>
      <c r="AP77" s="879">
        <v>167</v>
      </c>
      <c r="AQ77" s="878"/>
      <c r="AR77" s="878"/>
      <c r="AS77" s="878"/>
      <c r="AT77" s="834"/>
      <c r="AU77" s="879">
        <v>36</v>
      </c>
      <c r="AV77" s="878"/>
      <c r="AW77" s="878"/>
      <c r="AX77" s="878"/>
      <c r="AY77" s="834"/>
      <c r="AZ77" s="832"/>
      <c r="BA77" s="832"/>
      <c r="BB77" s="832"/>
      <c r="BC77" s="832"/>
      <c r="BD77" s="833"/>
      <c r="BE77" s="238"/>
      <c r="BF77" s="238"/>
      <c r="BG77" s="238"/>
      <c r="BH77" s="238"/>
      <c r="BI77" s="238"/>
      <c r="BJ77" s="238"/>
      <c r="BK77" s="238"/>
      <c r="BL77" s="238"/>
      <c r="BM77" s="238"/>
      <c r="BN77" s="238"/>
      <c r="BO77" s="238"/>
      <c r="BP77" s="238"/>
      <c r="BQ77" s="235">
        <v>71</v>
      </c>
      <c r="BR77" s="240"/>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7"/>
    </row>
    <row r="78" spans="1:131" ht="26.25" customHeight="1" x14ac:dyDescent="0.15">
      <c r="A78" s="235">
        <v>11</v>
      </c>
      <c r="B78" s="873" t="s">
        <v>558</v>
      </c>
      <c r="C78" s="874"/>
      <c r="D78" s="874"/>
      <c r="E78" s="874"/>
      <c r="F78" s="874"/>
      <c r="G78" s="874"/>
      <c r="H78" s="874"/>
      <c r="I78" s="874"/>
      <c r="J78" s="874"/>
      <c r="K78" s="874"/>
      <c r="L78" s="874"/>
      <c r="M78" s="874"/>
      <c r="N78" s="874"/>
      <c r="O78" s="874"/>
      <c r="P78" s="875"/>
      <c r="Q78" s="876">
        <v>1440</v>
      </c>
      <c r="R78" s="830"/>
      <c r="S78" s="830"/>
      <c r="T78" s="830"/>
      <c r="U78" s="830"/>
      <c r="V78" s="830">
        <v>1433</v>
      </c>
      <c r="W78" s="830"/>
      <c r="X78" s="830"/>
      <c r="Y78" s="830"/>
      <c r="Z78" s="830"/>
      <c r="AA78" s="830">
        <v>7</v>
      </c>
      <c r="AB78" s="830"/>
      <c r="AC78" s="830"/>
      <c r="AD78" s="830"/>
      <c r="AE78" s="830"/>
      <c r="AF78" s="830">
        <v>7</v>
      </c>
      <c r="AG78" s="830"/>
      <c r="AH78" s="830"/>
      <c r="AI78" s="830"/>
      <c r="AJ78" s="830"/>
      <c r="AK78" s="830" t="s">
        <v>560</v>
      </c>
      <c r="AL78" s="830"/>
      <c r="AM78" s="830"/>
      <c r="AN78" s="830"/>
      <c r="AO78" s="830"/>
      <c r="AP78" s="830" t="s">
        <v>569</v>
      </c>
      <c r="AQ78" s="830"/>
      <c r="AR78" s="830"/>
      <c r="AS78" s="830"/>
      <c r="AT78" s="830"/>
      <c r="AU78" s="830" t="s">
        <v>569</v>
      </c>
      <c r="AV78" s="830"/>
      <c r="AW78" s="830"/>
      <c r="AX78" s="830"/>
      <c r="AY78" s="830"/>
      <c r="AZ78" s="832"/>
      <c r="BA78" s="832"/>
      <c r="BB78" s="832"/>
      <c r="BC78" s="832"/>
      <c r="BD78" s="833"/>
      <c r="BE78" s="238"/>
      <c r="BF78" s="238"/>
      <c r="BG78" s="238"/>
      <c r="BH78" s="238"/>
      <c r="BI78" s="238"/>
      <c r="BJ78" s="227"/>
      <c r="BK78" s="227"/>
      <c r="BL78" s="227"/>
      <c r="BM78" s="227"/>
      <c r="BN78" s="227"/>
      <c r="BO78" s="238"/>
      <c r="BP78" s="238"/>
      <c r="BQ78" s="235">
        <v>72</v>
      </c>
      <c r="BR78" s="240"/>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7"/>
    </row>
    <row r="79" spans="1:131" ht="26.25" customHeight="1" x14ac:dyDescent="0.15">
      <c r="A79" s="235">
        <v>12</v>
      </c>
      <c r="B79" s="873" t="s">
        <v>559</v>
      </c>
      <c r="C79" s="874"/>
      <c r="D79" s="874"/>
      <c r="E79" s="874"/>
      <c r="F79" s="874"/>
      <c r="G79" s="874"/>
      <c r="H79" s="874"/>
      <c r="I79" s="874"/>
      <c r="J79" s="874"/>
      <c r="K79" s="874"/>
      <c r="L79" s="874"/>
      <c r="M79" s="874"/>
      <c r="N79" s="874"/>
      <c r="O79" s="874"/>
      <c r="P79" s="875"/>
      <c r="Q79" s="876">
        <v>388762</v>
      </c>
      <c r="R79" s="830"/>
      <c r="S79" s="830"/>
      <c r="T79" s="830"/>
      <c r="U79" s="830"/>
      <c r="V79" s="830">
        <v>379528</v>
      </c>
      <c r="W79" s="830"/>
      <c r="X79" s="830"/>
      <c r="Y79" s="830"/>
      <c r="Z79" s="830"/>
      <c r="AA79" s="830">
        <v>9234</v>
      </c>
      <c r="AB79" s="830"/>
      <c r="AC79" s="830"/>
      <c r="AD79" s="830"/>
      <c r="AE79" s="830"/>
      <c r="AF79" s="830">
        <v>8886</v>
      </c>
      <c r="AG79" s="830"/>
      <c r="AH79" s="830"/>
      <c r="AI79" s="830"/>
      <c r="AJ79" s="830"/>
      <c r="AK79" s="830">
        <v>3256</v>
      </c>
      <c r="AL79" s="830"/>
      <c r="AM79" s="830"/>
      <c r="AN79" s="830"/>
      <c r="AO79" s="830"/>
      <c r="AP79" s="830" t="s">
        <v>570</v>
      </c>
      <c r="AQ79" s="830"/>
      <c r="AR79" s="830"/>
      <c r="AS79" s="830"/>
      <c r="AT79" s="830"/>
      <c r="AU79" s="830" t="s">
        <v>569</v>
      </c>
      <c r="AV79" s="830"/>
      <c r="AW79" s="830"/>
      <c r="AX79" s="830"/>
      <c r="AY79" s="830"/>
      <c r="AZ79" s="832"/>
      <c r="BA79" s="832"/>
      <c r="BB79" s="832"/>
      <c r="BC79" s="832"/>
      <c r="BD79" s="833"/>
      <c r="BE79" s="238"/>
      <c r="BF79" s="238"/>
      <c r="BG79" s="238"/>
      <c r="BH79" s="238"/>
      <c r="BI79" s="238"/>
      <c r="BJ79" s="227"/>
      <c r="BK79" s="227"/>
      <c r="BL79" s="227"/>
      <c r="BM79" s="227"/>
      <c r="BN79" s="227"/>
      <c r="BO79" s="238"/>
      <c r="BP79" s="238"/>
      <c r="BQ79" s="235">
        <v>73</v>
      </c>
      <c r="BR79" s="240"/>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7"/>
    </row>
    <row r="80" spans="1:131" ht="26.25" customHeight="1" x14ac:dyDescent="0.15">
      <c r="A80" s="235">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8"/>
      <c r="BF80" s="238"/>
      <c r="BG80" s="238"/>
      <c r="BH80" s="238"/>
      <c r="BI80" s="238"/>
      <c r="BJ80" s="238"/>
      <c r="BK80" s="238"/>
      <c r="BL80" s="238"/>
      <c r="BM80" s="238"/>
      <c r="BN80" s="238"/>
      <c r="BO80" s="238"/>
      <c r="BP80" s="238"/>
      <c r="BQ80" s="235">
        <v>74</v>
      </c>
      <c r="BR80" s="240"/>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7"/>
    </row>
    <row r="81" spans="1:131" ht="26.25" customHeight="1" x14ac:dyDescent="0.15">
      <c r="A81" s="235">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8"/>
      <c r="BF81" s="238"/>
      <c r="BG81" s="238"/>
      <c r="BH81" s="238"/>
      <c r="BI81" s="238"/>
      <c r="BJ81" s="238"/>
      <c r="BK81" s="238"/>
      <c r="BL81" s="238"/>
      <c r="BM81" s="238"/>
      <c r="BN81" s="238"/>
      <c r="BO81" s="238"/>
      <c r="BP81" s="238"/>
      <c r="BQ81" s="235">
        <v>75</v>
      </c>
      <c r="BR81" s="240"/>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7"/>
    </row>
    <row r="82" spans="1:131" ht="26.25" customHeight="1" x14ac:dyDescent="0.15">
      <c r="A82" s="235">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8"/>
      <c r="BF82" s="238"/>
      <c r="BG82" s="238"/>
      <c r="BH82" s="238"/>
      <c r="BI82" s="238"/>
      <c r="BJ82" s="238"/>
      <c r="BK82" s="238"/>
      <c r="BL82" s="238"/>
      <c r="BM82" s="238"/>
      <c r="BN82" s="238"/>
      <c r="BO82" s="238"/>
      <c r="BP82" s="238"/>
      <c r="BQ82" s="235">
        <v>76</v>
      </c>
      <c r="BR82" s="240"/>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7"/>
    </row>
    <row r="83" spans="1:131" ht="26.25" customHeight="1" x14ac:dyDescent="0.15">
      <c r="A83" s="235">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8"/>
      <c r="BF83" s="238"/>
      <c r="BG83" s="238"/>
      <c r="BH83" s="238"/>
      <c r="BI83" s="238"/>
      <c r="BJ83" s="238"/>
      <c r="BK83" s="238"/>
      <c r="BL83" s="238"/>
      <c r="BM83" s="238"/>
      <c r="BN83" s="238"/>
      <c r="BO83" s="238"/>
      <c r="BP83" s="238"/>
      <c r="BQ83" s="235">
        <v>77</v>
      </c>
      <c r="BR83" s="240"/>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7"/>
    </row>
    <row r="84" spans="1:131" ht="26.25" customHeight="1" x14ac:dyDescent="0.15">
      <c r="A84" s="235">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8"/>
      <c r="BF84" s="238"/>
      <c r="BG84" s="238"/>
      <c r="BH84" s="238"/>
      <c r="BI84" s="238"/>
      <c r="BJ84" s="238"/>
      <c r="BK84" s="238"/>
      <c r="BL84" s="238"/>
      <c r="BM84" s="238"/>
      <c r="BN84" s="238"/>
      <c r="BO84" s="238"/>
      <c r="BP84" s="238"/>
      <c r="BQ84" s="235">
        <v>78</v>
      </c>
      <c r="BR84" s="240"/>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7"/>
    </row>
    <row r="85" spans="1:131" ht="26.25" customHeight="1" x14ac:dyDescent="0.15">
      <c r="A85" s="235">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8"/>
      <c r="BF85" s="238"/>
      <c r="BG85" s="238"/>
      <c r="BH85" s="238"/>
      <c r="BI85" s="238"/>
      <c r="BJ85" s="238"/>
      <c r="BK85" s="238"/>
      <c r="BL85" s="238"/>
      <c r="BM85" s="238"/>
      <c r="BN85" s="238"/>
      <c r="BO85" s="238"/>
      <c r="BP85" s="238"/>
      <c r="BQ85" s="235">
        <v>79</v>
      </c>
      <c r="BR85" s="240"/>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7"/>
    </row>
    <row r="86" spans="1:131" ht="26.25" customHeight="1" x14ac:dyDescent="0.15">
      <c r="A86" s="235">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8"/>
      <c r="BF86" s="238"/>
      <c r="BG86" s="238"/>
      <c r="BH86" s="238"/>
      <c r="BI86" s="238"/>
      <c r="BJ86" s="238"/>
      <c r="BK86" s="238"/>
      <c r="BL86" s="238"/>
      <c r="BM86" s="238"/>
      <c r="BN86" s="238"/>
      <c r="BO86" s="238"/>
      <c r="BP86" s="238"/>
      <c r="BQ86" s="235">
        <v>80</v>
      </c>
      <c r="BR86" s="240"/>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7"/>
    </row>
    <row r="87" spans="1:131" ht="26.25" customHeight="1" x14ac:dyDescent="0.15">
      <c r="A87" s="241">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8"/>
      <c r="BF87" s="238"/>
      <c r="BG87" s="238"/>
      <c r="BH87" s="238"/>
      <c r="BI87" s="238"/>
      <c r="BJ87" s="238"/>
      <c r="BK87" s="238"/>
      <c r="BL87" s="238"/>
      <c r="BM87" s="238"/>
      <c r="BN87" s="238"/>
      <c r="BO87" s="238"/>
      <c r="BP87" s="238"/>
      <c r="BQ87" s="235">
        <v>81</v>
      </c>
      <c r="BR87" s="240"/>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7"/>
    </row>
    <row r="88" spans="1:131" ht="26.25" customHeight="1" thickBot="1" x14ac:dyDescent="0.2">
      <c r="A88" s="237"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9508</v>
      </c>
      <c r="AG88" s="844"/>
      <c r="AH88" s="844"/>
      <c r="AI88" s="844"/>
      <c r="AJ88" s="844"/>
      <c r="AK88" s="841"/>
      <c r="AL88" s="841"/>
      <c r="AM88" s="841"/>
      <c r="AN88" s="841"/>
      <c r="AO88" s="841"/>
      <c r="AP88" s="844">
        <v>1635</v>
      </c>
      <c r="AQ88" s="844"/>
      <c r="AR88" s="844"/>
      <c r="AS88" s="844"/>
      <c r="AT88" s="844"/>
      <c r="AU88" s="844">
        <v>255</v>
      </c>
      <c r="AV88" s="844"/>
      <c r="AW88" s="844"/>
      <c r="AX88" s="844"/>
      <c r="AY88" s="844"/>
      <c r="AZ88" s="849"/>
      <c r="BA88" s="849"/>
      <c r="BB88" s="849"/>
      <c r="BC88" s="849"/>
      <c r="BD88" s="850"/>
      <c r="BE88" s="238"/>
      <c r="BF88" s="238"/>
      <c r="BG88" s="238"/>
      <c r="BH88" s="238"/>
      <c r="BI88" s="238"/>
      <c r="BJ88" s="238"/>
      <c r="BK88" s="238"/>
      <c r="BL88" s="238"/>
      <c r="BM88" s="238"/>
      <c r="BN88" s="238"/>
      <c r="BO88" s="238"/>
      <c r="BP88" s="238"/>
      <c r="BQ88" s="235">
        <v>82</v>
      </c>
      <c r="BR88" s="240"/>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566</v>
      </c>
      <c r="CX102" s="852"/>
      <c r="CY102" s="852"/>
      <c r="CZ102" s="852"/>
      <c r="DA102" s="891"/>
      <c r="DB102" s="890" t="s">
        <v>566</v>
      </c>
      <c r="DC102" s="852"/>
      <c r="DD102" s="852"/>
      <c r="DE102" s="852"/>
      <c r="DF102" s="891"/>
      <c r="DG102" s="890" t="s">
        <v>569</v>
      </c>
      <c r="DH102" s="852"/>
      <c r="DI102" s="852"/>
      <c r="DJ102" s="852"/>
      <c r="DK102" s="891"/>
      <c r="DL102" s="890" t="s">
        <v>572</v>
      </c>
      <c r="DM102" s="852"/>
      <c r="DN102" s="852"/>
      <c r="DO102" s="852"/>
      <c r="DP102" s="891"/>
      <c r="DQ102" s="890">
        <v>28</v>
      </c>
      <c r="DR102" s="852"/>
      <c r="DS102" s="852"/>
      <c r="DT102" s="852"/>
      <c r="DU102" s="891"/>
      <c r="DV102" s="789"/>
      <c r="DW102" s="790"/>
      <c r="DX102" s="790"/>
      <c r="DY102" s="790"/>
      <c r="DZ102" s="914"/>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406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7"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27"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2594842</v>
      </c>
      <c r="AB110" s="900"/>
      <c r="AC110" s="900"/>
      <c r="AD110" s="900"/>
      <c r="AE110" s="901"/>
      <c r="AF110" s="902">
        <v>2627664</v>
      </c>
      <c r="AG110" s="900"/>
      <c r="AH110" s="900"/>
      <c r="AI110" s="900"/>
      <c r="AJ110" s="901"/>
      <c r="AK110" s="902">
        <v>2537549</v>
      </c>
      <c r="AL110" s="900"/>
      <c r="AM110" s="900"/>
      <c r="AN110" s="900"/>
      <c r="AO110" s="901"/>
      <c r="AP110" s="903">
        <v>21.2</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30124028</v>
      </c>
      <c r="BR110" s="931"/>
      <c r="BS110" s="931"/>
      <c r="BT110" s="931"/>
      <c r="BU110" s="931"/>
      <c r="BV110" s="931">
        <v>27869337</v>
      </c>
      <c r="BW110" s="931"/>
      <c r="BX110" s="931"/>
      <c r="BY110" s="931"/>
      <c r="BZ110" s="931"/>
      <c r="CA110" s="931">
        <v>26108326</v>
      </c>
      <c r="CB110" s="931"/>
      <c r="CC110" s="931"/>
      <c r="CD110" s="931"/>
      <c r="CE110" s="931"/>
      <c r="CF110" s="944">
        <v>218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27"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231081</v>
      </c>
      <c r="BR111" s="926"/>
      <c r="BS111" s="926"/>
      <c r="BT111" s="926"/>
      <c r="BU111" s="926"/>
      <c r="BV111" s="926">
        <v>190874</v>
      </c>
      <c r="BW111" s="926"/>
      <c r="BX111" s="926"/>
      <c r="BY111" s="926"/>
      <c r="BZ111" s="926"/>
      <c r="CA111" s="926">
        <v>135757</v>
      </c>
      <c r="CB111" s="926"/>
      <c r="CC111" s="926"/>
      <c r="CD111" s="926"/>
      <c r="CE111" s="926"/>
      <c r="CF111" s="920">
        <v>1.1000000000000001</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27"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6223791</v>
      </c>
      <c r="BR112" s="926"/>
      <c r="BS112" s="926"/>
      <c r="BT112" s="926"/>
      <c r="BU112" s="926"/>
      <c r="BV112" s="926">
        <v>5433712</v>
      </c>
      <c r="BW112" s="926"/>
      <c r="BX112" s="926"/>
      <c r="BY112" s="926"/>
      <c r="BZ112" s="926"/>
      <c r="CA112" s="926">
        <v>5003790</v>
      </c>
      <c r="CB112" s="926"/>
      <c r="CC112" s="926"/>
      <c r="CD112" s="926"/>
      <c r="CE112" s="926"/>
      <c r="CF112" s="920">
        <v>41.8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27"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588407</v>
      </c>
      <c r="AB113" s="938"/>
      <c r="AC113" s="938"/>
      <c r="AD113" s="938"/>
      <c r="AE113" s="939"/>
      <c r="AF113" s="940">
        <v>525047</v>
      </c>
      <c r="AG113" s="938"/>
      <c r="AH113" s="938"/>
      <c r="AI113" s="938"/>
      <c r="AJ113" s="939"/>
      <c r="AK113" s="940">
        <v>495702</v>
      </c>
      <c r="AL113" s="938"/>
      <c r="AM113" s="938"/>
      <c r="AN113" s="938"/>
      <c r="AO113" s="939"/>
      <c r="AP113" s="941">
        <v>4.0999999999999996</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244029</v>
      </c>
      <c r="BR113" s="926"/>
      <c r="BS113" s="926"/>
      <c r="BT113" s="926"/>
      <c r="BU113" s="926"/>
      <c r="BV113" s="926">
        <v>201750</v>
      </c>
      <c r="BW113" s="926"/>
      <c r="BX113" s="926"/>
      <c r="BY113" s="926"/>
      <c r="BZ113" s="926"/>
      <c r="CA113" s="926">
        <v>255555</v>
      </c>
      <c r="CB113" s="926"/>
      <c r="CC113" s="926"/>
      <c r="CD113" s="926"/>
      <c r="CE113" s="926"/>
      <c r="CF113" s="920">
        <v>2.1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27"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202891</v>
      </c>
      <c r="AB114" s="959"/>
      <c r="AC114" s="959"/>
      <c r="AD114" s="959"/>
      <c r="AE114" s="960"/>
      <c r="AF114" s="961">
        <v>120592</v>
      </c>
      <c r="AG114" s="959"/>
      <c r="AH114" s="959"/>
      <c r="AI114" s="959"/>
      <c r="AJ114" s="960"/>
      <c r="AK114" s="961">
        <v>28344</v>
      </c>
      <c r="AL114" s="959"/>
      <c r="AM114" s="959"/>
      <c r="AN114" s="959"/>
      <c r="AO114" s="960"/>
      <c r="AP114" s="962">
        <v>0.2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2311856</v>
      </c>
      <c r="BR114" s="926"/>
      <c r="BS114" s="926"/>
      <c r="BT114" s="926"/>
      <c r="BU114" s="926"/>
      <c r="BV114" s="926">
        <v>2240802</v>
      </c>
      <c r="BW114" s="926"/>
      <c r="BX114" s="926"/>
      <c r="BY114" s="926"/>
      <c r="BZ114" s="926"/>
      <c r="CA114" s="926">
        <v>2210606</v>
      </c>
      <c r="CB114" s="926"/>
      <c r="CC114" s="926"/>
      <c r="CD114" s="926"/>
      <c r="CE114" s="926"/>
      <c r="CF114" s="920">
        <v>18.5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27"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55363</v>
      </c>
      <c r="AB115" s="938"/>
      <c r="AC115" s="938"/>
      <c r="AD115" s="938"/>
      <c r="AE115" s="939"/>
      <c r="AF115" s="940">
        <v>56036</v>
      </c>
      <c r="AG115" s="938"/>
      <c r="AH115" s="938"/>
      <c r="AI115" s="938"/>
      <c r="AJ115" s="939"/>
      <c r="AK115" s="940">
        <v>57358</v>
      </c>
      <c r="AL115" s="938"/>
      <c r="AM115" s="938"/>
      <c r="AN115" s="938"/>
      <c r="AO115" s="939"/>
      <c r="AP115" s="941">
        <v>0.5</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v>31952</v>
      </c>
      <c r="CB115" s="926"/>
      <c r="CC115" s="926"/>
      <c r="CD115" s="926"/>
      <c r="CE115" s="926"/>
      <c r="CF115" s="920">
        <v>0.3</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27"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27"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3441503</v>
      </c>
      <c r="AB117" s="979"/>
      <c r="AC117" s="979"/>
      <c r="AD117" s="979"/>
      <c r="AE117" s="980"/>
      <c r="AF117" s="981">
        <v>3329339</v>
      </c>
      <c r="AG117" s="979"/>
      <c r="AH117" s="979"/>
      <c r="AI117" s="979"/>
      <c r="AJ117" s="980"/>
      <c r="AK117" s="981">
        <v>3118953</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27"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27"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48" t="s">
        <v>177</v>
      </c>
      <c r="BA119" s="248"/>
      <c r="BB119" s="248"/>
      <c r="BC119" s="248"/>
      <c r="BD119" s="248"/>
      <c r="BE119" s="248"/>
      <c r="BF119" s="248"/>
      <c r="BG119" s="248"/>
      <c r="BH119" s="248"/>
      <c r="BI119" s="248"/>
      <c r="BJ119" s="248"/>
      <c r="BK119" s="248"/>
      <c r="BL119" s="248"/>
      <c r="BM119" s="248"/>
      <c r="BN119" s="248"/>
      <c r="BO119" s="977" t="s">
        <v>443</v>
      </c>
      <c r="BP119" s="1005"/>
      <c r="BQ119" s="999">
        <v>39134785</v>
      </c>
      <c r="BR119" s="1000"/>
      <c r="BS119" s="1000"/>
      <c r="BT119" s="1000"/>
      <c r="BU119" s="1000"/>
      <c r="BV119" s="1000">
        <v>35936475</v>
      </c>
      <c r="BW119" s="1000"/>
      <c r="BX119" s="1000"/>
      <c r="BY119" s="1000"/>
      <c r="BZ119" s="1000"/>
      <c r="CA119" s="1000">
        <v>33745986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231081</v>
      </c>
      <c r="DH119" s="986"/>
      <c r="DI119" s="986"/>
      <c r="DJ119" s="986"/>
      <c r="DK119" s="987"/>
      <c r="DL119" s="985">
        <v>190874</v>
      </c>
      <c r="DM119" s="986"/>
      <c r="DN119" s="986"/>
      <c r="DO119" s="986"/>
      <c r="DP119" s="987"/>
      <c r="DQ119" s="985">
        <v>135757</v>
      </c>
      <c r="DR119" s="986"/>
      <c r="DS119" s="986"/>
      <c r="DT119" s="986"/>
      <c r="DU119" s="987"/>
      <c r="DV119" s="988">
        <v>1.1000000000000001</v>
      </c>
      <c r="DW119" s="989"/>
      <c r="DX119" s="989"/>
      <c r="DY119" s="989"/>
      <c r="DZ119" s="990"/>
    </row>
    <row r="120" spans="1:130" s="227"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6126100</v>
      </c>
      <c r="BR120" s="931"/>
      <c r="BS120" s="931"/>
      <c r="BT120" s="931"/>
      <c r="BU120" s="931"/>
      <c r="BV120" s="931">
        <v>6574325</v>
      </c>
      <c r="BW120" s="931"/>
      <c r="BX120" s="931"/>
      <c r="BY120" s="931"/>
      <c r="BZ120" s="931"/>
      <c r="CA120" s="931">
        <v>6826784</v>
      </c>
      <c r="CB120" s="931"/>
      <c r="CC120" s="931"/>
      <c r="CD120" s="931"/>
      <c r="CE120" s="931"/>
      <c r="CF120" s="944">
        <v>57</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4293511</v>
      </c>
      <c r="DH120" s="931"/>
      <c r="DI120" s="931"/>
      <c r="DJ120" s="931"/>
      <c r="DK120" s="931"/>
      <c r="DL120" s="931">
        <v>3685821</v>
      </c>
      <c r="DM120" s="931"/>
      <c r="DN120" s="931"/>
      <c r="DO120" s="931"/>
      <c r="DP120" s="931"/>
      <c r="DQ120" s="931">
        <v>3441113</v>
      </c>
      <c r="DR120" s="931"/>
      <c r="DS120" s="931"/>
      <c r="DT120" s="931"/>
      <c r="DU120" s="931"/>
      <c r="DV120" s="932">
        <v>28.7</v>
      </c>
      <c r="DW120" s="932"/>
      <c r="DX120" s="932"/>
      <c r="DY120" s="932"/>
      <c r="DZ120" s="933"/>
    </row>
    <row r="121" spans="1:130" s="227"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2508752</v>
      </c>
      <c r="BR121" s="926"/>
      <c r="BS121" s="926"/>
      <c r="BT121" s="926"/>
      <c r="BU121" s="926"/>
      <c r="BV121" s="926">
        <v>2370920</v>
      </c>
      <c r="BW121" s="926"/>
      <c r="BX121" s="926"/>
      <c r="BY121" s="926"/>
      <c r="BZ121" s="926"/>
      <c r="CA121" s="926">
        <v>2297345</v>
      </c>
      <c r="CB121" s="926"/>
      <c r="CC121" s="926"/>
      <c r="CD121" s="926"/>
      <c r="CE121" s="926"/>
      <c r="CF121" s="920">
        <v>19.2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1915823</v>
      </c>
      <c r="DH121" s="926"/>
      <c r="DI121" s="926"/>
      <c r="DJ121" s="926"/>
      <c r="DK121" s="926"/>
      <c r="DL121" s="926">
        <v>1734571</v>
      </c>
      <c r="DM121" s="926"/>
      <c r="DN121" s="926"/>
      <c r="DO121" s="926"/>
      <c r="DP121" s="926"/>
      <c r="DQ121" s="926">
        <v>1550467</v>
      </c>
      <c r="DR121" s="926"/>
      <c r="DS121" s="926"/>
      <c r="DT121" s="926"/>
      <c r="DU121" s="926"/>
      <c r="DV121" s="927">
        <v>12.9</v>
      </c>
      <c r="DW121" s="927"/>
      <c r="DX121" s="927"/>
      <c r="DY121" s="927"/>
      <c r="DZ121" s="928"/>
    </row>
    <row r="122" spans="1:130" s="227"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22726592</v>
      </c>
      <c r="BR122" s="1000"/>
      <c r="BS122" s="1000"/>
      <c r="BT122" s="1000"/>
      <c r="BU122" s="1000"/>
      <c r="BV122" s="1000">
        <v>21061710</v>
      </c>
      <c r="BW122" s="1000"/>
      <c r="BX122" s="1000"/>
      <c r="BY122" s="1000"/>
      <c r="BZ122" s="1000"/>
      <c r="CA122" s="1000">
        <v>19877358</v>
      </c>
      <c r="CB122" s="1000"/>
      <c r="CC122" s="1000"/>
      <c r="CD122" s="1000"/>
      <c r="CE122" s="1000"/>
      <c r="CF122" s="1017">
        <v>165.9</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14457</v>
      </c>
      <c r="DH122" s="926"/>
      <c r="DI122" s="926"/>
      <c r="DJ122" s="926"/>
      <c r="DK122" s="926"/>
      <c r="DL122" s="926">
        <v>13320</v>
      </c>
      <c r="DM122" s="926"/>
      <c r="DN122" s="926"/>
      <c r="DO122" s="926"/>
      <c r="DP122" s="926"/>
      <c r="DQ122" s="926">
        <v>12210</v>
      </c>
      <c r="DR122" s="926"/>
      <c r="DS122" s="926"/>
      <c r="DT122" s="926"/>
      <c r="DU122" s="926"/>
      <c r="DV122" s="927">
        <v>0.1</v>
      </c>
      <c r="DW122" s="927"/>
      <c r="DX122" s="927"/>
      <c r="DY122" s="927"/>
      <c r="DZ122" s="928"/>
    </row>
    <row r="123" spans="1:130" s="227"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48" t="s">
        <v>177</v>
      </c>
      <c r="BA123" s="248"/>
      <c r="BB123" s="248"/>
      <c r="BC123" s="248"/>
      <c r="BD123" s="248"/>
      <c r="BE123" s="248"/>
      <c r="BF123" s="248"/>
      <c r="BG123" s="248"/>
      <c r="BH123" s="248"/>
      <c r="BI123" s="248"/>
      <c r="BJ123" s="248"/>
      <c r="BK123" s="248"/>
      <c r="BL123" s="248"/>
      <c r="BM123" s="248"/>
      <c r="BN123" s="248"/>
      <c r="BO123" s="977" t="s">
        <v>451</v>
      </c>
      <c r="BP123" s="1005"/>
      <c r="BQ123" s="1063">
        <v>31361444</v>
      </c>
      <c r="BR123" s="1064"/>
      <c r="BS123" s="1064"/>
      <c r="BT123" s="1064"/>
      <c r="BU123" s="1064"/>
      <c r="BV123" s="1064">
        <v>30006955</v>
      </c>
      <c r="BW123" s="1064"/>
      <c r="BX123" s="1064"/>
      <c r="BY123" s="1064"/>
      <c r="BZ123" s="1064"/>
      <c r="CA123" s="1064">
        <v>29001487</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27"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64.8</v>
      </c>
      <c r="BR124" s="1027"/>
      <c r="BS124" s="1027"/>
      <c r="BT124" s="1027"/>
      <c r="BU124" s="1027"/>
      <c r="BV124" s="1027">
        <v>50.4</v>
      </c>
      <c r="BW124" s="1027"/>
      <c r="BX124" s="1027"/>
      <c r="BY124" s="1027"/>
      <c r="BZ124" s="1027"/>
      <c r="CA124" s="1027">
        <v>39.6</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27"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27"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55363</v>
      </c>
      <c r="AB126" s="959"/>
      <c r="AC126" s="959"/>
      <c r="AD126" s="959"/>
      <c r="AE126" s="960"/>
      <c r="AF126" s="961">
        <v>56036</v>
      </c>
      <c r="AG126" s="959"/>
      <c r="AH126" s="959"/>
      <c r="AI126" s="959"/>
      <c r="AJ126" s="960"/>
      <c r="AK126" s="961">
        <v>57358</v>
      </c>
      <c r="AL126" s="959"/>
      <c r="AM126" s="959"/>
      <c r="AN126" s="959"/>
      <c r="AO126" s="960"/>
      <c r="AP126" s="962">
        <v>0.5</v>
      </c>
      <c r="AQ126" s="963"/>
      <c r="AR126" s="963"/>
      <c r="AS126" s="963"/>
      <c r="AT126" s="96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v>28233</v>
      </c>
      <c r="DR126" s="926"/>
      <c r="DS126" s="926"/>
      <c r="DT126" s="926"/>
      <c r="DU126" s="926"/>
      <c r="DV126" s="927">
        <v>0.2</v>
      </c>
      <c r="DW126" s="927"/>
      <c r="DX126" s="927"/>
      <c r="DY126" s="927"/>
      <c r="DZ126" s="928"/>
    </row>
    <row r="127" spans="1:130" s="227"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29"/>
      <c r="AV127" s="229"/>
      <c r="AW127" s="229"/>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29"/>
      <c r="CB127" s="229"/>
      <c r="CC127" s="229"/>
      <c r="CD127" s="252"/>
      <c r="CE127" s="252"/>
      <c r="CF127" s="252"/>
      <c r="CG127" s="229"/>
      <c r="CH127" s="229"/>
      <c r="CI127" s="229"/>
      <c r="CJ127" s="251"/>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27"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264440</v>
      </c>
      <c r="AB128" s="1046"/>
      <c r="AC128" s="1046"/>
      <c r="AD128" s="1046"/>
      <c r="AE128" s="1047"/>
      <c r="AF128" s="1048">
        <v>292233</v>
      </c>
      <c r="AG128" s="1046"/>
      <c r="AH128" s="1046"/>
      <c r="AI128" s="1046"/>
      <c r="AJ128" s="1047"/>
      <c r="AK128" s="1048">
        <v>278597</v>
      </c>
      <c r="AL128" s="1046"/>
      <c r="AM128" s="1046"/>
      <c r="AN128" s="1046"/>
      <c r="AO128" s="1047"/>
      <c r="AP128" s="1049"/>
      <c r="AQ128" s="1050"/>
      <c r="AR128" s="1050"/>
      <c r="AS128" s="1050"/>
      <c r="AT128" s="1051"/>
      <c r="AU128" s="229"/>
      <c r="AV128" s="229"/>
      <c r="AW128" s="229"/>
      <c r="AX128" s="896" t="s">
        <v>465</v>
      </c>
      <c r="AY128" s="897"/>
      <c r="AZ128" s="897"/>
      <c r="BA128" s="897"/>
      <c r="BB128" s="897"/>
      <c r="BC128" s="897"/>
      <c r="BD128" s="897"/>
      <c r="BE128" s="898"/>
      <c r="BF128" s="1052" t="s">
        <v>122</v>
      </c>
      <c r="BG128" s="1053"/>
      <c r="BH128" s="1053"/>
      <c r="BI128" s="1053"/>
      <c r="BJ128" s="1053"/>
      <c r="BK128" s="1053"/>
      <c r="BL128" s="1054"/>
      <c r="BM128" s="1052">
        <v>12.86</v>
      </c>
      <c r="BN128" s="1053"/>
      <c r="BO128" s="1053"/>
      <c r="BP128" s="1053"/>
      <c r="BQ128" s="1053"/>
      <c r="BR128" s="1053"/>
      <c r="BS128" s="1054"/>
      <c r="BT128" s="1052">
        <v>20</v>
      </c>
      <c r="BU128" s="1053"/>
      <c r="BV128" s="1053"/>
      <c r="BW128" s="1053"/>
      <c r="BX128" s="1053"/>
      <c r="BY128" s="1053"/>
      <c r="BZ128" s="1076"/>
      <c r="CA128" s="252"/>
      <c r="CB128" s="252"/>
      <c r="CC128" s="252"/>
      <c r="CD128" s="252"/>
      <c r="CE128" s="252"/>
      <c r="CF128" s="252"/>
      <c r="CG128" s="229"/>
      <c r="CH128" s="229"/>
      <c r="CI128" s="229"/>
      <c r="CJ128" s="251"/>
      <c r="CK128" s="1024"/>
      <c r="CL128" s="1025"/>
      <c r="CM128" s="1025"/>
      <c r="CN128" s="1025"/>
      <c r="CO128" s="1026"/>
      <c r="CP128" s="1035" t="s">
        <v>466</v>
      </c>
      <c r="CQ128" s="725"/>
      <c r="CR128" s="725"/>
      <c r="CS128" s="725"/>
      <c r="CT128" s="725"/>
      <c r="CU128" s="725"/>
      <c r="CV128" s="725"/>
      <c r="CW128" s="725"/>
      <c r="CX128" s="725"/>
      <c r="CY128" s="725"/>
      <c r="CZ128" s="725"/>
      <c r="DA128" s="725"/>
      <c r="DB128" s="725"/>
      <c r="DC128" s="725"/>
      <c r="DD128" s="725"/>
      <c r="DE128" s="725"/>
      <c r="DF128" s="1036"/>
      <c r="DG128" s="1037" t="s">
        <v>122</v>
      </c>
      <c r="DH128" s="1038"/>
      <c r="DI128" s="1038"/>
      <c r="DJ128" s="1038"/>
      <c r="DK128" s="1038"/>
      <c r="DL128" s="1038" t="s">
        <v>122</v>
      </c>
      <c r="DM128" s="1038"/>
      <c r="DN128" s="1038"/>
      <c r="DO128" s="1038"/>
      <c r="DP128" s="1038"/>
      <c r="DQ128" s="1038">
        <v>3719</v>
      </c>
      <c r="DR128" s="1038"/>
      <c r="DS128" s="1038"/>
      <c r="DT128" s="1038"/>
      <c r="DU128" s="1038"/>
      <c r="DV128" s="1039">
        <v>0</v>
      </c>
      <c r="DW128" s="1039"/>
      <c r="DX128" s="1039"/>
      <c r="DY128" s="1039"/>
      <c r="DZ128" s="1040"/>
    </row>
    <row r="129" spans="1:131" s="227"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14287853</v>
      </c>
      <c r="AB129" s="959"/>
      <c r="AC129" s="959"/>
      <c r="AD129" s="959"/>
      <c r="AE129" s="960"/>
      <c r="AF129" s="961">
        <v>13913001</v>
      </c>
      <c r="AG129" s="959"/>
      <c r="AH129" s="959"/>
      <c r="AI129" s="959"/>
      <c r="AJ129" s="960"/>
      <c r="AK129" s="961">
        <v>13975122</v>
      </c>
      <c r="AL129" s="959"/>
      <c r="AM129" s="959"/>
      <c r="AN129" s="959"/>
      <c r="AO129" s="960"/>
      <c r="AP129" s="1073"/>
      <c r="AQ129" s="1074"/>
      <c r="AR129" s="1074"/>
      <c r="AS129" s="1074"/>
      <c r="AT129" s="1075"/>
      <c r="AU129" s="230"/>
      <c r="AV129" s="230"/>
      <c r="AW129" s="230"/>
      <c r="AX129" s="1065" t="s">
        <v>468</v>
      </c>
      <c r="AY129" s="923"/>
      <c r="AZ129" s="923"/>
      <c r="BA129" s="923"/>
      <c r="BB129" s="923"/>
      <c r="BC129" s="923"/>
      <c r="BD129" s="923"/>
      <c r="BE129" s="924"/>
      <c r="BF129" s="1066" t="s">
        <v>122</v>
      </c>
      <c r="BG129" s="1067"/>
      <c r="BH129" s="1067"/>
      <c r="BI129" s="1067"/>
      <c r="BJ129" s="1067"/>
      <c r="BK129" s="1067"/>
      <c r="BL129" s="1068"/>
      <c r="BM129" s="1066">
        <v>17.86</v>
      </c>
      <c r="BN129" s="1067"/>
      <c r="BO129" s="1067"/>
      <c r="BP129" s="1067"/>
      <c r="BQ129" s="1067"/>
      <c r="BR129" s="1067"/>
      <c r="BS129" s="1068"/>
      <c r="BT129" s="1066">
        <v>30</v>
      </c>
      <c r="BU129" s="1067"/>
      <c r="BV129" s="1067"/>
      <c r="BW129" s="1067"/>
      <c r="BX129" s="1067"/>
      <c r="BY129" s="1067"/>
      <c r="BZ129" s="1069"/>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2293953</v>
      </c>
      <c r="AB130" s="959"/>
      <c r="AC130" s="959"/>
      <c r="AD130" s="959"/>
      <c r="AE130" s="960"/>
      <c r="AF130" s="961">
        <v>2170017</v>
      </c>
      <c r="AG130" s="959"/>
      <c r="AH130" s="959"/>
      <c r="AI130" s="959"/>
      <c r="AJ130" s="960"/>
      <c r="AK130" s="961">
        <v>1996424</v>
      </c>
      <c r="AL130" s="959"/>
      <c r="AM130" s="959"/>
      <c r="AN130" s="959"/>
      <c r="AO130" s="960"/>
      <c r="AP130" s="1073"/>
      <c r="AQ130" s="1074"/>
      <c r="AR130" s="1074"/>
      <c r="AS130" s="1074"/>
      <c r="AT130" s="1075"/>
      <c r="AU130" s="230"/>
      <c r="AV130" s="230"/>
      <c r="AW130" s="230"/>
      <c r="AX130" s="1065" t="s">
        <v>471</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11993900</v>
      </c>
      <c r="AB131" s="986"/>
      <c r="AC131" s="986"/>
      <c r="AD131" s="986"/>
      <c r="AE131" s="987"/>
      <c r="AF131" s="985">
        <v>11742984</v>
      </c>
      <c r="AG131" s="986"/>
      <c r="AH131" s="986"/>
      <c r="AI131" s="986"/>
      <c r="AJ131" s="987"/>
      <c r="AK131" s="985">
        <v>11978698</v>
      </c>
      <c r="AL131" s="986"/>
      <c r="AM131" s="986"/>
      <c r="AN131" s="986"/>
      <c r="AO131" s="987"/>
      <c r="AP131" s="1110"/>
      <c r="AQ131" s="1111"/>
      <c r="AR131" s="1111"/>
      <c r="AS131" s="1111"/>
      <c r="AT131" s="1112"/>
      <c r="AU131" s="230"/>
      <c r="AV131" s="230"/>
      <c r="AW131" s="230"/>
      <c r="AX131" s="1083" t="s">
        <v>473</v>
      </c>
      <c r="AY131" s="725"/>
      <c r="AZ131" s="725"/>
      <c r="BA131" s="725"/>
      <c r="BB131" s="725"/>
      <c r="BC131" s="725"/>
      <c r="BD131" s="725"/>
      <c r="BE131" s="1036"/>
      <c r="BF131" s="1084">
        <v>39.6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7.3629923120000003</v>
      </c>
      <c r="AB132" s="1097"/>
      <c r="AC132" s="1097"/>
      <c r="AD132" s="1097"/>
      <c r="AE132" s="1098"/>
      <c r="AF132" s="1099">
        <v>7.3838898190000002</v>
      </c>
      <c r="AG132" s="1097"/>
      <c r="AH132" s="1097"/>
      <c r="AI132" s="1097"/>
      <c r="AJ132" s="1098"/>
      <c r="AK132" s="1099">
        <v>7.0452732009999997</v>
      </c>
      <c r="AL132" s="1097"/>
      <c r="AM132" s="1097"/>
      <c r="AN132" s="1097"/>
      <c r="AO132" s="1098"/>
      <c r="AP132" s="1001"/>
      <c r="AQ132" s="1002"/>
      <c r="AR132" s="1002"/>
      <c r="AS132" s="1002"/>
      <c r="AT132" s="1100"/>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6.7</v>
      </c>
      <c r="AB133" s="1080"/>
      <c r="AC133" s="1080"/>
      <c r="AD133" s="1080"/>
      <c r="AE133" s="1081"/>
      <c r="AF133" s="1079">
        <v>6.9</v>
      </c>
      <c r="AG133" s="1080"/>
      <c r="AH133" s="1080"/>
      <c r="AI133" s="1080"/>
      <c r="AJ133" s="1081"/>
      <c r="AK133" s="1079">
        <v>7.2</v>
      </c>
      <c r="AL133" s="1080"/>
      <c r="AM133" s="1080"/>
      <c r="AN133" s="1080"/>
      <c r="AO133" s="1081"/>
      <c r="AP133" s="1028"/>
      <c r="AQ133" s="1029"/>
      <c r="AR133" s="1029"/>
      <c r="AS133" s="1029"/>
      <c r="AT133" s="1082"/>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vdz/GCOV1ItlsgfF/4BbGVnBn3JS3dFe9jZktzyBzbkp6itb3T6geABphSO6ScAWSm6hR0SxcSMlhfyOrSEunA==" saltValue="WMnCaWETmaZJNyr8JvS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477</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RwqxFBmGqindrlg+8UFTYoFLNPqQY83SqL+J3yJFDy+BogJ7ag3fypVhfkazmSyeq5P379Gnsl3EgHZcaOLiQw==" saltValue="0L1p30U1qT+hRoXvycps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uMFhabIU3pZ9d2onoKl/gDo8HMKwS4CH1Cc7CNo/msHSR9tu6F6wtU6VOvEDMrg9J4qsY6U+Lxpom0ksOJ2qg==" saltValue="R4qwGQcNpT7Hx8fJjdx+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478</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479</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4" t="s">
        <v>480</v>
      </c>
      <c r="AP7" s="269"/>
      <c r="AQ7" s="270" t="s">
        <v>481</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5"/>
      <c r="AP8" s="275" t="s">
        <v>482</v>
      </c>
      <c r="AQ8" s="276" t="s">
        <v>483</v>
      </c>
      <c r="AR8" s="277" t="s">
        <v>484</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6" t="s">
        <v>485</v>
      </c>
      <c r="AL9" s="1117"/>
      <c r="AM9" s="1117"/>
      <c r="AN9" s="1118"/>
      <c r="AO9" s="278">
        <v>3837154</v>
      </c>
      <c r="AP9" s="278">
        <v>73304</v>
      </c>
      <c r="AQ9" s="279">
        <v>89973</v>
      </c>
      <c r="AR9" s="280">
        <v>-18.5</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6" t="s">
        <v>486</v>
      </c>
      <c r="AL10" s="1117"/>
      <c r="AM10" s="1117"/>
      <c r="AN10" s="1118"/>
      <c r="AO10" s="281">
        <v>704062</v>
      </c>
      <c r="AP10" s="281">
        <v>13450</v>
      </c>
      <c r="AQ10" s="282">
        <v>6937</v>
      </c>
      <c r="AR10" s="283">
        <v>93.9</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6" t="s">
        <v>487</v>
      </c>
      <c r="AL11" s="1117"/>
      <c r="AM11" s="1117"/>
      <c r="AN11" s="1118"/>
      <c r="AO11" s="281">
        <v>60833</v>
      </c>
      <c r="AP11" s="281">
        <v>1162</v>
      </c>
      <c r="AQ11" s="282">
        <v>2289</v>
      </c>
      <c r="AR11" s="283">
        <v>-49.2</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6" t="s">
        <v>488</v>
      </c>
      <c r="AL12" s="1117"/>
      <c r="AM12" s="1117"/>
      <c r="AN12" s="1118"/>
      <c r="AO12" s="281" t="s">
        <v>489</v>
      </c>
      <c r="AP12" s="281" t="s">
        <v>489</v>
      </c>
      <c r="AQ12" s="282" t="s">
        <v>489</v>
      </c>
      <c r="AR12" s="283" t="s">
        <v>489</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6" t="s">
        <v>490</v>
      </c>
      <c r="AL13" s="1117"/>
      <c r="AM13" s="1117"/>
      <c r="AN13" s="1118"/>
      <c r="AO13" s="281">
        <v>189582</v>
      </c>
      <c r="AP13" s="281">
        <v>3622</v>
      </c>
      <c r="AQ13" s="282">
        <v>2406</v>
      </c>
      <c r="AR13" s="283">
        <v>50.5</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6" t="s">
        <v>491</v>
      </c>
      <c r="AL14" s="1117"/>
      <c r="AM14" s="1117"/>
      <c r="AN14" s="1118"/>
      <c r="AO14" s="281">
        <v>38158</v>
      </c>
      <c r="AP14" s="281">
        <v>729</v>
      </c>
      <c r="AQ14" s="282">
        <v>1262</v>
      </c>
      <c r="AR14" s="283">
        <v>-42.2</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9" t="s">
        <v>492</v>
      </c>
      <c r="AL15" s="1120"/>
      <c r="AM15" s="1120"/>
      <c r="AN15" s="1121"/>
      <c r="AO15" s="281">
        <v>-240422</v>
      </c>
      <c r="AP15" s="281">
        <v>-4593</v>
      </c>
      <c r="AQ15" s="282">
        <v>-5200</v>
      </c>
      <c r="AR15" s="283">
        <v>-11.7</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19" t="s">
        <v>177</v>
      </c>
      <c r="AL16" s="1120"/>
      <c r="AM16" s="1120"/>
      <c r="AN16" s="1121"/>
      <c r="AO16" s="281">
        <v>4589367</v>
      </c>
      <c r="AP16" s="281">
        <v>87674</v>
      </c>
      <c r="AQ16" s="282">
        <v>97668</v>
      </c>
      <c r="AR16" s="283">
        <v>-10.199999999999999</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493</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494</v>
      </c>
      <c r="AP20" s="290" t="s">
        <v>495</v>
      </c>
      <c r="AQ20" s="291" t="s">
        <v>496</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22" t="s">
        <v>497</v>
      </c>
      <c r="AL21" s="1123"/>
      <c r="AM21" s="1123"/>
      <c r="AN21" s="1124"/>
      <c r="AO21" s="294">
        <v>7.79</v>
      </c>
      <c r="AP21" s="295">
        <v>9.02</v>
      </c>
      <c r="AQ21" s="296">
        <v>-1.23</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22" t="s">
        <v>498</v>
      </c>
      <c r="AL22" s="1123"/>
      <c r="AM22" s="1123"/>
      <c r="AN22" s="1124"/>
      <c r="AO22" s="299">
        <v>99.7</v>
      </c>
      <c r="AP22" s="300">
        <v>97.6</v>
      </c>
      <c r="AQ22" s="301">
        <v>2.1</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4"/>
    </row>
    <row r="27" spans="1:46" x14ac:dyDescent="0.15">
      <c r="A27" s="306"/>
      <c r="AO27" s="259"/>
      <c r="AP27" s="259"/>
      <c r="AQ27" s="259"/>
      <c r="AR27" s="259"/>
      <c r="AS27" s="259"/>
      <c r="AT27" s="259"/>
    </row>
    <row r="28" spans="1:46" ht="17.25" x14ac:dyDescent="0.15">
      <c r="A28" s="260" t="s">
        <v>500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501</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4" t="s">
        <v>480</v>
      </c>
      <c r="AP30" s="269"/>
      <c r="AQ30" s="270" t="s">
        <v>481</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5"/>
      <c r="AP31" s="275" t="s">
        <v>482</v>
      </c>
      <c r="AQ31" s="276" t="s">
        <v>483</v>
      </c>
      <c r="AR31" s="277" t="s">
        <v>484</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30" t="s">
        <v>502</v>
      </c>
      <c r="AL32" s="1131"/>
      <c r="AM32" s="1131"/>
      <c r="AN32" s="1132"/>
      <c r="AO32" s="309">
        <v>2537549</v>
      </c>
      <c r="AP32" s="309">
        <v>48476</v>
      </c>
      <c r="AQ32" s="310">
        <v>59282</v>
      </c>
      <c r="AR32" s="311">
        <v>-18.2</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30" t="s">
        <v>503</v>
      </c>
      <c r="AL33" s="1131"/>
      <c r="AM33" s="1131"/>
      <c r="AN33" s="1132"/>
      <c r="AO33" s="309" t="s">
        <v>489</v>
      </c>
      <c r="AP33" s="309" t="s">
        <v>489</v>
      </c>
      <c r="AQ33" s="310" t="s">
        <v>489</v>
      </c>
      <c r="AR33" s="311" t="s">
        <v>489</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30" t="s">
        <v>504</v>
      </c>
      <c r="AL34" s="1131"/>
      <c r="AM34" s="1131"/>
      <c r="AN34" s="1132"/>
      <c r="AO34" s="309" t="s">
        <v>489</v>
      </c>
      <c r="AP34" s="309" t="s">
        <v>489</v>
      </c>
      <c r="AQ34" s="310">
        <v>238</v>
      </c>
      <c r="AR34" s="311" t="s">
        <v>489</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30" t="s">
        <v>505</v>
      </c>
      <c r="AL35" s="1131"/>
      <c r="AM35" s="1131"/>
      <c r="AN35" s="1132"/>
      <c r="AO35" s="309">
        <v>495702</v>
      </c>
      <c r="AP35" s="309">
        <v>9470</v>
      </c>
      <c r="AQ35" s="310">
        <v>14825</v>
      </c>
      <c r="AR35" s="311">
        <v>-36.1</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30" t="s">
        <v>506</v>
      </c>
      <c r="AL36" s="1131"/>
      <c r="AM36" s="1131"/>
      <c r="AN36" s="1132"/>
      <c r="AO36" s="309">
        <v>28344</v>
      </c>
      <c r="AP36" s="309">
        <v>541</v>
      </c>
      <c r="AQ36" s="310">
        <v>1473</v>
      </c>
      <c r="AR36" s="311">
        <v>-63.3</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30" t="s">
        <v>507</v>
      </c>
      <c r="AL37" s="1131"/>
      <c r="AM37" s="1131"/>
      <c r="AN37" s="1132"/>
      <c r="AO37" s="309">
        <v>57358</v>
      </c>
      <c r="AP37" s="309">
        <v>1096</v>
      </c>
      <c r="AQ37" s="310">
        <v>300</v>
      </c>
      <c r="AR37" s="311">
        <v>265.3</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3" t="s">
        <v>508</v>
      </c>
      <c r="AL38" s="1134"/>
      <c r="AM38" s="1134"/>
      <c r="AN38" s="1135"/>
      <c r="AO38" s="312" t="s">
        <v>489</v>
      </c>
      <c r="AP38" s="312" t="s">
        <v>489</v>
      </c>
      <c r="AQ38" s="313">
        <v>2</v>
      </c>
      <c r="AR38" s="301" t="s">
        <v>489</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3" t="s">
        <v>509</v>
      </c>
      <c r="AL39" s="1134"/>
      <c r="AM39" s="1134"/>
      <c r="AN39" s="1135"/>
      <c r="AO39" s="309">
        <v>-278597</v>
      </c>
      <c r="AP39" s="309">
        <v>-5322</v>
      </c>
      <c r="AQ39" s="310">
        <v>-2906</v>
      </c>
      <c r="AR39" s="311">
        <v>83.1</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30" t="s">
        <v>510</v>
      </c>
      <c r="AL40" s="1131"/>
      <c r="AM40" s="1131"/>
      <c r="AN40" s="1132"/>
      <c r="AO40" s="309">
        <v>-1996424</v>
      </c>
      <c r="AP40" s="309">
        <v>-38139</v>
      </c>
      <c r="AQ40" s="310">
        <v>-50547</v>
      </c>
      <c r="AR40" s="311">
        <v>-24.5</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6" t="s">
        <v>287</v>
      </c>
      <c r="AL41" s="1137"/>
      <c r="AM41" s="1137"/>
      <c r="AN41" s="1138"/>
      <c r="AO41" s="309">
        <v>843932</v>
      </c>
      <c r="AP41" s="309">
        <v>16122</v>
      </c>
      <c r="AQ41" s="310">
        <v>22667</v>
      </c>
      <c r="AR41" s="311">
        <v>-28.9</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511</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512</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5" t="s">
        <v>480</v>
      </c>
      <c r="AN49" s="1127" t="s">
        <v>513</v>
      </c>
      <c r="AO49" s="1128"/>
      <c r="AP49" s="1128"/>
      <c r="AQ49" s="1128"/>
      <c r="AR49" s="1129"/>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6"/>
      <c r="AN50" s="325" t="s">
        <v>514</v>
      </c>
      <c r="AO50" s="326" t="s">
        <v>515</v>
      </c>
      <c r="AP50" s="327" t="s">
        <v>516</v>
      </c>
      <c r="AQ50" s="328" t="s">
        <v>517</v>
      </c>
      <c r="AR50" s="329" t="s">
        <v>518</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519</v>
      </c>
      <c r="AL51" s="322"/>
      <c r="AM51" s="330">
        <v>2742947</v>
      </c>
      <c r="AN51" s="331">
        <v>50907</v>
      </c>
      <c r="AO51" s="332">
        <v>-20.7</v>
      </c>
      <c r="AP51" s="333">
        <v>71604</v>
      </c>
      <c r="AQ51" s="334">
        <v>-9.6</v>
      </c>
      <c r="AR51" s="335">
        <v>-11.1</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520</v>
      </c>
      <c r="AM52" s="338">
        <v>1697612</v>
      </c>
      <c r="AN52" s="339">
        <v>31507</v>
      </c>
      <c r="AO52" s="340">
        <v>9.9</v>
      </c>
      <c r="AP52" s="341">
        <v>45121</v>
      </c>
      <c r="AQ52" s="342">
        <v>11.7</v>
      </c>
      <c r="AR52" s="343">
        <v>-1.8</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521</v>
      </c>
      <c r="AL53" s="322"/>
      <c r="AM53" s="330">
        <v>2717091</v>
      </c>
      <c r="AN53" s="331">
        <v>50739</v>
      </c>
      <c r="AO53" s="332">
        <v>-0.3</v>
      </c>
      <c r="AP53" s="333">
        <v>67009</v>
      </c>
      <c r="AQ53" s="334">
        <v>-6.4</v>
      </c>
      <c r="AR53" s="335">
        <v>6.1</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520</v>
      </c>
      <c r="AM54" s="338">
        <v>1024551</v>
      </c>
      <c r="AN54" s="339">
        <v>19133</v>
      </c>
      <c r="AO54" s="340">
        <v>-39.299999999999997</v>
      </c>
      <c r="AP54" s="341">
        <v>43028</v>
      </c>
      <c r="AQ54" s="342">
        <v>-4.5999999999999996</v>
      </c>
      <c r="AR54" s="343">
        <v>-34.700000000000003</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522</v>
      </c>
      <c r="AL55" s="322"/>
      <c r="AM55" s="330">
        <v>1450726</v>
      </c>
      <c r="AN55" s="331">
        <v>27409</v>
      </c>
      <c r="AO55" s="332">
        <v>-46</v>
      </c>
      <c r="AP55" s="333">
        <v>40807</v>
      </c>
      <c r="AQ55" s="334">
        <v>-39.1</v>
      </c>
      <c r="AR55" s="335">
        <v>-6.9</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520</v>
      </c>
      <c r="AM56" s="338">
        <v>887254</v>
      </c>
      <c r="AN56" s="339">
        <v>16763</v>
      </c>
      <c r="AO56" s="340">
        <v>-12.4</v>
      </c>
      <c r="AP56" s="341">
        <v>19520</v>
      </c>
      <c r="AQ56" s="342">
        <v>-54.6</v>
      </c>
      <c r="AR56" s="343">
        <v>42.2</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523</v>
      </c>
      <c r="AL57" s="322"/>
      <c r="AM57" s="330">
        <v>1585714</v>
      </c>
      <c r="AN57" s="331">
        <v>30124</v>
      </c>
      <c r="AO57" s="332">
        <v>9.9</v>
      </c>
      <c r="AP57" s="333">
        <v>37343</v>
      </c>
      <c r="AQ57" s="334">
        <v>-8.5</v>
      </c>
      <c r="AR57" s="335">
        <v>18.399999999999999</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520</v>
      </c>
      <c r="AM58" s="338">
        <v>1046640</v>
      </c>
      <c r="AN58" s="339">
        <v>19883</v>
      </c>
      <c r="AO58" s="340">
        <v>18.600000000000001</v>
      </c>
      <c r="AP58" s="341">
        <v>17633</v>
      </c>
      <c r="AQ58" s="342">
        <v>-9.6999999999999993</v>
      </c>
      <c r="AR58" s="343">
        <v>28.3</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524</v>
      </c>
      <c r="AL59" s="322"/>
      <c r="AM59" s="330">
        <v>2144643</v>
      </c>
      <c r="AN59" s="331">
        <v>40971</v>
      </c>
      <c r="AO59" s="332">
        <v>36</v>
      </c>
      <c r="AP59" s="333">
        <v>47407</v>
      </c>
      <c r="AQ59" s="334">
        <v>27</v>
      </c>
      <c r="AR59" s="335">
        <v>9</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520</v>
      </c>
      <c r="AM60" s="338">
        <v>1385934</v>
      </c>
      <c r="AN60" s="339">
        <v>26476</v>
      </c>
      <c r="AO60" s="340">
        <v>33.200000000000003</v>
      </c>
      <c r="AP60" s="341">
        <v>27543</v>
      </c>
      <c r="AQ60" s="342">
        <v>56.2</v>
      </c>
      <c r="AR60" s="343">
        <v>-23</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525</v>
      </c>
      <c r="AL61" s="344"/>
      <c r="AM61" s="345">
        <v>2128224</v>
      </c>
      <c r="AN61" s="346">
        <v>40030</v>
      </c>
      <c r="AO61" s="347">
        <v>-4.2</v>
      </c>
      <c r="AP61" s="348">
        <v>52834</v>
      </c>
      <c r="AQ61" s="349">
        <v>-7.3</v>
      </c>
      <c r="AR61" s="335">
        <v>3.1</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520</v>
      </c>
      <c r="AM62" s="338">
        <v>1208398</v>
      </c>
      <c r="AN62" s="339">
        <v>22752</v>
      </c>
      <c r="AO62" s="340">
        <v>2</v>
      </c>
      <c r="AP62" s="341">
        <v>30569</v>
      </c>
      <c r="AQ62" s="342">
        <v>-0.2</v>
      </c>
      <c r="AR62" s="343">
        <v>2.2000000000000002</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ybYBEWL6KMIP7GLCd1KOo54iX7c+figNsYEhHlsgt0lhlRP1bOcXbxPO5TgLYVIOtj6V9EWivrtoGk9xazJEMQ==" saltValue="RLbYwz0+42BsDSpMj3sA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row r="120" spans="125:125" ht="13.5" hidden="1" customHeight="1" x14ac:dyDescent="0.15"/>
    <row r="121" spans="125:125" ht="13.5" hidden="1" customHeight="1" x14ac:dyDescent="0.15">
      <c r="DU121" s="256"/>
    </row>
  </sheetData>
  <sheetProtection algorithmName="SHA-512" hashValue="NBZ0Gc/IHIbxXkoBtm85kvt828AxkxLpaR1eQbcRDOnjKUpyHjtNsFwA2aGeTcO8WmJb9FXwEQCjPEMpF0ggsQ==" saltValue="9JnziuQNmHJ2WVm9C5Vz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477</v>
      </c>
    </row>
  </sheetData>
  <sheetProtection algorithmName="SHA-512" hashValue="yI1t1yOeg3O/YmwFSS3a0IggUhDi6j/WKefnRclEUj3NNHl5cxsJD6xdO1Fm69fdQpdcAnwuQOCpfnTYad+CTA==" saltValue="LnJmR+lQs36VAVPS2Oqe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11.63</v>
      </c>
      <c r="G47" s="12">
        <v>8.75</v>
      </c>
      <c r="H47" s="12">
        <v>12.14</v>
      </c>
      <c r="I47" s="12">
        <v>13.5</v>
      </c>
      <c r="J47" s="13">
        <v>15.5</v>
      </c>
    </row>
    <row r="48" spans="2:10" ht="57.75" customHeight="1" x14ac:dyDescent="0.15">
      <c r="B48" s="14"/>
      <c r="C48" s="1141" t="s">
        <v>4</v>
      </c>
      <c r="D48" s="1141"/>
      <c r="E48" s="1142"/>
      <c r="F48" s="15">
        <v>5.98</v>
      </c>
      <c r="G48" s="16">
        <v>9.2100000000000009</v>
      </c>
      <c r="H48" s="16">
        <v>5.98</v>
      </c>
      <c r="I48" s="16">
        <v>9.2899999999999991</v>
      </c>
      <c r="J48" s="17">
        <v>7.97</v>
      </c>
    </row>
    <row r="49" spans="2:10" ht="57.75" customHeight="1" thickBot="1" x14ac:dyDescent="0.2">
      <c r="B49" s="18"/>
      <c r="C49" s="1143" t="s">
        <v>5</v>
      </c>
      <c r="D49" s="1143"/>
      <c r="E49" s="1144"/>
      <c r="F49" s="19" t="s">
        <v>532</v>
      </c>
      <c r="G49" s="20">
        <v>1.03</v>
      </c>
      <c r="H49" s="20">
        <v>0.98</v>
      </c>
      <c r="I49" s="20">
        <v>4.18</v>
      </c>
      <c r="J49" s="21">
        <v>0.79</v>
      </c>
    </row>
    <row r="50" spans="2:10" x14ac:dyDescent="0.15"/>
  </sheetData>
  <sheetProtection algorithmName="SHA-512" hashValue="UZJSxc+6gk3ZLfcKhA7etwouCSsptATRLcHSi46vil5U7nKFwPa/mZV8Z4kgSEoPhfk58I1MANVuLin12Eq6lQ==" saltValue="wOe/V83pEbiMTcP0kTj0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24.26</v>
      </c>
      <c r="G34" s="33">
        <v>24</v>
      </c>
      <c r="H34" s="33">
        <v>23.24</v>
      </c>
      <c r="I34" s="33">
        <v>24.43</v>
      </c>
      <c r="J34" s="34">
        <v>24.78</v>
      </c>
      <c r="K34" s="22"/>
      <c r="L34" s="22"/>
      <c r="M34" s="22"/>
      <c r="N34" s="22"/>
      <c r="O34" s="22"/>
      <c r="P34" s="22"/>
    </row>
    <row r="35" spans="1:16" ht="39" customHeight="1" x14ac:dyDescent="0.15">
      <c r="A35" s="22"/>
      <c r="B35" s="35"/>
      <c r="C35" s="1145" t="s">
        <v>534</v>
      </c>
      <c r="D35" s="1146"/>
      <c r="E35" s="1147"/>
      <c r="F35" s="36">
        <v>5.97</v>
      </c>
      <c r="G35" s="37">
        <v>9.2100000000000009</v>
      </c>
      <c r="H35" s="37">
        <v>5.98</v>
      </c>
      <c r="I35" s="37">
        <v>9.2799999999999994</v>
      </c>
      <c r="J35" s="38">
        <v>7.96</v>
      </c>
      <c r="K35" s="22"/>
      <c r="L35" s="22"/>
      <c r="M35" s="22"/>
      <c r="N35" s="22"/>
      <c r="O35" s="22"/>
      <c r="P35" s="22"/>
    </row>
    <row r="36" spans="1:16" ht="39" customHeight="1" x14ac:dyDescent="0.15">
      <c r="A36" s="22"/>
      <c r="B36" s="35"/>
      <c r="C36" s="1145" t="s">
        <v>535</v>
      </c>
      <c r="D36" s="1146"/>
      <c r="E36" s="1147"/>
      <c r="F36" s="36" t="s">
        <v>489</v>
      </c>
      <c r="G36" s="37">
        <v>1.86</v>
      </c>
      <c r="H36" s="37">
        <v>2</v>
      </c>
      <c r="I36" s="37">
        <v>1.83</v>
      </c>
      <c r="J36" s="38">
        <v>2</v>
      </c>
      <c r="K36" s="22"/>
      <c r="L36" s="22"/>
      <c r="M36" s="22"/>
      <c r="N36" s="22"/>
      <c r="O36" s="22"/>
      <c r="P36" s="22"/>
    </row>
    <row r="37" spans="1:16" ht="39" customHeight="1" x14ac:dyDescent="0.15">
      <c r="A37" s="22"/>
      <c r="B37" s="35"/>
      <c r="C37" s="1145" t="s">
        <v>536</v>
      </c>
      <c r="D37" s="1146"/>
      <c r="E37" s="1147"/>
      <c r="F37" s="36">
        <v>0.6</v>
      </c>
      <c r="G37" s="37">
        <v>1.05</v>
      </c>
      <c r="H37" s="37">
        <v>0.78</v>
      </c>
      <c r="I37" s="37">
        <v>0.31</v>
      </c>
      <c r="J37" s="38">
        <v>0.54</v>
      </c>
      <c r="K37" s="22"/>
      <c r="L37" s="22"/>
      <c r="M37" s="22"/>
      <c r="N37" s="22"/>
      <c r="O37" s="22"/>
      <c r="P37" s="22"/>
    </row>
    <row r="38" spans="1:16" ht="39" customHeight="1" x14ac:dyDescent="0.15">
      <c r="A38" s="22"/>
      <c r="B38" s="35"/>
      <c r="C38" s="1145" t="s">
        <v>537</v>
      </c>
      <c r="D38" s="1146"/>
      <c r="E38" s="1147"/>
      <c r="F38" s="36">
        <v>0.47</v>
      </c>
      <c r="G38" s="37">
        <v>0.36</v>
      </c>
      <c r="H38" s="37">
        <v>1.4</v>
      </c>
      <c r="I38" s="37">
        <v>0.65</v>
      </c>
      <c r="J38" s="38">
        <v>0.38</v>
      </c>
      <c r="K38" s="22"/>
      <c r="L38" s="22"/>
      <c r="M38" s="22"/>
      <c r="N38" s="22"/>
      <c r="O38" s="22"/>
      <c r="P38" s="22"/>
    </row>
    <row r="39" spans="1:16" ht="39" customHeight="1" x14ac:dyDescent="0.15">
      <c r="A39" s="22"/>
      <c r="B39" s="35"/>
      <c r="C39" s="1145" t="s">
        <v>538</v>
      </c>
      <c r="D39" s="1146"/>
      <c r="E39" s="1147"/>
      <c r="F39" s="36">
        <v>0.03</v>
      </c>
      <c r="G39" s="37">
        <v>0.05</v>
      </c>
      <c r="H39" s="37">
        <v>0.04</v>
      </c>
      <c r="I39" s="37">
        <v>0</v>
      </c>
      <c r="J39" s="38">
        <v>0.09</v>
      </c>
      <c r="K39" s="22"/>
      <c r="L39" s="22"/>
      <c r="M39" s="22"/>
      <c r="N39" s="22"/>
      <c r="O39" s="22"/>
      <c r="P39" s="22"/>
    </row>
    <row r="40" spans="1:16" ht="39" customHeight="1" x14ac:dyDescent="0.15">
      <c r="A40" s="22"/>
      <c r="B40" s="35"/>
      <c r="C40" s="1145" t="s">
        <v>539</v>
      </c>
      <c r="D40" s="1146"/>
      <c r="E40" s="1147"/>
      <c r="F40" s="36">
        <v>0.01</v>
      </c>
      <c r="G40" s="37">
        <v>0</v>
      </c>
      <c r="H40" s="37">
        <v>0.01</v>
      </c>
      <c r="I40" s="37">
        <v>0</v>
      </c>
      <c r="J40" s="38">
        <v>0</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1.04</v>
      </c>
      <c r="G43" s="42">
        <v>0</v>
      </c>
      <c r="H43" s="42">
        <v>0</v>
      </c>
      <c r="I43" s="42">
        <v>0</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Z6wBV6VmosCaRxOHkXVdhO0ebzzXYKd+G2HGqAuG25/aiko1fCzqgWdL6xaYH1W4XKT2mbLbmUrLKXiW4QHTQ==" saltValue="oVKw6h5IkFShKPoWQMVt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2178</v>
      </c>
      <c r="L45" s="60">
        <v>2272</v>
      </c>
      <c r="M45" s="60">
        <v>2595</v>
      </c>
      <c r="N45" s="60">
        <v>2628</v>
      </c>
      <c r="O45" s="61">
        <v>2538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756</v>
      </c>
      <c r="L48" s="64">
        <v>668</v>
      </c>
      <c r="M48" s="64">
        <v>588</v>
      </c>
      <c r="N48" s="64">
        <v>525</v>
      </c>
      <c r="O48" s="65">
        <v>496</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221</v>
      </c>
      <c r="L49" s="64">
        <v>227</v>
      </c>
      <c r="M49" s="64">
        <v>203</v>
      </c>
      <c r="N49" s="64">
        <v>121</v>
      </c>
      <c r="O49" s="65">
        <v>28</v>
      </c>
      <c r="P49" s="48"/>
      <c r="Q49" s="48"/>
      <c r="R49" s="48"/>
      <c r="S49" s="48"/>
      <c r="T49" s="48"/>
      <c r="U49" s="48"/>
    </row>
    <row r="50" spans="1:21" ht="30.75" customHeight="1" x14ac:dyDescent="0.15">
      <c r="A50" s="48"/>
      <c r="B50" s="1155"/>
      <c r="C50" s="1156"/>
      <c r="D50" s="62"/>
      <c r="E50" s="1161" t="s">
        <v>15</v>
      </c>
      <c r="F50" s="1161"/>
      <c r="G50" s="1161"/>
      <c r="H50" s="1161"/>
      <c r="I50" s="1161"/>
      <c r="J50" s="1162"/>
      <c r="K50" s="63">
        <v>56</v>
      </c>
      <c r="L50" s="64">
        <v>56</v>
      </c>
      <c r="M50" s="64">
        <v>55</v>
      </c>
      <c r="N50" s="64">
        <v>56</v>
      </c>
      <c r="O50" s="65">
        <v>57</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2441</v>
      </c>
      <c r="L52" s="64">
        <v>2546</v>
      </c>
      <c r="M52" s="64">
        <v>2557</v>
      </c>
      <c r="N52" s="64">
        <v>2461</v>
      </c>
      <c r="O52" s="65">
        <v>2275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770</v>
      </c>
      <c r="L53" s="69">
        <v>677</v>
      </c>
      <c r="M53" s="69">
        <v>884</v>
      </c>
      <c r="N53" s="69">
        <v>869</v>
      </c>
      <c r="O53" s="70">
        <v>844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574</v>
      </c>
      <c r="L58" s="84" t="s">
        <v>575</v>
      </c>
      <c r="M58" s="84" t="s">
        <v>575</v>
      </c>
      <c r="N58" s="84" t="s">
        <v>576</v>
      </c>
      <c r="O58" s="85" t="s">
        <v>575</v>
      </c>
    </row>
    <row r="59" spans="1:21" ht="31.5" customHeight="1" x14ac:dyDescent="0.15">
      <c r="B59" s="1171"/>
      <c r="C59" s="1172"/>
      <c r="D59" s="1178" t="s">
        <v>26</v>
      </c>
      <c r="E59" s="1179"/>
      <c r="F59" s="1179"/>
      <c r="G59" s="1179"/>
      <c r="H59" s="1179"/>
      <c r="I59" s="1179"/>
      <c r="J59" s="1180"/>
      <c r="K59" s="86" t="s">
        <v>574</v>
      </c>
      <c r="L59" s="87" t="s">
        <v>575</v>
      </c>
      <c r="M59" s="87" t="s">
        <v>574</v>
      </c>
      <c r="N59" s="87" t="s">
        <v>574</v>
      </c>
      <c r="O59" s="88" t="s">
        <v>575</v>
      </c>
    </row>
    <row r="60" spans="1:21" ht="31.5" customHeight="1" thickBot="1" x14ac:dyDescent="0.2">
      <c r="B60" s="1173"/>
      <c r="C60" s="1174"/>
      <c r="D60" s="1181" t="s">
        <v>27</v>
      </c>
      <c r="E60" s="1182"/>
      <c r="F60" s="1182"/>
      <c r="G60" s="1182"/>
      <c r="H60" s="1182"/>
      <c r="I60" s="1182"/>
      <c r="J60" s="1183"/>
      <c r="K60" s="89" t="s">
        <v>575</v>
      </c>
      <c r="L60" s="90" t="s">
        <v>574</v>
      </c>
      <c r="M60" s="90" t="s">
        <v>574</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JkCHkDyjhKkKxeuijurgEzXr4HQJ7qYXi7T1bOFAk80MDya6InJbKBQdNwBdQJwdtMezXdY1mRWiT7rx2DKvw==" saltValue="f+ZQxwiT9GTVNIYPmaRH4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2">
        <v>32445</v>
      </c>
      <c r="J41" s="353">
        <v>31524</v>
      </c>
      <c r="K41" s="353">
        <v>30124</v>
      </c>
      <c r="L41" s="353">
        <v>27869</v>
      </c>
      <c r="M41" s="354">
        <v>26108</v>
      </c>
    </row>
    <row r="42" spans="2:13" ht="27.75" customHeight="1" x14ac:dyDescent="0.15">
      <c r="B42" s="1186"/>
      <c r="C42" s="1187"/>
      <c r="D42" s="106"/>
      <c r="E42" s="1192" t="s">
        <v>32</v>
      </c>
      <c r="F42" s="1192"/>
      <c r="G42" s="1192"/>
      <c r="H42" s="1193"/>
      <c r="I42" s="355">
        <v>346</v>
      </c>
      <c r="J42" s="356">
        <v>288</v>
      </c>
      <c r="K42" s="356">
        <v>231</v>
      </c>
      <c r="L42" s="356">
        <v>191</v>
      </c>
      <c r="M42" s="357">
        <v>136</v>
      </c>
    </row>
    <row r="43" spans="2:13" ht="27.75" customHeight="1" x14ac:dyDescent="0.15">
      <c r="B43" s="1186"/>
      <c r="C43" s="1187"/>
      <c r="D43" s="106"/>
      <c r="E43" s="1192" t="s">
        <v>33</v>
      </c>
      <c r="F43" s="1192"/>
      <c r="G43" s="1192"/>
      <c r="H43" s="1193"/>
      <c r="I43" s="355">
        <v>7731</v>
      </c>
      <c r="J43" s="356">
        <v>7019</v>
      </c>
      <c r="K43" s="356">
        <v>6224</v>
      </c>
      <c r="L43" s="356">
        <v>5434</v>
      </c>
      <c r="M43" s="357">
        <v>5004</v>
      </c>
    </row>
    <row r="44" spans="2:13" ht="27.75" customHeight="1" x14ac:dyDescent="0.15">
      <c r="B44" s="1186"/>
      <c r="C44" s="1187"/>
      <c r="D44" s="106"/>
      <c r="E44" s="1192" t="s">
        <v>34</v>
      </c>
      <c r="F44" s="1192"/>
      <c r="G44" s="1192"/>
      <c r="H44" s="1193"/>
      <c r="I44" s="355">
        <v>512</v>
      </c>
      <c r="J44" s="356">
        <v>350</v>
      </c>
      <c r="K44" s="356">
        <v>244</v>
      </c>
      <c r="L44" s="356">
        <v>202</v>
      </c>
      <c r="M44" s="357">
        <v>256</v>
      </c>
    </row>
    <row r="45" spans="2:13" ht="27.75" customHeight="1" x14ac:dyDescent="0.15">
      <c r="B45" s="1186"/>
      <c r="C45" s="1187"/>
      <c r="D45" s="106"/>
      <c r="E45" s="1192" t="s">
        <v>35</v>
      </c>
      <c r="F45" s="1192"/>
      <c r="G45" s="1192"/>
      <c r="H45" s="1193"/>
      <c r="I45" s="355">
        <v>2438</v>
      </c>
      <c r="J45" s="356">
        <v>2387</v>
      </c>
      <c r="K45" s="356">
        <v>2312</v>
      </c>
      <c r="L45" s="356">
        <v>2241</v>
      </c>
      <c r="M45" s="357">
        <v>2211</v>
      </c>
    </row>
    <row r="46" spans="2:13" ht="27.75" customHeight="1" x14ac:dyDescent="0.15">
      <c r="B46" s="1186"/>
      <c r="C46" s="1187"/>
      <c r="D46" s="107"/>
      <c r="E46" s="1192" t="s">
        <v>36</v>
      </c>
      <c r="F46" s="1192"/>
      <c r="G46" s="1192"/>
      <c r="H46" s="1193"/>
      <c r="I46" s="355" t="s">
        <v>489</v>
      </c>
      <c r="J46" s="356" t="s">
        <v>489</v>
      </c>
      <c r="K46" s="356" t="s">
        <v>489</v>
      </c>
      <c r="L46" s="356" t="s">
        <v>489</v>
      </c>
      <c r="M46" s="357">
        <v>32</v>
      </c>
    </row>
    <row r="47" spans="2:13" ht="27.75" customHeight="1" x14ac:dyDescent="0.15">
      <c r="B47" s="1186"/>
      <c r="C47" s="1187"/>
      <c r="D47" s="108"/>
      <c r="E47" s="1194" t="s">
        <v>37</v>
      </c>
      <c r="F47" s="1195"/>
      <c r="G47" s="1195"/>
      <c r="H47" s="1196"/>
      <c r="I47" s="355" t="s">
        <v>489</v>
      </c>
      <c r="J47" s="356" t="s">
        <v>489</v>
      </c>
      <c r="K47" s="356" t="s">
        <v>489</v>
      </c>
      <c r="L47" s="356" t="s">
        <v>489</v>
      </c>
      <c r="M47" s="357" t="s">
        <v>489</v>
      </c>
    </row>
    <row r="48" spans="2:13" ht="27.75" customHeight="1" x14ac:dyDescent="0.15">
      <c r="B48" s="1186"/>
      <c r="C48" s="1187"/>
      <c r="D48" s="106"/>
      <c r="E48" s="1192" t="s">
        <v>38</v>
      </c>
      <c r="F48" s="1192"/>
      <c r="G48" s="1192"/>
      <c r="H48" s="1193"/>
      <c r="I48" s="355" t="s">
        <v>489</v>
      </c>
      <c r="J48" s="356" t="s">
        <v>489</v>
      </c>
      <c r="K48" s="356" t="s">
        <v>489</v>
      </c>
      <c r="L48" s="356" t="s">
        <v>489</v>
      </c>
      <c r="M48" s="357" t="s">
        <v>489</v>
      </c>
    </row>
    <row r="49" spans="2:13" ht="27.75" customHeight="1" x14ac:dyDescent="0.15">
      <c r="B49" s="1188"/>
      <c r="C49" s="1189"/>
      <c r="D49" s="106"/>
      <c r="E49" s="1192" t="s">
        <v>39</v>
      </c>
      <c r="F49" s="1192"/>
      <c r="G49" s="1192"/>
      <c r="H49" s="1193"/>
      <c r="I49" s="355" t="s">
        <v>489</v>
      </c>
      <c r="J49" s="356" t="s">
        <v>489</v>
      </c>
      <c r="K49" s="356" t="s">
        <v>489</v>
      </c>
      <c r="L49" s="356" t="s">
        <v>489</v>
      </c>
      <c r="M49" s="357" t="s">
        <v>489</v>
      </c>
    </row>
    <row r="50" spans="2:13" ht="27.75" customHeight="1" x14ac:dyDescent="0.15">
      <c r="B50" s="1197" t="s">
        <v>40</v>
      </c>
      <c r="C50" s="1198"/>
      <c r="D50" s="109"/>
      <c r="E50" s="1192" t="s">
        <v>41</v>
      </c>
      <c r="F50" s="1192"/>
      <c r="G50" s="1192"/>
      <c r="H50" s="1193"/>
      <c r="I50" s="355">
        <v>4507</v>
      </c>
      <c r="J50" s="356">
        <v>4330</v>
      </c>
      <c r="K50" s="356">
        <v>6126</v>
      </c>
      <c r="L50" s="356">
        <v>6574</v>
      </c>
      <c r="M50" s="357">
        <v>6827</v>
      </c>
    </row>
    <row r="51" spans="2:13" ht="27.75" customHeight="1" x14ac:dyDescent="0.15">
      <c r="B51" s="1186"/>
      <c r="C51" s="1187"/>
      <c r="D51" s="106"/>
      <c r="E51" s="1192" t="s">
        <v>42</v>
      </c>
      <c r="F51" s="1192"/>
      <c r="G51" s="1192"/>
      <c r="H51" s="1193"/>
      <c r="I51" s="355">
        <v>2785</v>
      </c>
      <c r="J51" s="356">
        <v>2652</v>
      </c>
      <c r="K51" s="356">
        <v>2509</v>
      </c>
      <c r="L51" s="356">
        <v>2371</v>
      </c>
      <c r="M51" s="357">
        <v>2297</v>
      </c>
    </row>
    <row r="52" spans="2:13" ht="27.75" customHeight="1" x14ac:dyDescent="0.15">
      <c r="B52" s="1188"/>
      <c r="C52" s="1189"/>
      <c r="D52" s="106"/>
      <c r="E52" s="1192" t="s">
        <v>43</v>
      </c>
      <c r="F52" s="1192"/>
      <c r="G52" s="1192"/>
      <c r="H52" s="1193"/>
      <c r="I52" s="355">
        <v>25110</v>
      </c>
      <c r="J52" s="356">
        <v>24075</v>
      </c>
      <c r="K52" s="356">
        <v>22727</v>
      </c>
      <c r="L52" s="356">
        <v>21062</v>
      </c>
      <c r="M52" s="357">
        <v>19877</v>
      </c>
    </row>
    <row r="53" spans="2:13" ht="27.75" customHeight="1" thickBot="1" x14ac:dyDescent="0.2">
      <c r="B53" s="1199" t="s">
        <v>19</v>
      </c>
      <c r="C53" s="1200"/>
      <c r="D53" s="110"/>
      <c r="E53" s="1201" t="s">
        <v>44</v>
      </c>
      <c r="F53" s="1201"/>
      <c r="G53" s="1201"/>
      <c r="H53" s="1202"/>
      <c r="I53" s="358">
        <v>11070</v>
      </c>
      <c r="J53" s="359">
        <v>10511</v>
      </c>
      <c r="K53" s="359">
        <v>7773</v>
      </c>
      <c r="L53" s="359">
        <v>5930</v>
      </c>
      <c r="M53" s="360">
        <v>4744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5sWl9aVRig7CXBycO9blOq21Q8xo/tB2YeMnKufZNCwUAdpmb0eag/nesmYNvj9wO+7ZnW2B5crxUh1YeYcPw==" saltValue="MK254OAfz342dspU6LwN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1734</v>
      </c>
      <c r="G55" s="122">
        <v>1878</v>
      </c>
      <c r="H55" s="123">
        <v>2167</v>
      </c>
    </row>
    <row r="56" spans="2:8" ht="52.5" customHeight="1" x14ac:dyDescent="0.15">
      <c r="B56" s="124"/>
      <c r="C56" s="1213" t="s">
        <v>47</v>
      </c>
      <c r="D56" s="1213"/>
      <c r="E56" s="1214"/>
      <c r="F56" s="125">
        <v>1424</v>
      </c>
      <c r="G56" s="125">
        <v>1425</v>
      </c>
      <c r="H56" s="126">
        <v>1294</v>
      </c>
    </row>
    <row r="57" spans="2:8" ht="53.25" customHeight="1" x14ac:dyDescent="0.15">
      <c r="B57" s="124"/>
      <c r="C57" s="1215" t="s">
        <v>48</v>
      </c>
      <c r="D57" s="1215"/>
      <c r="E57" s="1216"/>
      <c r="F57" s="127">
        <v>2180</v>
      </c>
      <c r="G57" s="127">
        <v>2096</v>
      </c>
      <c r="H57" s="128">
        <v>2404</v>
      </c>
    </row>
    <row r="58" spans="2:8" ht="45.75" customHeight="1" x14ac:dyDescent="0.15">
      <c r="B58" s="129"/>
      <c r="C58" s="1203" t="s">
        <v>577</v>
      </c>
      <c r="D58" s="1204"/>
      <c r="E58" s="1205"/>
      <c r="F58" s="130">
        <v>1030</v>
      </c>
      <c r="G58" s="130">
        <v>1030</v>
      </c>
      <c r="H58" s="130">
        <v>1183</v>
      </c>
    </row>
    <row r="59" spans="2:8" ht="45.75" customHeight="1" x14ac:dyDescent="0.15">
      <c r="B59" s="129"/>
      <c r="C59" s="1203" t="s">
        <v>578</v>
      </c>
      <c r="D59" s="1204"/>
      <c r="E59" s="1205"/>
      <c r="F59" s="130">
        <v>536</v>
      </c>
      <c r="G59" s="130">
        <v>536</v>
      </c>
      <c r="H59" s="130">
        <v>536</v>
      </c>
    </row>
    <row r="60" spans="2:8" ht="45.75" customHeight="1" x14ac:dyDescent="0.15">
      <c r="B60" s="129"/>
      <c r="C60" s="1203" t="s">
        <v>579</v>
      </c>
      <c r="D60" s="1204"/>
      <c r="E60" s="1205"/>
      <c r="F60" s="130">
        <v>348</v>
      </c>
      <c r="G60" s="130">
        <v>258</v>
      </c>
      <c r="H60" s="130">
        <v>433</v>
      </c>
    </row>
    <row r="61" spans="2:8" ht="45.75" customHeight="1" x14ac:dyDescent="0.15">
      <c r="B61" s="129"/>
      <c r="C61" s="1203" t="s">
        <v>580</v>
      </c>
      <c r="D61" s="1204"/>
      <c r="E61" s="1205"/>
      <c r="F61" s="361">
        <v>103</v>
      </c>
      <c r="G61" s="361">
        <v>103</v>
      </c>
      <c r="H61" s="361">
        <v>103</v>
      </c>
    </row>
    <row r="62" spans="2:8" ht="45.75" customHeight="1" thickBot="1" x14ac:dyDescent="0.2">
      <c r="B62" s="131"/>
      <c r="C62" s="1206" t="s">
        <v>581</v>
      </c>
      <c r="D62" s="1207"/>
      <c r="E62" s="1208"/>
      <c r="F62" s="362">
        <v>89</v>
      </c>
      <c r="G62" s="362">
        <v>87</v>
      </c>
      <c r="H62" s="362">
        <v>86</v>
      </c>
    </row>
    <row r="63" spans="2:8" ht="52.5" customHeight="1" thickBot="1" x14ac:dyDescent="0.2">
      <c r="B63" s="132"/>
      <c r="C63" s="1209" t="s">
        <v>49</v>
      </c>
      <c r="D63" s="1209"/>
      <c r="E63" s="1210"/>
      <c r="F63" s="133">
        <v>5338</v>
      </c>
      <c r="G63" s="133">
        <v>5399</v>
      </c>
      <c r="H63" s="134">
        <v>5864</v>
      </c>
    </row>
    <row r="64" spans="2:8" x14ac:dyDescent="0.15"/>
  </sheetData>
  <sheetProtection algorithmName="SHA-512" hashValue="XL7lzCBYmkhMSvRZz7b0xY6XNpzFFzBNf1fK20/ZDPS8HHk69jcdGKn4qtttO9FZJ6fLGC7XpgAwEM8LZTU36A==" saltValue="Kuqe80QsDszwcqQ1Uxl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526</v>
      </c>
      <c r="G2" s="148"/>
      <c r="H2" s="149"/>
    </row>
    <row r="3" spans="1:8" x14ac:dyDescent="0.15">
      <c r="A3" s="145" t="s">
        <v>519</v>
      </c>
      <c r="B3" s="150"/>
      <c r="C3" s="151"/>
      <c r="D3" s="152">
        <v>50907</v>
      </c>
      <c r="E3" s="153"/>
      <c r="F3" s="154">
        <v>71604</v>
      </c>
      <c r="G3" s="155"/>
      <c r="H3" s="156"/>
    </row>
    <row r="4" spans="1:8" x14ac:dyDescent="0.15">
      <c r="A4" s="157"/>
      <c r="B4" s="158"/>
      <c r="C4" s="159"/>
      <c r="D4" s="160">
        <v>31507</v>
      </c>
      <c r="E4" s="161"/>
      <c r="F4" s="162">
        <v>45121</v>
      </c>
      <c r="G4" s="163"/>
      <c r="H4" s="164"/>
    </row>
    <row r="5" spans="1:8" x14ac:dyDescent="0.15">
      <c r="A5" s="145" t="s">
        <v>521</v>
      </c>
      <c r="B5" s="150"/>
      <c r="C5" s="151"/>
      <c r="D5" s="152">
        <v>50739</v>
      </c>
      <c r="E5" s="153"/>
      <c r="F5" s="154">
        <v>67009</v>
      </c>
      <c r="G5" s="155"/>
      <c r="H5" s="156"/>
    </row>
    <row r="6" spans="1:8" x14ac:dyDescent="0.15">
      <c r="A6" s="157"/>
      <c r="B6" s="158"/>
      <c r="C6" s="159"/>
      <c r="D6" s="160">
        <v>19133</v>
      </c>
      <c r="E6" s="161"/>
      <c r="F6" s="162">
        <v>43028</v>
      </c>
      <c r="G6" s="163"/>
      <c r="H6" s="164"/>
    </row>
    <row r="7" spans="1:8" x14ac:dyDescent="0.15">
      <c r="A7" s="145" t="s">
        <v>522</v>
      </c>
      <c r="B7" s="150"/>
      <c r="C7" s="151"/>
      <c r="D7" s="152">
        <v>27409</v>
      </c>
      <c r="E7" s="153"/>
      <c r="F7" s="154">
        <v>40807</v>
      </c>
      <c r="G7" s="155"/>
      <c r="H7" s="156"/>
    </row>
    <row r="8" spans="1:8" x14ac:dyDescent="0.15">
      <c r="A8" s="157"/>
      <c r="B8" s="158"/>
      <c r="C8" s="159"/>
      <c r="D8" s="160">
        <v>16763</v>
      </c>
      <c r="E8" s="161"/>
      <c r="F8" s="162">
        <v>19520</v>
      </c>
      <c r="G8" s="163"/>
      <c r="H8" s="164"/>
    </row>
    <row r="9" spans="1:8" x14ac:dyDescent="0.15">
      <c r="A9" s="145" t="s">
        <v>523</v>
      </c>
      <c r="B9" s="150"/>
      <c r="C9" s="151"/>
      <c r="D9" s="152">
        <v>30124</v>
      </c>
      <c r="E9" s="153"/>
      <c r="F9" s="154">
        <v>37343</v>
      </c>
      <c r="G9" s="155"/>
      <c r="H9" s="156"/>
    </row>
    <row r="10" spans="1:8" x14ac:dyDescent="0.15">
      <c r="A10" s="157"/>
      <c r="B10" s="158"/>
      <c r="C10" s="159"/>
      <c r="D10" s="160">
        <v>19883</v>
      </c>
      <c r="E10" s="161"/>
      <c r="F10" s="162">
        <v>17633</v>
      </c>
      <c r="G10" s="163"/>
      <c r="H10" s="164"/>
    </row>
    <row r="11" spans="1:8" x14ac:dyDescent="0.15">
      <c r="A11" s="145" t="s">
        <v>524</v>
      </c>
      <c r="B11" s="150"/>
      <c r="C11" s="151"/>
      <c r="D11" s="152">
        <v>40971</v>
      </c>
      <c r="E11" s="153"/>
      <c r="F11" s="154">
        <v>47407</v>
      </c>
      <c r="G11" s="155"/>
      <c r="H11" s="156"/>
    </row>
    <row r="12" spans="1:8" x14ac:dyDescent="0.15">
      <c r="A12" s="157"/>
      <c r="B12" s="158"/>
      <c r="C12" s="165"/>
      <c r="D12" s="160">
        <v>26476</v>
      </c>
      <c r="E12" s="161"/>
      <c r="F12" s="162">
        <v>27543</v>
      </c>
      <c r="G12" s="163"/>
      <c r="H12" s="164"/>
    </row>
    <row r="13" spans="1:8" x14ac:dyDescent="0.15">
      <c r="A13" s="145"/>
      <c r="B13" s="150"/>
      <c r="C13" s="166"/>
      <c r="D13" s="167">
        <v>40030</v>
      </c>
      <c r="E13" s="168"/>
      <c r="F13" s="169">
        <v>52834</v>
      </c>
      <c r="G13" s="170"/>
      <c r="H13" s="156"/>
    </row>
    <row r="14" spans="1:8" x14ac:dyDescent="0.15">
      <c r="A14" s="157"/>
      <c r="B14" s="158"/>
      <c r="C14" s="159"/>
      <c r="D14" s="160">
        <v>22752</v>
      </c>
      <c r="E14" s="161"/>
      <c r="F14" s="162">
        <v>30569</v>
      </c>
      <c r="G14" s="163"/>
      <c r="H14" s="164"/>
    </row>
    <row r="17" spans="1:11" x14ac:dyDescent="0.15">
      <c r="A17" s="141" t="s">
        <v>51</v>
      </c>
    </row>
    <row r="18" spans="1:11" x14ac:dyDescent="0.15">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15">
      <c r="A19" s="171" t="s">
        <v>52</v>
      </c>
      <c r="B19" s="171">
        <f>ROUND(VALUE(SUBSTITUTE(実質収支比率等に係る経年分析!F$48,"▲","-")),2)</f>
        <v>5.98</v>
      </c>
      <c r="C19" s="171">
        <f>ROUND(VALUE(SUBSTITUTE(実質収支比率等に係る経年分析!G$48,"▲","-")),2)</f>
        <v>9.2100000000000009</v>
      </c>
      <c r="D19" s="171">
        <f>ROUND(VALUE(SUBSTITUTE(実質収支比率等に係る経年分析!H$48,"▲","-")),2)</f>
        <v>5.98</v>
      </c>
      <c r="E19" s="171">
        <f>ROUND(VALUE(SUBSTITUTE(実質収支比率等に係る経年分析!I$48,"▲","-")),2)</f>
        <v>9.2899999999999991</v>
      </c>
      <c r="F19" s="171">
        <f>ROUND(VALUE(SUBSTITUTE(実質収支比率等に係る経年分析!J$48,"▲","-")),2)</f>
        <v>7.97</v>
      </c>
    </row>
    <row r="20" spans="1:11" x14ac:dyDescent="0.15">
      <c r="A20" s="171" t="s">
        <v>53</v>
      </c>
      <c r="B20" s="171">
        <f>ROUND(VALUE(SUBSTITUTE(実質収支比率等に係る経年分析!F$47,"▲","-")),2)</f>
        <v>11.63</v>
      </c>
      <c r="C20" s="171">
        <f>ROUND(VALUE(SUBSTITUTE(実質収支比率等に係る経年分析!G$47,"▲","-")),2)</f>
        <v>8.75</v>
      </c>
      <c r="D20" s="171">
        <f>ROUND(VALUE(SUBSTITUTE(実質収支比率等に係る経年分析!H$47,"▲","-")),2)</f>
        <v>12.14</v>
      </c>
      <c r="E20" s="171">
        <f>ROUND(VALUE(SUBSTITUTE(実質収支比率等に係る経年分析!I$47,"▲","-")),2)</f>
        <v>13.5</v>
      </c>
      <c r="F20" s="171">
        <f>ROUND(VALUE(SUBSTITUTE(実質収支比率等に係る経年分析!J$47,"▲","-")),2)</f>
        <v>15.5</v>
      </c>
    </row>
    <row r="21" spans="1:11" x14ac:dyDescent="0.15">
      <c r="A21" s="171" t="s">
        <v>54</v>
      </c>
      <c r="B21" s="171">
        <f>IF(ISNUMBER(VALUE(SUBSTITUTE(実質収支比率等に係る経年分析!F$49,"▲","-"))),ROUND(VALUE(SUBSTITUTE(実質収支比率等に係る経年分析!F$49,"▲","-")),2),NA())</f>
        <v>-1.66</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0.98</v>
      </c>
      <c r="E21" s="171">
        <f>IF(ISNUMBER(VALUE(SUBSTITUTE(実質収支比率等に係る経年分析!I$49,"▲","-"))),ROUND(VALUE(SUBSTITUTE(実質収支比率等に係る経年分析!I$49,"▲","-")),2),NA())</f>
        <v>4.18</v>
      </c>
      <c r="F21" s="171">
        <f>IF(ISNUMBER(VALUE(SUBSTITUTE(実質収支比率等に係る経年分析!J$49,"▲","-"))),ROUND(VALUE(SUBSTITUTE(実質収支比率等に係る経年分析!J$49,"▲","-")),2),NA())</f>
        <v>0.79</v>
      </c>
    </row>
    <row r="24" spans="1:11" x14ac:dyDescent="0.15">
      <c r="A24" s="141" t="s">
        <v>55</v>
      </c>
    </row>
    <row r="25" spans="1:11" x14ac:dyDescent="0.15">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9.2100000000000009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9.2799999999999994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24.26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23.24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24.78</v>
      </c>
    </row>
    <row r="39" spans="1:16" x14ac:dyDescent="0.15">
      <c r="A39" s="141" t="s">
        <v>58</v>
      </c>
    </row>
    <row r="40" spans="1:16" x14ac:dyDescent="0.15">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2441</v>
      </c>
      <c r="E42" s="173"/>
      <c r="F42" s="173"/>
      <c r="G42" s="173">
        <f>'実質公債費比率（分子）の構造'!L$52</f>
        <v>2546</v>
      </c>
      <c r="H42" s="173"/>
      <c r="I42" s="173"/>
      <c r="J42" s="173">
        <f>'実質公債費比率（分子）の構造'!M$52</f>
        <v>2557</v>
      </c>
      <c r="K42" s="173"/>
      <c r="L42" s="173"/>
      <c r="M42" s="173">
        <f>'実質公債費比率（分子）の構造'!N$52</f>
        <v>2461</v>
      </c>
      <c r="N42" s="173"/>
      <c r="O42" s="173"/>
      <c r="P42" s="173">
        <f>'実質公債費比率（分子）の構造'!O$52</f>
        <v>2275</v>
      </c>
    </row>
    <row r="43" spans="1:16" x14ac:dyDescent="0.15">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62</v>
      </c>
      <c r="B44" s="173">
        <f>'実質公債費比率（分子）の構造'!K$50</f>
        <v>56</v>
      </c>
      <c r="C44" s="173"/>
      <c r="D44" s="173"/>
      <c r="E44" s="173">
        <f>'実質公債費比率（分子）の構造'!L$50</f>
        <v>56</v>
      </c>
      <c r="F44" s="173"/>
      <c r="G44" s="173"/>
      <c r="H44" s="173">
        <f>'実質公債費比率（分子）の構造'!M$50</f>
        <v>55</v>
      </c>
      <c r="I44" s="173"/>
      <c r="J44" s="173"/>
      <c r="K44" s="173">
        <f>'実質公債費比率（分子）の構造'!N$50</f>
        <v>56</v>
      </c>
      <c r="L44" s="173"/>
      <c r="M44" s="173"/>
      <c r="N44" s="173">
        <f>'実質公債費比率（分子）の構造'!O$50</f>
        <v>57</v>
      </c>
      <c r="O44" s="173"/>
      <c r="P44" s="173"/>
    </row>
    <row r="45" spans="1:16" x14ac:dyDescent="0.15">
      <c r="A45" s="173" t="s">
        <v>63</v>
      </c>
      <c r="B45" s="173">
        <f>'実質公債費比率（分子）の構造'!K$49</f>
        <v>221</v>
      </c>
      <c r="C45" s="173"/>
      <c r="D45" s="173"/>
      <c r="E45" s="173">
        <f>'実質公債費比率（分子）の構造'!L$49</f>
        <v>227</v>
      </c>
      <c r="F45" s="173"/>
      <c r="G45" s="173"/>
      <c r="H45" s="173">
        <f>'実質公債費比率（分子）の構造'!M$49</f>
        <v>203</v>
      </c>
      <c r="I45" s="173"/>
      <c r="J45" s="173"/>
      <c r="K45" s="173">
        <f>'実質公債費比率（分子）の構造'!N$49</f>
        <v>121</v>
      </c>
      <c r="L45" s="173"/>
      <c r="M45" s="173"/>
      <c r="N45" s="173">
        <f>'実質公債費比率（分子）の構造'!O$49</f>
        <v>28</v>
      </c>
      <c r="O45" s="173"/>
      <c r="P45" s="173"/>
    </row>
    <row r="46" spans="1:16" x14ac:dyDescent="0.15">
      <c r="A46" s="173" t="s">
        <v>64</v>
      </c>
      <c r="B46" s="173">
        <f>'実質公債費比率（分子）の構造'!K$48</f>
        <v>756</v>
      </c>
      <c r="C46" s="173"/>
      <c r="D46" s="173"/>
      <c r="E46" s="173">
        <f>'実質公債費比率（分子）の構造'!L$48</f>
        <v>668</v>
      </c>
      <c r="F46" s="173"/>
      <c r="G46" s="173"/>
      <c r="H46" s="173">
        <f>'実質公債費比率（分子）の構造'!M$48</f>
        <v>588</v>
      </c>
      <c r="I46" s="173"/>
      <c r="J46" s="173"/>
      <c r="K46" s="173">
        <f>'実質公債費比率（分子）の構造'!N$48</f>
        <v>525</v>
      </c>
      <c r="L46" s="173"/>
      <c r="M46" s="173"/>
      <c r="N46" s="173">
        <f>'実質公債費比率（分子）の構造'!O$48</f>
        <v>496</v>
      </c>
      <c r="O46" s="173"/>
      <c r="P46" s="173"/>
    </row>
    <row r="47" spans="1:16" x14ac:dyDescent="0.15">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66</v>
      </c>
      <c r="B49" s="173">
        <f>'実質公債費比率（分子）の構造'!K$45</f>
        <v>2178</v>
      </c>
      <c r="C49" s="173"/>
      <c r="D49" s="173"/>
      <c r="E49" s="173">
        <f>'実質公債費比率（分子）の構造'!L$45</f>
        <v>2272</v>
      </c>
      <c r="F49" s="173"/>
      <c r="G49" s="173"/>
      <c r="H49" s="173">
        <f>'実質公債費比率（分子）の構造'!M$45</f>
        <v>2595</v>
      </c>
      <c r="I49" s="173"/>
      <c r="J49" s="173"/>
      <c r="K49" s="173">
        <f>'実質公債費比率（分子）の構造'!N$45</f>
        <v>2628</v>
      </c>
      <c r="L49" s="173"/>
      <c r="M49" s="173"/>
      <c r="N49" s="173">
        <f>'実質公債費比率（分子）の構造'!O$45</f>
        <v>2538</v>
      </c>
      <c r="O49" s="173"/>
      <c r="P49" s="173"/>
    </row>
    <row r="50" spans="1:16" x14ac:dyDescent="0.15">
      <c r="A50" s="173" t="s">
        <v>67</v>
      </c>
      <c r="B50" s="173" t="e">
        <f>NA()</f>
        <v>#N/A</v>
      </c>
      <c r="C50" s="173">
        <f>IF(ISNUMBER('実質公債費比率（分子）の構造'!K$53),'実質公債費比率（分子）の構造'!K$53,NA())</f>
        <v>770</v>
      </c>
      <c r="D50" s="173" t="e">
        <f>NA()</f>
        <v>#N/A</v>
      </c>
      <c r="E50" s="173" t="e">
        <f>NA()</f>
        <v>#N/A</v>
      </c>
      <c r="F50" s="173">
        <f>IF(ISNUMBER('実質公債費比率（分子）の構造'!L$53),'実質公債費比率（分子）の構造'!L$53,NA())</f>
        <v>677</v>
      </c>
      <c r="G50" s="173" t="e">
        <f>NA()</f>
        <v>#N/A</v>
      </c>
      <c r="H50" s="173" t="e">
        <f>NA()</f>
        <v>#N/A</v>
      </c>
      <c r="I50" s="173">
        <f>IF(ISNUMBER('実質公債費比率（分子）の構造'!M$53),'実質公債費比率（分子）の構造'!M$53,NA())</f>
        <v>884</v>
      </c>
      <c r="J50" s="173" t="e">
        <f>NA()</f>
        <v>#N/A</v>
      </c>
      <c r="K50" s="173" t="e">
        <f>NA()</f>
        <v>#N/A</v>
      </c>
      <c r="L50" s="173">
        <f>IF(ISNUMBER('実質公債費比率（分子）の構造'!N$53),'実質公債費比率（分子）の構造'!N$53,NA())</f>
        <v>869</v>
      </c>
      <c r="M50" s="173" t="e">
        <f>NA()</f>
        <v>#N/A</v>
      </c>
      <c r="N50" s="173" t="e">
        <f>NA()</f>
        <v>#N/A</v>
      </c>
      <c r="O50" s="173">
        <f>IF(ISNUMBER('実質公債費比率（分子）の構造'!O$53),'実質公債費比率（分子）の構造'!O$53,NA())</f>
        <v>844</v>
      </c>
      <c r="P50" s="173" t="e">
        <f>NA()</f>
        <v>#N/A</v>
      </c>
    </row>
    <row r="53" spans="1:16" x14ac:dyDescent="0.15">
      <c r="A53" s="141" t="s">
        <v>68</v>
      </c>
    </row>
    <row r="54" spans="1:16" x14ac:dyDescent="0.15">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15">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15">
      <c r="A56" s="172" t="s">
        <v>43</v>
      </c>
      <c r="B56" s="172"/>
      <c r="C56" s="172"/>
      <c r="D56" s="172">
        <f>'将来負担比率（分子）の構造'!I$52</f>
        <v>25110</v>
      </c>
      <c r="E56" s="172"/>
      <c r="F56" s="172"/>
      <c r="G56" s="172">
        <f>'将来負担比率（分子）の構造'!J$52</f>
        <v>24075</v>
      </c>
      <c r="H56" s="172"/>
      <c r="I56" s="172"/>
      <c r="J56" s="172">
        <f>'将来負担比率（分子）の構造'!K$52</f>
        <v>22727</v>
      </c>
      <c r="K56" s="172"/>
      <c r="L56" s="172"/>
      <c r="M56" s="172">
        <f>'将来負担比率（分子）の構造'!L$52</f>
        <v>21062</v>
      </c>
      <c r="N56" s="172"/>
      <c r="O56" s="172"/>
      <c r="P56" s="172">
        <f>'将来負担比率（分子）の構造'!M$52</f>
        <v>19877</v>
      </c>
    </row>
    <row r="57" spans="1:16" x14ac:dyDescent="0.15">
      <c r="A57" s="172" t="s">
        <v>42</v>
      </c>
      <c r="B57" s="172"/>
      <c r="C57" s="172"/>
      <c r="D57" s="172">
        <f>'将来負担比率（分子）の構造'!I$51</f>
        <v>2785</v>
      </c>
      <c r="E57" s="172"/>
      <c r="F57" s="172"/>
      <c r="G57" s="172">
        <f>'将来負担比率（分子）の構造'!J$51</f>
        <v>2652</v>
      </c>
      <c r="H57" s="172"/>
      <c r="I57" s="172"/>
      <c r="J57" s="172">
        <f>'将来負担比率（分子）の構造'!K$51</f>
        <v>2509</v>
      </c>
      <c r="K57" s="172"/>
      <c r="L57" s="172"/>
      <c r="M57" s="172">
        <f>'将来負担比率（分子）の構造'!L$51</f>
        <v>2371</v>
      </c>
      <c r="N57" s="172"/>
      <c r="O57" s="172"/>
      <c r="P57" s="172">
        <f>'将来負担比率（分子）の構造'!M$51</f>
        <v>2297</v>
      </c>
    </row>
    <row r="58" spans="1:16" x14ac:dyDescent="0.15">
      <c r="A58" s="172" t="s">
        <v>41</v>
      </c>
      <c r="B58" s="172"/>
      <c r="C58" s="172"/>
      <c r="D58" s="172">
        <f>'将来負担比率（分子）の構造'!I$50</f>
        <v>4507</v>
      </c>
      <c r="E58" s="172"/>
      <c r="F58" s="172"/>
      <c r="G58" s="172">
        <f>'将来負担比率（分子）の構造'!J$50</f>
        <v>4330</v>
      </c>
      <c r="H58" s="172"/>
      <c r="I58" s="172"/>
      <c r="J58" s="172">
        <f>'将来負担比率（分子）の構造'!K$50</f>
        <v>6126</v>
      </c>
      <c r="K58" s="172"/>
      <c r="L58" s="172"/>
      <c r="M58" s="172">
        <f>'将来負担比率（分子）の構造'!L$50</f>
        <v>6574</v>
      </c>
      <c r="N58" s="172"/>
      <c r="O58" s="172"/>
      <c r="P58" s="172">
        <f>'将来負担比率（分子）の構造'!M$50</f>
        <v>6827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32</v>
      </c>
      <c r="O61" s="172"/>
      <c r="P61" s="172"/>
    </row>
    <row r="62" spans="1:16" x14ac:dyDescent="0.15">
      <c r="A62" s="172" t="s">
        <v>35</v>
      </c>
      <c r="B62" s="172">
        <f>'将来負担比率（分子）の構造'!I$45</f>
        <v>2438</v>
      </c>
      <c r="C62" s="172"/>
      <c r="D62" s="172"/>
      <c r="E62" s="172">
        <f>'将来負担比率（分子）の構造'!J$45</f>
        <v>2387</v>
      </c>
      <c r="F62" s="172"/>
      <c r="G62" s="172"/>
      <c r="H62" s="172">
        <f>'将来負担比率（分子）の構造'!K$45</f>
        <v>2312</v>
      </c>
      <c r="I62" s="172"/>
      <c r="J62" s="172"/>
      <c r="K62" s="172">
        <f>'将来負担比率（分子）の構造'!L$45</f>
        <v>2241</v>
      </c>
      <c r="L62" s="172"/>
      <c r="M62" s="172"/>
      <c r="N62" s="172">
        <f>'将来負担比率（分子）の構造'!M$45</f>
        <v>2211</v>
      </c>
      <c r="O62" s="172"/>
      <c r="P62" s="172"/>
    </row>
    <row r="63" spans="1:16" x14ac:dyDescent="0.15">
      <c r="A63" s="172" t="s">
        <v>34</v>
      </c>
      <c r="B63" s="172">
        <f>'将来負担比率（分子）の構造'!I$44</f>
        <v>512</v>
      </c>
      <c r="C63" s="172"/>
      <c r="D63" s="172"/>
      <c r="E63" s="172">
        <f>'将来負担比率（分子）の構造'!J$44</f>
        <v>350</v>
      </c>
      <c r="F63" s="172"/>
      <c r="G63" s="172"/>
      <c r="H63" s="172">
        <f>'将来負担比率（分子）の構造'!K$44</f>
        <v>244</v>
      </c>
      <c r="I63" s="172"/>
      <c r="J63" s="172"/>
      <c r="K63" s="172">
        <f>'将来負担比率（分子）の構造'!L$44</f>
        <v>202</v>
      </c>
      <c r="L63" s="172"/>
      <c r="M63" s="172"/>
      <c r="N63" s="172">
        <f>'将来負担比率（分子）の構造'!M$44</f>
        <v>256</v>
      </c>
      <c r="O63" s="172"/>
      <c r="P63" s="172"/>
    </row>
    <row r="64" spans="1:16" x14ac:dyDescent="0.15">
      <c r="A64" s="172" t="s">
        <v>33</v>
      </c>
      <c r="B64" s="172">
        <f>'将来負担比率（分子）の構造'!I$43</f>
        <v>7731</v>
      </c>
      <c r="C64" s="172"/>
      <c r="D64" s="172"/>
      <c r="E64" s="172">
        <f>'将来負担比率（分子）の構造'!J$43</f>
        <v>7019</v>
      </c>
      <c r="F64" s="172"/>
      <c r="G64" s="172"/>
      <c r="H64" s="172">
        <f>'将来負担比率（分子）の構造'!K$43</f>
        <v>6224</v>
      </c>
      <c r="I64" s="172"/>
      <c r="J64" s="172"/>
      <c r="K64" s="172">
        <f>'将来負担比率（分子）の構造'!L$43</f>
        <v>5434</v>
      </c>
      <c r="L64" s="172"/>
      <c r="M64" s="172"/>
      <c r="N64" s="172">
        <f>'将来負担比率（分子）の構造'!M$43</f>
        <v>5004</v>
      </c>
      <c r="O64" s="172"/>
      <c r="P64" s="172"/>
    </row>
    <row r="65" spans="1:16" x14ac:dyDescent="0.15">
      <c r="A65" s="172" t="s">
        <v>32</v>
      </c>
      <c r="B65" s="172">
        <f>'将来負担比率（分子）の構造'!I$42</f>
        <v>346</v>
      </c>
      <c r="C65" s="172"/>
      <c r="D65" s="172"/>
      <c r="E65" s="172">
        <f>'将来負担比率（分子）の構造'!J$42</f>
        <v>288</v>
      </c>
      <c r="F65" s="172"/>
      <c r="G65" s="172"/>
      <c r="H65" s="172">
        <f>'将来負担比率（分子）の構造'!K$42</f>
        <v>231</v>
      </c>
      <c r="I65" s="172"/>
      <c r="J65" s="172"/>
      <c r="K65" s="172">
        <f>'将来負担比率（分子）の構造'!L$42</f>
        <v>191</v>
      </c>
      <c r="L65" s="172"/>
      <c r="M65" s="172"/>
      <c r="N65" s="172">
        <f>'将来負担比率（分子）の構造'!M$42</f>
        <v>136</v>
      </c>
      <c r="O65" s="172"/>
      <c r="P65" s="172"/>
    </row>
    <row r="66" spans="1:16" x14ac:dyDescent="0.15">
      <c r="A66" s="172" t="s">
        <v>31</v>
      </c>
      <c r="B66" s="172">
        <f>'将来負担比率（分子）の構造'!I$41</f>
        <v>32445</v>
      </c>
      <c r="C66" s="172"/>
      <c r="D66" s="172"/>
      <c r="E66" s="172">
        <f>'将来負担比率（分子）の構造'!J$41</f>
        <v>31524</v>
      </c>
      <c r="F66" s="172"/>
      <c r="G66" s="172"/>
      <c r="H66" s="172">
        <f>'将来負担比率（分子）の構造'!K$41</f>
        <v>30124</v>
      </c>
      <c r="I66" s="172"/>
      <c r="J66" s="172"/>
      <c r="K66" s="172">
        <f>'将来負担比率（分子）の構造'!L$41</f>
        <v>27869</v>
      </c>
      <c r="L66" s="172"/>
      <c r="M66" s="172"/>
      <c r="N66" s="172">
        <f>'将来負担比率（分子）の構造'!M$41</f>
        <v>26108</v>
      </c>
      <c r="O66" s="172"/>
      <c r="P66" s="172"/>
    </row>
    <row r="67" spans="1:16" x14ac:dyDescent="0.15">
      <c r="A67" s="172" t="s">
        <v>71</v>
      </c>
      <c r="B67" s="172" t="e">
        <f>NA()</f>
        <v>#N/A</v>
      </c>
      <c r="C67" s="172">
        <f>IF(ISNUMBER('将来負担比率（分子）の構造'!I$53), IF('将来負担比率（分子）の構造'!I$53 &lt; 0, 0, '将来負担比率（分子）の構造'!I$53), NA())</f>
        <v>11070</v>
      </c>
      <c r="D67" s="172" t="e">
        <f>NA()</f>
        <v>#N/A</v>
      </c>
      <c r="E67" s="172" t="e">
        <f>NA()</f>
        <v>#N/A</v>
      </c>
      <c r="F67" s="172">
        <f>IF(ISNUMBER('将来負担比率（分子）の構造'!J$53), IF('将来負担比率（分子）の構造'!J$53 &lt; 0, 0, '将来負担比率（分子）の構造'!J$53), NA())</f>
        <v>10511</v>
      </c>
      <c r="G67" s="172" t="e">
        <f>NA()</f>
        <v>#N/A</v>
      </c>
      <c r="H67" s="172" t="e">
        <f>NA()</f>
        <v>#N/A</v>
      </c>
      <c r="I67" s="172">
        <f>IF(ISNUMBER('将来負担比率（分子）の構造'!K$53), IF('将来負担比率（分子）の構造'!K$53 &lt; 0, 0, '将来負担比率（分子）の構造'!K$53), NA())</f>
        <v>7773</v>
      </c>
      <c r="J67" s="172" t="e">
        <f>NA()</f>
        <v>#N/A</v>
      </c>
      <c r="K67" s="172" t="e">
        <f>NA()</f>
        <v>#N/A</v>
      </c>
      <c r="L67" s="172">
        <f>IF(ISNUMBER('将来負担比率（分子）の構造'!L$53), IF('将来負担比率（分子）の構造'!L$53 &lt; 0, 0, '将来負担比率（分子）の構造'!L$53), NA())</f>
        <v>5930</v>
      </c>
      <c r="M67" s="172" t="e">
        <f>NA()</f>
        <v>#N/A</v>
      </c>
      <c r="N67" s="172" t="e">
        <f>NA()</f>
        <v>#N/A</v>
      </c>
      <c r="O67" s="172">
        <f>IF(ISNUMBER('将来負担比率（分子）の構造'!M$53), IF('将来負担比率（分子）の構造'!M$53 &lt; 0, 0, '将来負担比率（分子）の構造'!M$53), NA())</f>
        <v>4744</v>
      </c>
      <c r="P67" s="172" t="e">
        <f>NA()</f>
        <v>#N/A</v>
      </c>
    </row>
    <row r="70" spans="1:16" x14ac:dyDescent="0.15">
      <c r="A70" s="174" t="s">
        <v>72</v>
      </c>
      <c r="B70" s="174"/>
      <c r="C70" s="174"/>
      <c r="D70" s="174"/>
      <c r="E70" s="174"/>
      <c r="F70" s="174"/>
    </row>
    <row r="71" spans="1:16" x14ac:dyDescent="0.15">
      <c r="A71" s="175"/>
      <c r="B71" s="175" t="str">
        <f>基金残高に係る経年分析!F54</f>
        <v>R03</v>
      </c>
      <c r="C71" s="175" t="str">
        <f>基金残高に係る経年分析!G54</f>
        <v>R04</v>
      </c>
      <c r="D71" s="175" t="str">
        <f>基金残高に係る経年分析!H54</f>
        <v>R05</v>
      </c>
    </row>
    <row r="72" spans="1:16" x14ac:dyDescent="0.15">
      <c r="A72" s="175" t="s">
        <v>73</v>
      </c>
      <c r="B72" s="176">
        <f>基金残高に係る経年分析!F55</f>
        <v>1734</v>
      </c>
      <c r="C72" s="176">
        <f>基金残高に係る経年分析!G55</f>
        <v>1878</v>
      </c>
      <c r="D72" s="176">
        <f>基金残高に係る経年分析!H55</f>
        <v>2167</v>
      </c>
    </row>
    <row r="73" spans="1:16" x14ac:dyDescent="0.15">
      <c r="A73" s="175" t="s">
        <v>74</v>
      </c>
      <c r="B73" s="176">
        <f>基金残高に係る経年分析!F56</f>
        <v>1424</v>
      </c>
      <c r="C73" s="176">
        <f>基金残高に係る経年分析!G56</f>
        <v>1425</v>
      </c>
      <c r="D73" s="176">
        <f>基金残高に係る経年分析!H56</f>
        <v>1294</v>
      </c>
    </row>
    <row r="74" spans="1:16" x14ac:dyDescent="0.15">
      <c r="A74" s="175" t="s">
        <v>75</v>
      </c>
      <c r="B74" s="176">
        <f>基金残高に係る経年分析!F57</f>
        <v>2180</v>
      </c>
      <c r="C74" s="176">
        <f>基金残高に係る経年分析!G57</f>
        <v>2096</v>
      </c>
      <c r="D74" s="176">
        <f>基金残高に係る経年分析!H57</f>
        <v>2404</v>
      </c>
    </row>
  </sheetData>
  <sheetProtection algorithmName="SHA-512" hashValue="GJ2ZP4ppwJ9wIohZ2IAii69thbt7R8k9tIWtyr0cqLpMv1DZFQnLBeLam8aIxIMuhG7sHH/2ITBpG/2EsKKNag==" saltValue="8AMU2dc+EqUODSo4+mE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2025-03-18T05:08:58Z</cp:lastPrinted>
  <dcterms:created xsi:type="dcterms:W3CDTF">2025-02-19T01:09:43Z</dcterms:created>
  <dcterms:modified xsi:type="dcterms:W3CDTF">2025-03-27T04:44:51Z</dcterms:modified>
  <cp:category/>
</cp:coreProperties>
</file>