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5_チェック\26_かすみがうら市\260316回答\"/>
    </mc:Choice>
  </mc:AlternateContent>
  <xr:revisionPtr revIDLastSave="0" documentId="13_ncr:1_{70D15D47-A7DE-4EB2-8740-EF8642858DE0}" xr6:coauthVersionLast="47" xr6:coauthVersionMax="47" xr10:uidLastSave="{00000000-0000-0000-0000-000000000000}"/>
  <bookViews>
    <workbookView xWindow="-4440" yWindow="-16320" windowWidth="29040" windowHeight="15720"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W35" i="10" s="1"/>
  <c r="BW36" i="10" s="1"/>
  <c r="BW37" i="10" s="1"/>
  <c r="BW38" i="10" s="1"/>
  <c r="BW39" i="10" s="1"/>
  <c r="BW40" i="10" s="1"/>
  <c r="BW41" i="10" s="1"/>
  <c r="BW42" i="10" s="1"/>
  <c r="BE34" i="10"/>
  <c r="U34" i="10"/>
  <c r="U35" i="10" s="1"/>
  <c r="U36" i="10" s="1"/>
  <c r="C34" i="10"/>
  <c r="CO34"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<sst xmlns="http://schemas.openxmlformats.org/spreadsheetml/2006/main" count="1138" uniqueCount="560">
  <si>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</si>
  <si>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</si>
  <si>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</si>
  <si>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</si>
  <si>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</si>
  <si>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</si>
  <si>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</si>
  <si>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</si>
  <si>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</si>
  <si>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</si>
  <si>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</si>
  <si>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</si>
  <si>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</si>
  <si>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</si>
  <si>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</si>
  <si>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</si>
  <si>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</si>
  <si>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</si>
  <si>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</si>
  <si>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</si>
  <si>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</si>
  <si>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</si>
  <si>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</si>
  <si>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</si>
  <si>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</si>
  <si>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</si>
  <si>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</si>
  <si>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</si>
  <si>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</si>
  <si>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</si>
  <si>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</si>
  <si>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</si>
  <si>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</si>
  <si>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</si>
  <si>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</si>
  <si>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</si>
  <si>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</si>
  <si>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</si>
  <si>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</si>
  <si>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</si>
  <si>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</si>
  <si>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</si>
  <si>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</si>
  <si>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</si>
  <si>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</si>
  <si>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</si>
  <si>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</si>
  <si>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</si>
  <si>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</si>
  <si>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</si>
  <si>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</si>
  <si>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</si>
  <si>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</si>
  <si>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</si>
  <si>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</si>
  <si>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</si>
  <si>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</si>
  <si>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</si>
  <si>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</si>
  <si>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</si>
  <si>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</si>
  <si>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</si>
  <si>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</si>
  <si>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</si>
  <si>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</si>
  <si>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</si>
  <si>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</si>
  <si>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</si>
  <si>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</si>
  <si>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</si>
  <si>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</si>
  <si>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</si>
  <si>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</si>
  <si>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</si>
  <si>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</si>
  <si>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</si>
  <si>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</si>
  <si>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</si>
  <si>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</si>
  <si>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</si>
  <si>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</si>
  <si>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</si>
  <si>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</si>
  <si>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</si>
  <si>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</si>
  <si>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</si>
  <si>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</si>
  <si>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</si>
  <si>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</si>
  <si>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</si>
  <si>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</si>
  <si>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</si>
  <si>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</si>
  <si>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</si>
  <si>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かすみがうら市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</si>
  <si>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</si>
  <si>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</si>
  <si>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</si>
  <si>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</si>
  <si>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</si>
  <si>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</si>
  <si>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</si>
  <si>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</si>
  <si>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</si>
  <si>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</si>
  <si>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</si>
  <si>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</si>
  <si>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</si>
  <si>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</si>
  <si>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</si>
  <si>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</si>
  <si>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</si>
  <si>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</si>
  <si>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</si>
  <si>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</si>
  <si>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</si>
  <si>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</si>
  <si>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</si>
  <si>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</si>
  <si>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</si>
  <si>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</si>
  <si>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</si>
  <si>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</si>
  <si>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</si>
  <si>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</si>
  <si>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</si>
  <si>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</si>
  <si>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</si>
  <si>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</si>
  <si>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</si>
  <si>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</si>
  <si>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</si>
  <si>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</si>
  <si>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</si>
  <si>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</si>
  <si>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</si>
  <si>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</si>
  <si>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</si>
  <si>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</si>
  <si>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</si>
  <si>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</si>
  <si>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</si>
  <si>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</si>
  <si>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</si>
  <si>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</si>
  <si>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</si>
  <si>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</si>
  <si>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</si>
  <si>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</si>
  <si>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</si>
  <si>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</si>
  <si>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</si>
  <si>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</si>
  <si>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</si>
  <si>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</si>
  <si>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</si>
  <si>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</si>
  <si>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</si>
  <si>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</si>
  <si>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</si>
  <si>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</si>
  <si>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</si>
  <si>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</si>
  <si>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</si>
  <si>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</si>
  <si>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</si>
  <si>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</si>
  <si>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</si>
  <si>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</si>
  <si>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</si>
  <si>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</si>
  <si>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</si>
  <si>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</si>
  <si>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</si>
  <si>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</si>
  <si>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</si>
  <si>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</si>
  <si>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</si>
  <si>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</si>
  <si>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</si>
  <si>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</si>
  <si>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</si>
  <si>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</si>
  <si>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</si>
  <si>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</si>
  <si>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</si>
  <si>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</si>
  <si>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</si>
  <si>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</si>
  <si>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</si>
  <si>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</si>
  <si>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</si>
  <si>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</si>
  <si>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</si>
  <si>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</si>
  <si>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</si>
  <si>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</si>
  <si>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</si>
  <si>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</si>
  <si>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</si>
  <si>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</si>
  <si>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</si>
  <si>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</si>
  <si>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茨城県かすみがうら市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</si>
  <si>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</si>
  <si>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</si>
  <si>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</si>
  <si>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</si>
  <si>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</si>
  <si>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</si>
  <si>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</si>
  <si>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</si>
  <si>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</si>
  <si>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</si>
  <si>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</si>
  <si>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</si>
  <si>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</si>
  <si>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</si>
  <si>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</si>
  <si>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</si>
  <si>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</si>
  <si>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</si>
  <si>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</si>
  <si>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</si>
  <si>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</si>
  <si>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</si>
  <si>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</si>
  <si>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</si>
  <si>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</si>
  <si>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</si>
  <si>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</si>
  <si>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</si>
  <si>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</si>
  <si>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</si>
  <si>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</si>
  <si>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</si>
  <si>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</si>
  <si>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</si>
  <si>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</si>
  <si>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</si>
  <si>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</si>
  <si>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</si>
  <si>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</si>
  <si>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</si>
  <si>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</si>
  <si>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</si>
  <si>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</si>
  <si>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</si>
  <si>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</si>
  <si>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</si>
  <si>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</si>
  <si>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</si>
  <si>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</si>
  <si>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</si>
  <si>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</si>
  <si>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</si>
  <si>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</si>
  <si>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</si>
  <si>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</si>
  <si>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</si>
  <si>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</si>
  <si>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</si>
  <si>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</si>
  <si>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</si>
  <si>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</si>
  <si>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</si>
  <si>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</si>
  <si>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</si>
  <si>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</si>
  <si>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</si>
  <si>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</si>
  <si>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</si>
  <si>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</si>
  <si>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</si>
  <si>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</si>
  <si>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</si>
  <si>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</si>
  <si>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</si>
  <si>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</si>
  <si>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</si>
  <si>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</si>
  <si>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</si>
  <si>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</si>
  <si>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</si>
  <si>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</si>
  <si>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</si>
  <si>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</si>
  <si>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</si>
  <si>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</si>
  <si>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</si>
  <si>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</si>
  <si>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</si>
  <si>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</si>
  <si>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</si>
  <si>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</si>
  <si>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</si>
  <si>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</si>
  <si>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</si>
  <si>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</si>
  <si>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</si>
  <si>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</si>
  <si>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</si>
  <si>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</si>
  <si>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</si>
  <si>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</si>
  <si>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</si>
  <si>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</si>
  <si>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</si>
  <si>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</si>
  <si>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</si>
  <si>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</si>
  <si>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</si>
  <si>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</si>
  <si>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</si>
  <si>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</si>
  <si>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</si>
  <si>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</si>
  <si>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</si>
  <si>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</si>
  <si>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</si>
  <si>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</si>
  <si>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</si>
  <si>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</si>
  <si>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</si>
  <si>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</si>
  <si>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</si>
  <si>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</si>
  <si>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</si>
  <si>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</si>
  <si>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</si>
  <si>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</si>
  <si>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</si>
  <si>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</si>
  <si>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</si>
  <si>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</si>
  <si>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</si>
  <si>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</si>
  <si>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</si>
  <si>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</si>
  <si>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</si>
  <si>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</si>
  <si>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</si>
  <si>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</si>
  <si>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</si>
  <si>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</si>
  <si>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</si>
  <si>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</si>
  <si>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</si>
  <si>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</si>
  <si>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</si>
  <si>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</si>
  <si>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</si>
  <si>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</si>
  <si>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</si>
  <si>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茨城県かすみがうら市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</si>
  <si>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</si>
  <si>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</si>
  <si>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</si>
  <si>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</si>
  <si>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</si>
  <si>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</si>
  <si>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</si>
  <si>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</si>
  <si>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</si>
  <si>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</si>
  <si>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</si>
  <si>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</si>
  <si>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</si>
  <si>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</si>
  <si>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</si>
  <si>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</si>
  <si>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</si>
  <si>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</si>
  <si>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</si>
  <si>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</si>
  <si>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</si>
  <si>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</si>
  <si>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</si>
  <si>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</si>
  <si>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</si>
  <si>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</si>
  <si>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</si>
  <si>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</si>
  <si>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</si>
  <si>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</si>
  <si>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</si>
  <si>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</si>
  <si>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</si>
  <si>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</si>
  <si>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</si>
  <si>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</si>
  <si>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</si>
  <si>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</si>
  <si>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</si>
  <si>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</si>
  <si>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</si>
  <si>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</si>
  <si>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</si>
  <si>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</si>
  <si>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</si>
  <si>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</si>
  <si>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</si>
  <si>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</si>
  <si>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</si>
  <si>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</si>
  <si>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</si>
  <si>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</si>
  <si>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</si>
  <si>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</si>
  <si>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</si>
  <si>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</si>
  <si>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</si>
  <si>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</si>
  <si>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</si>
  <si>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</si>
  <si>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</si>
  <si>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</si>
  <si>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</si>
  <si>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</si>
  <si>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</si>
  <si>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</si>
  <si>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</si>
  <si>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</si>
  <si>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</si>
  <si>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</si>
  <si>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</si>
  <si>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</si>
  <si>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</si>
  <si>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</si>
  <si>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</si>
  <si>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</si>
  <si>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</si>
  <si>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</si>
  <si>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</si>
  <si>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</si>
  <si>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</si>
  <si>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</si>
  <si>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</si>
  <si>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</si>
  <si>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</si>
  <si>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</si>
  <si>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</si>
  <si>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</si>
  <si>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</si>
  <si>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</si>
  <si>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</si>
  <si>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</si>
  <si>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</si>
  <si>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</si>
  <si>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</si>
  <si>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</si>
  <si>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</si>
  <si>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</si>
  <si>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</si>
  <si>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</si>
  <si>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</si>
  <si>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</si>
  <si>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</si>
  <si>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</si>
  <si>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</si>
  <si>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</si>
  <si>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</si>
  <si>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</si>
  <si>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</si>
  <si>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</si>
  <si>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</si>
  <si>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</si>
  <si>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</si>
  <si>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</si>
  <si>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</si>
  <si>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</si>
  <si>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</si>
  <si>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</si>
  <si>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</si>
  <si>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</si>
  <si>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</si>
  <si>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</si>
  <si>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</si>
  <si>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</si>
  <si>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</si>
  <si>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</si>
  <si>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</si>
  <si>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</si>
  <si>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</si>
  <si>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</si>
  <si>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</si>
  <si>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</si>
  <si>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</si>
  <si>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</si>
  <si>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</si>
  <si>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</si>
  <si>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</si>
  <si>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</si>
  <si>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</si>
  <si>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</si>
  <si>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</si>
  <si>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</si>
  <si>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</si>
  <si>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</si>
  <si>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</si>
  <si>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</si>
  <si>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</si>
  <si>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</si>
  <si>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</si>
  <si>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</si>
  <si>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</si>
  <si>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</si>
  <si>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</si>
  <si>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</si>
  <si>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</si>
  <si>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</si>
  <si>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</si>
  <si>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</si>
  <si>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</si>
  <si>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</si>
  <si>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</si>
  <si>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</si>
  <si>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</si>
  <si>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</si>
  <si>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</si>
  <si>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</si>
  <si>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</si>
  <si>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</si>
  <si>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</si>
  <si>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</si>
  <si>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</si>
  <si>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</si>
  <si>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</si>
  <si>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</si>
  <si>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2.31</t>
  </si>
  <si>
    <t>▲ 4.54</t>
  </si>
  <si>
    <t>▲ 5.32</t>
  </si>
  <si>
    <t>一般会計</t>
  </si>
  <si>
    <t>水道事業会計</t>
  </si>
  <si>
    <t>下水道事業会計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</si>
  <si>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</si>
  <si>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</si>
  <si>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</si>
  <si>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</si>
  <si>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</si>
  <si>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</si>
  <si>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</si>
  <si>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</si>
  <si>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</si>
  <si>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</si>
  <si>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株式会社　かすみがうら未来づくりカンパニー</t>
    <rPh sb="0" eb="2">
      <t>カブシキ</t>
    </rPh>
    <rPh sb="2" eb="4">
      <t>カイシャ</t>
    </rPh>
    <phoneticPr fontId="38"/>
  </si>
  <si>
    <t>地域づくり基金</t>
    <rPh sb="0" eb="2">
      <t>チイキ</t>
    </rPh>
    <rPh sb="5" eb="7">
      <t>キキン</t>
    </rPh>
    <phoneticPr fontId="2"/>
  </si>
  <si>
    <t>地域振興基金</t>
    <rPh sb="0" eb="6">
      <t>チイキシンコウキキン</t>
    </rPh>
    <phoneticPr fontId="2"/>
  </si>
  <si>
    <t>公共施設等整備基金</t>
    <rPh sb="0" eb="5">
      <t>コウキョウシセツトウ</t>
    </rPh>
    <rPh sb="5" eb="9">
      <t>セイビキキン</t>
    </rPh>
    <phoneticPr fontId="2"/>
  </si>
  <si>
    <t>地域福祉基金</t>
    <rPh sb="0" eb="2">
      <t>チイキ</t>
    </rPh>
    <rPh sb="2" eb="6">
      <t>フクシキキン</t>
    </rPh>
    <phoneticPr fontId="2"/>
  </si>
  <si>
    <t>霞ヶ浦水質浄化対策基金</t>
    <rPh sb="0" eb="3">
      <t>カスミガウラ</t>
    </rPh>
    <rPh sb="3" eb="5">
      <t>スイシツ</t>
    </rPh>
    <rPh sb="5" eb="11">
      <t>ジョウカタイサクキキン</t>
    </rPh>
    <phoneticPr fontId="2"/>
  </si>
  <si>
    <t>-</t>
    <phoneticPr fontId="2"/>
  </si>
  <si>
    <t>湖北環境衛生組合</t>
    <rPh sb="0" eb="2">
      <t>コホク</t>
    </rPh>
    <rPh sb="2" eb="4">
      <t>カンキョウ</t>
    </rPh>
    <rPh sb="4" eb="6">
      <t>エイセイ</t>
    </rPh>
    <rPh sb="6" eb="8">
      <t>クミアイ</t>
    </rPh>
    <phoneticPr fontId="2"/>
  </si>
  <si>
    <t>霞台厚生施設組合</t>
    <rPh sb="0" eb="2">
      <t>カスミダイ</t>
    </rPh>
    <rPh sb="2" eb="4">
      <t>コウセイ</t>
    </rPh>
    <rPh sb="4" eb="6">
      <t>シセツ</t>
    </rPh>
    <rPh sb="6" eb="8">
      <t>クミアイ</t>
    </rPh>
    <phoneticPr fontId="2"/>
  </si>
  <si>
    <t>茨城県市町村総合事務組合（一般会計）</t>
    <rPh sb="0" eb="2">
      <t>イバラキ</t>
    </rPh>
    <rPh sb="2" eb="3">
      <t>ケン</t>
    </rPh>
    <rPh sb="3" eb="6">
      <t>シチョウソン</t>
    </rPh>
    <rPh sb="6" eb="8">
      <t>ソウゴウ</t>
    </rPh>
    <rPh sb="8" eb="10">
      <t>ジム</t>
    </rPh>
    <rPh sb="10" eb="12">
      <t>クミアイ</t>
    </rPh>
    <rPh sb="13" eb="15">
      <t>イッパン</t>
    </rPh>
    <rPh sb="15" eb="17">
      <t>カイケイ</t>
    </rPh>
    <phoneticPr fontId="2"/>
  </si>
  <si>
    <t>茨城県市町村総合事務組合（特別会計）</t>
    <rPh sb="0" eb="2">
      <t>イバラキ</t>
    </rPh>
    <rPh sb="2" eb="3">
      <t>ケン</t>
    </rPh>
    <rPh sb="3" eb="6">
      <t>シチョウソン</t>
    </rPh>
    <rPh sb="6" eb="8">
      <t>ソウゴウ</t>
    </rPh>
    <rPh sb="8" eb="10">
      <t>ジム</t>
    </rPh>
    <rPh sb="10" eb="12">
      <t>クミアイ</t>
    </rPh>
    <rPh sb="13" eb="15">
      <t>トクベツ</t>
    </rPh>
    <rPh sb="15" eb="17">
      <t>カイケイ</t>
    </rPh>
    <phoneticPr fontId="2"/>
  </si>
  <si>
    <t>石岡地方斎場組合</t>
    <rPh sb="0" eb="2">
      <t>イシオカ</t>
    </rPh>
    <rPh sb="2" eb="4">
      <t>チホウ</t>
    </rPh>
    <rPh sb="4" eb="6">
      <t>サイジョウ</t>
    </rPh>
    <rPh sb="6" eb="8">
      <t>クミアイ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</si>
  <si>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</si>
  <si>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2">
      <t>イバラキ</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</si>
  <si>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茨城県後期高齢者医療広域連合（特別会計）</t>
    <rPh sb="0" eb="2">
      <t>イバラキ</t>
    </rPh>
    <rPh sb="2" eb="3">
      <t>ケン</t>
    </rPh>
    <rPh sb="3" eb="5">
      <t>コウキ</t>
    </rPh>
    <rPh sb="5" eb="8">
      <t>コウレイシャ</t>
    </rPh>
    <rPh sb="8" eb="10">
      <t>イリョウ</t>
    </rPh>
    <rPh sb="10" eb="12">
      <t>コウイキ</t>
    </rPh>
    <rPh sb="12" eb="14">
      <t>レンゴウ</t>
    </rPh>
    <rPh sb="15" eb="17">
      <t>トクベツ</t>
    </rPh>
    <rPh sb="17" eb="19">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</si>
</sst>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355-490D-9997-9313C091D9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52229</c:v>
                </c:pt>
                <c:pt idx="1">
                  <c:v>88344</c:v>
                </c:pt>
                <c:pt idx="2">
                  <c:v>78553</c:v>
                </c:pt>
                <c:pt idx="3">
                  <c:v>48837</c:v>
                </c:pt>
                <c:pt idx="4">
                  <c:v>40297</c:v>
                </c:pt>
              </c:numCache>
            </c:numRef>
          </c:val>
          <c:smooth val="0"/>
          <c:extLst>
            <c:ext xmlns:c16="http://schemas.microsoft.com/office/drawing/2014/chart" uri="{C3380CC4-5D6E-409C-BE32-E72D297353CC}">
              <c16:uniqueId val="{00000001-B355-490D-9997-9313C091D9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4.78</c:v>
                </c:pt>
                <c:pt idx="1">
                  <c:v>10.220000000000001</c:v>
                </c:pt>
                <c:pt idx="2">
                  <c:v>5.93</c:v>
                </c:pt>
                <c:pt idx="3">
                  <c:v>6.09</c:v>
                </c:pt>
                <c:pt idx="4">
                  <c:v>6.31</c:v>
                </c:pt>
              </c:numCache>
            </c:numRef>
          </c:val>
          <c:extLst>
            <c:ext xmlns:c16="http://schemas.microsoft.com/office/drawing/2014/chart" uri="{C3380CC4-5D6E-409C-BE32-E72D297353CC}">
              <c16:uniqueId val="{00000000-039E-48B4-810F-BC597BA778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11.01</c:v>
                </c:pt>
                <c:pt idx="1">
                  <c:v>10.69</c:v>
                </c:pt>
                <c:pt idx="2">
                  <c:v>10.97</c:v>
                </c:pt>
                <c:pt idx="3">
                  <c:v>5.29</c:v>
                </c:pt>
                <c:pt idx="4">
                  <c:v>7.78</c:v>
                </c:pt>
              </c:numCache>
            </c:numRef>
          </c:val>
          <c:extLst>
            <c:ext xmlns:c16="http://schemas.microsoft.com/office/drawing/2014/chart" uri="{C3380CC4-5D6E-409C-BE32-E72D297353CC}">
              <c16:uniqueId val="{00000001-039E-48B4-810F-BC597BA778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-2.31</c:v>
                </c:pt>
                <c:pt idx="1">
                  <c:v>5.73</c:v>
                </c:pt>
                <c:pt idx="2">
                  <c:v>-4.54</c:v>
                </c:pt>
                <c:pt idx="3">
                  <c:v>-5.32</c:v>
                </c:pt>
                <c:pt idx="4">
                  <c:v>2.9</c:v>
                </c:pt>
              </c:numCache>
            </c:numRef>
          </c:val>
          <c:smooth val="0"/>
          <c:extLst>
            <c:ext xmlns:c16="http://schemas.microsoft.com/office/drawing/2014/chart" uri="{C3380CC4-5D6E-409C-BE32-E72D297353CC}">
              <c16:uniqueId val="{00000002-039E-48B4-810F-BC597BA778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91-44F5-B056-EEE222090D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91-44F5-B056-EEE222090D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91-44F5-B056-EEE222090D4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91-44F5-B056-EEE222090D4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0.55000000000000004</c:v>
                </c:pt>
                <c:pt idx="2">
                  <c:v>#N/A</c:v>
                </c:pt>
                <c:pt idx="3">
                  <c:v>1</c:v>
                </c:pt>
                <c:pt idx="4">
                  <c:v>#N/A</c:v>
                </c:pt>
                <c:pt idx="5">
                  <c:v>0.28000000000000003</c:v>
                </c:pt>
                <c:pt idx="6">
                  <c:v>#N/A</c:v>
                </c:pt>
                <c:pt idx="7">
                  <c:v>7.0000000000000007E-2</c:v>
                </c:pt>
                <c:pt idx="8">
                  <c:v>#N/A</c:v>
                </c:pt>
                <c:pt idx="9">
                  <c:v>0.12</c:v>
                </c:pt>
              </c:numCache>
            </c:numRef>
          </c:val>
          <c:extLst>
            <c:ext xmlns:c16="http://schemas.microsoft.com/office/drawing/2014/chart" uri="{C3380CC4-5D6E-409C-BE32-E72D297353CC}">
              <c16:uniqueId val="{00000004-6391-44F5-B056-EEE222090D4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0.14000000000000001</c:v>
                </c:pt>
                <c:pt idx="4">
                  <c:v>#N/A</c:v>
                </c:pt>
                <c:pt idx="5">
                  <c:v>0.09</c:v>
                </c:pt>
                <c:pt idx="6">
                  <c:v>#N/A</c:v>
                </c:pt>
                <c:pt idx="7">
                  <c:v>0.26</c:v>
                </c:pt>
                <c:pt idx="8">
                  <c:v>#N/A</c:v>
                </c:pt>
                <c:pt idx="9">
                  <c:v>0.19</c:v>
                </c:pt>
              </c:numCache>
            </c:numRef>
          </c:val>
          <c:extLst>
            <c:ext xmlns:c16="http://schemas.microsoft.com/office/drawing/2014/chart" uri="{C3380CC4-5D6E-409C-BE32-E72D297353CC}">
              <c16:uniqueId val="{00000005-6391-44F5-B056-EEE222090D4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0.28999999999999998</c:v>
                </c:pt>
                <c:pt idx="2">
                  <c:v>#N/A</c:v>
                </c:pt>
                <c:pt idx="3">
                  <c:v>0.83</c:v>
                </c:pt>
                <c:pt idx="4">
                  <c:v>#N/A</c:v>
                </c:pt>
                <c:pt idx="5">
                  <c:v>0.7</c:v>
                </c:pt>
                <c:pt idx="6">
                  <c:v>#N/A</c:v>
                </c:pt>
                <c:pt idx="7">
                  <c:v>0.49</c:v>
                </c:pt>
                <c:pt idx="8">
                  <c:v>#N/A</c:v>
                </c:pt>
                <c:pt idx="9">
                  <c:v>0.33</c:v>
                </c:pt>
              </c:numCache>
            </c:numRef>
          </c:val>
          <c:extLst>
            <c:ext xmlns:c16="http://schemas.microsoft.com/office/drawing/2014/chart" uri="{C3380CC4-5D6E-409C-BE32-E72D297353CC}">
              <c16:uniqueId val="{00000006-6391-44F5-B056-EEE222090D4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1.63</c:v>
                </c:pt>
                <c:pt idx="2">
                  <c:v>#N/A</c:v>
                </c:pt>
                <c:pt idx="3">
                  <c:v>2.1</c:v>
                </c:pt>
                <c:pt idx="4">
                  <c:v>#N/A</c:v>
                </c:pt>
                <c:pt idx="5">
                  <c:v>2.4500000000000002</c:v>
                </c:pt>
                <c:pt idx="6">
                  <c:v>#N/A</c:v>
                </c:pt>
                <c:pt idx="7">
                  <c:v>3.27</c:v>
                </c:pt>
                <c:pt idx="8">
                  <c:v>#N/A</c:v>
                </c:pt>
                <c:pt idx="9">
                  <c:v>3.99</c:v>
                </c:pt>
              </c:numCache>
            </c:numRef>
          </c:val>
          <c:extLst>
            <c:ext xmlns:c16="http://schemas.microsoft.com/office/drawing/2014/chart" uri="{C3380CC4-5D6E-409C-BE32-E72D297353CC}">
              <c16:uniqueId val="{00000007-6391-44F5-B056-EEE222090D4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7.38</c:v>
                </c:pt>
                <c:pt idx="2">
                  <c:v>#N/A</c:v>
                </c:pt>
                <c:pt idx="3">
                  <c:v>6.22</c:v>
                </c:pt>
                <c:pt idx="4">
                  <c:v>#N/A</c:v>
                </c:pt>
                <c:pt idx="5">
                  <c:v>6.6</c:v>
                </c:pt>
                <c:pt idx="6">
                  <c:v>#N/A</c:v>
                </c:pt>
                <c:pt idx="7">
                  <c:v>5.28</c:v>
                </c:pt>
                <c:pt idx="8">
                  <c:v>#N/A</c:v>
                </c:pt>
                <c:pt idx="9">
                  <c:v>5.76</c:v>
                </c:pt>
              </c:numCache>
            </c:numRef>
          </c:val>
          <c:extLst>
            <c:ext xmlns:c16="http://schemas.microsoft.com/office/drawing/2014/chart" uri="{C3380CC4-5D6E-409C-BE32-E72D297353CC}">
              <c16:uniqueId val="{00000008-6391-44F5-B056-EEE222090D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4.7699999999999996</c:v>
                </c:pt>
                <c:pt idx="2">
                  <c:v>#N/A</c:v>
                </c:pt>
                <c:pt idx="3">
                  <c:v>10.220000000000001</c:v>
                </c:pt>
                <c:pt idx="4">
                  <c:v>#N/A</c:v>
                </c:pt>
                <c:pt idx="5">
                  <c:v>5.93</c:v>
                </c:pt>
                <c:pt idx="6">
                  <c:v>#N/A</c:v>
                </c:pt>
                <c:pt idx="7">
                  <c:v>6.08</c:v>
                </c:pt>
                <c:pt idx="8">
                  <c:v>#N/A</c:v>
                </c:pt>
                <c:pt idx="9">
                  <c:v>6.31</c:v>
                </c:pt>
              </c:numCache>
            </c:numRef>
          </c:val>
          <c:extLst>
            <c:ext xmlns:c16="http://schemas.microsoft.com/office/drawing/2014/chart" uri="{C3380CC4-5D6E-409C-BE32-E72D297353CC}">
              <c16:uniqueId val="{00000009-6391-44F5-B056-EEE222090D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1892</c:v>
                </c:pt>
                <c:pt idx="5">
                  <c:v>1883</c:v>
                </c:pt>
                <c:pt idx="8">
                  <c:v>1829</c:v>
                </c:pt>
                <c:pt idx="11">
                  <c:v>1794</c:v>
                </c:pt>
                <c:pt idx="14">
                  <c:v>1674</c:v>
                </c:pt>
              </c:numCache>
            </c:numRef>
          </c:val>
          <c:extLst>
            <c:ext xmlns:c16="http://schemas.microsoft.com/office/drawing/2014/chart" uri="{C3380CC4-5D6E-409C-BE32-E72D297353CC}">
              <c16:uniqueId val="{00000000-FC52-47C8-8612-C6361E5FA4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52-47C8-8612-C6361E5FA4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52-47C8-8612-C6361E5FA4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52-47C8-8612-C6361E5FA4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793</c:v>
                </c:pt>
                <c:pt idx="3">
                  <c:v>799</c:v>
                </c:pt>
                <c:pt idx="6">
                  <c:v>733</c:v>
                </c:pt>
                <c:pt idx="9">
                  <c:v>634</c:v>
                </c:pt>
                <c:pt idx="12">
                  <c:v>604</c:v>
                </c:pt>
              </c:numCache>
            </c:numRef>
          </c:val>
          <c:extLst>
            <c:ext xmlns:c16="http://schemas.microsoft.com/office/drawing/2014/chart" uri="{C3380CC4-5D6E-409C-BE32-E72D297353CC}">
              <c16:uniqueId val="{00000004-FC52-47C8-8612-C6361E5FA4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52-47C8-8612-C6361E5FA4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52-47C8-8612-C6361E5FA4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2045</c:v>
                </c:pt>
                <c:pt idx="3">
                  <c:v>2018</c:v>
                </c:pt>
                <c:pt idx="6">
                  <c:v>1958</c:v>
                </c:pt>
                <c:pt idx="9">
                  <c:v>1986</c:v>
                </c:pt>
                <c:pt idx="12">
                  <c:v>1908</c:v>
                </c:pt>
              </c:numCache>
            </c:numRef>
          </c:val>
          <c:extLst>
            <c:ext xmlns:c16="http://schemas.microsoft.com/office/drawing/2014/chart" uri="{C3380CC4-5D6E-409C-BE32-E72D297353CC}">
              <c16:uniqueId val="{00000007-FC52-47C8-8612-C6361E5FA4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946</c:v>
                </c:pt>
                <c:pt idx="2">
                  <c:v>#N/A</c:v>
                </c:pt>
                <c:pt idx="3">
                  <c:v>#N/A</c:v>
                </c:pt>
                <c:pt idx="4">
                  <c:v>934</c:v>
                </c:pt>
                <c:pt idx="5">
                  <c:v>#N/A</c:v>
                </c:pt>
                <c:pt idx="6">
                  <c:v>#N/A</c:v>
                </c:pt>
                <c:pt idx="7">
                  <c:v>862</c:v>
                </c:pt>
                <c:pt idx="8">
                  <c:v>#N/A</c:v>
                </c:pt>
                <c:pt idx="9">
                  <c:v>#N/A</c:v>
                </c:pt>
                <c:pt idx="10">
                  <c:v>826</c:v>
                </c:pt>
                <c:pt idx="11">
                  <c:v>#N/A</c:v>
                </c:pt>
                <c:pt idx="12">
                  <c:v>#N/A</c:v>
                </c:pt>
                <c:pt idx="13">
                  <c:v>838</c:v>
                </c:pt>
                <c:pt idx="14">
                  <c:v>#N/A</c:v>
                </c:pt>
              </c:numCache>
            </c:numRef>
          </c:val>
          <c:smooth val="0"/>
          <c:extLst>
            <c:ext xmlns:c16="http://schemas.microsoft.com/office/drawing/2014/chart" uri="{C3380CC4-5D6E-409C-BE32-E72D297353CC}">
              <c16:uniqueId val="{00000008-FC52-47C8-8612-C6361E5FA4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18527</c:v>
                </c:pt>
                <c:pt idx="5">
                  <c:v>17970</c:v>
                </c:pt>
                <c:pt idx="8">
                  <c:v>17016</c:v>
                </c:pt>
                <c:pt idx="11">
                  <c:v>16096</c:v>
                </c:pt>
                <c:pt idx="14">
                  <c:v>15033</c:v>
                </c:pt>
              </c:numCache>
            </c:numRef>
          </c:val>
          <c:extLst>
            <c:ext xmlns:c16="http://schemas.microsoft.com/office/drawing/2014/chart" uri="{C3380CC4-5D6E-409C-BE32-E72D297353CC}">
              <c16:uniqueId val="{00000000-037C-4D25-A6CE-E9BC06FAF9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396</c:v>
                </c:pt>
                <c:pt idx="5">
                  <c:v>308</c:v>
                </c:pt>
                <c:pt idx="8">
                  <c:v>222</c:v>
                </c:pt>
                <c:pt idx="11">
                  <c:v>129</c:v>
                </c:pt>
                <c:pt idx="14">
                  <c:v>62</c:v>
                </c:pt>
              </c:numCache>
            </c:numRef>
          </c:val>
          <c:extLst>
            <c:ext xmlns:c16="http://schemas.microsoft.com/office/drawing/2014/chart" uri="{C3380CC4-5D6E-409C-BE32-E72D297353CC}">
              <c16:uniqueId val="{00000001-037C-4D25-A6CE-E9BC06FAF9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5802</c:v>
                </c:pt>
                <c:pt idx="5">
                  <c:v>5805</c:v>
                </c:pt>
                <c:pt idx="8">
                  <c:v>5806</c:v>
                </c:pt>
                <c:pt idx="11">
                  <c:v>4952</c:v>
                </c:pt>
                <c:pt idx="14">
                  <c:v>5363</c:v>
                </c:pt>
              </c:numCache>
            </c:numRef>
          </c:val>
          <c:extLst>
            <c:ext xmlns:c16="http://schemas.microsoft.com/office/drawing/2014/chart" uri="{C3380CC4-5D6E-409C-BE32-E72D297353CC}">
              <c16:uniqueId val="{00000002-037C-4D25-A6CE-E9BC06FAF9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7C-4D25-A6CE-E9BC06FAF9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7C-4D25-A6CE-E9BC06FAF9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7C-4D25-A6CE-E9BC06FAF9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2153</c:v>
                </c:pt>
                <c:pt idx="3">
                  <c:v>2115</c:v>
                </c:pt>
                <c:pt idx="6">
                  <c:v>2116</c:v>
                </c:pt>
                <c:pt idx="9">
                  <c:v>2063</c:v>
                </c:pt>
                <c:pt idx="12">
                  <c:v>2067</c:v>
                </c:pt>
              </c:numCache>
            </c:numRef>
          </c:val>
          <c:extLst>
            <c:ext xmlns:c16="http://schemas.microsoft.com/office/drawing/2014/chart" uri="{C3380CC4-5D6E-409C-BE32-E72D297353CC}">
              <c16:uniqueId val="{00000006-037C-4D25-A6CE-E9BC06FAF9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37C-4D25-A6CE-E9BC06FAF9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7536</c:v>
                </c:pt>
                <c:pt idx="3">
                  <c:v>6918</c:v>
                </c:pt>
                <c:pt idx="6">
                  <c:v>6214</c:v>
                </c:pt>
                <c:pt idx="9">
                  <c:v>5361</c:v>
                </c:pt>
                <c:pt idx="12">
                  <c:v>4535</c:v>
                </c:pt>
              </c:numCache>
            </c:numRef>
          </c:val>
          <c:extLst>
            <c:ext xmlns:c16="http://schemas.microsoft.com/office/drawing/2014/chart" uri="{C3380CC4-5D6E-409C-BE32-E72D297353CC}">
              <c16:uniqueId val="{00000008-037C-4D25-A6CE-E9BC06FAF9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7C-4D25-A6CE-E9BC06FAF9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19321</c:v>
                </c:pt>
                <c:pt idx="3">
                  <c:v>20123</c:v>
                </c:pt>
                <c:pt idx="6">
                  <c:v>19973</c:v>
                </c:pt>
                <c:pt idx="9">
                  <c:v>19322</c:v>
                </c:pt>
                <c:pt idx="12">
                  <c:v>18638</c:v>
                </c:pt>
              </c:numCache>
            </c:numRef>
          </c:val>
          <c:extLst>
            <c:ext xmlns:c16="http://schemas.microsoft.com/office/drawing/2014/chart" uri="{C3380CC4-5D6E-409C-BE32-E72D297353CC}">
              <c16:uniqueId val="{0000000A-037C-4D25-A6CE-E9BC06FAF9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4283</c:v>
                </c:pt>
                <c:pt idx="2">
                  <c:v>#N/A</c:v>
                </c:pt>
                <c:pt idx="3">
                  <c:v>#N/A</c:v>
                </c:pt>
                <c:pt idx="4">
                  <c:v>5073</c:v>
                </c:pt>
                <c:pt idx="5">
                  <c:v>#N/A</c:v>
                </c:pt>
                <c:pt idx="6">
                  <c:v>#N/A</c:v>
                </c:pt>
                <c:pt idx="7">
                  <c:v>5260</c:v>
                </c:pt>
                <c:pt idx="8">
                  <c:v>#N/A</c:v>
                </c:pt>
                <c:pt idx="9">
                  <c:v>#N/A</c:v>
                </c:pt>
                <c:pt idx="10">
                  <c:v>5570</c:v>
                </c:pt>
                <c:pt idx="11">
                  <c:v>#N/A</c:v>
                </c:pt>
                <c:pt idx="12">
                  <c:v>#N/A</c:v>
                </c:pt>
                <c:pt idx="13">
                  <c:v>4782</c:v>
                </c:pt>
                <c:pt idx="14">
                  <c:v>#N/A</c:v>
                </c:pt>
              </c:numCache>
            </c:numRef>
          </c:val>
          <c:smooth val="0"/>
          <c:extLst>
            <c:ext xmlns:c16="http://schemas.microsoft.com/office/drawing/2014/chart" uri="{C3380CC4-5D6E-409C-BE32-E72D297353CC}">
              <c16:uniqueId val="{0000000B-037C-4D25-A6CE-E9BC06FAF9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1245</c:v>
                </c:pt>
                <c:pt idx="1">
                  <c:v>608</c:v>
                </c:pt>
                <c:pt idx="2">
                  <c:v>908</c:v>
                </c:pt>
              </c:numCache>
            </c:numRef>
          </c:val>
          <c:extLst>
            <c:ext xmlns:c16="http://schemas.microsoft.com/office/drawing/2014/chart" uri="{C3380CC4-5D6E-409C-BE32-E72D297353CC}">
              <c16:uniqueId val="{00000000-0667-4493-BDA2-B83D9D1A96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2802</c:v>
                </c:pt>
                <c:pt idx="1">
                  <c:v>2861</c:v>
                </c:pt>
                <c:pt idx="2">
                  <c:v>2937</c:v>
                </c:pt>
              </c:numCache>
            </c:numRef>
          </c:val>
          <c:extLst>
            <c:ext xmlns:c16="http://schemas.microsoft.com/office/drawing/2014/chart" uri="{C3380CC4-5D6E-409C-BE32-E72D297353CC}">
              <c16:uniqueId val="{00000001-0667-4493-BDA2-B83D9D1A96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1882</c:v>
                </c:pt>
                <c:pt idx="1">
                  <c:v>1796</c:v>
                </c:pt>
                <c:pt idx="2">
                  <c:v>1691</c:v>
                </c:pt>
              </c:numCache>
            </c:numRef>
          </c:val>
          <c:extLst>
            <c:ext xmlns:c16="http://schemas.microsoft.com/office/drawing/2014/chart" uri="{C3380CC4-5D6E-409C-BE32-E72D297353CC}">
              <c16:uniqueId val="{00000002-0667-4493-BDA2-B83D9D1A96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茨城県かすみがうら市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元利償還金については、合併前の金利が高い臨時地方道整備事業等の償還が完了していく</a:t>
          </a:r>
          <a:r>
            <a:rPr kumimoji="1" lang="ja-JP" altLang="en-US" sz="1100">
              <a:solidFill>
                <a:schemeClr val="dk1"/>
              </a:solidFill>
              <a:effectLst/>
              <a:latin typeface="+mn-lt"/>
              <a:ea typeface="+mn-ea"/>
              <a:cs typeface="+mn-cs"/>
            </a:rPr>
            <a:t>ため、減少傾向となる。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今後については、</a:t>
          </a:r>
          <a:r>
            <a:rPr kumimoji="1" lang="ja-JP" altLang="ja-JP" sz="1100">
              <a:solidFill>
                <a:schemeClr val="dk1"/>
              </a:solidFill>
              <a:effectLst/>
              <a:latin typeface="+mn-lt"/>
              <a:ea typeface="+mn-ea"/>
              <a:cs typeface="+mn-cs"/>
            </a:rPr>
            <a:t>長期財政見通しを精査し事業計画の見直しとあわせながら、緊急性や住民ニーズを的確に把握した事業の選択による起債の平準化により、実質公債費比率の急激な上昇を抑える。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満期一括償還地方債の借入は行っていない。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茨城県かすみがうら市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年度と比較し一般会計等に係る地方債の現在高が減少し</a:t>
          </a:r>
          <a:r>
            <a:rPr kumimoji="1" lang="ja-JP" altLang="en-US" sz="1100">
              <a:solidFill>
                <a:schemeClr val="dk1"/>
              </a:solidFill>
              <a:effectLst/>
              <a:latin typeface="+mn-lt"/>
              <a:ea typeface="+mn-ea"/>
              <a:cs typeface="+mn-cs"/>
            </a:rPr>
            <a:t>、充当可能基金が増加したことから、減</a:t>
          </a:r>
          <a:r>
            <a:rPr kumimoji="1" lang="ja-JP" altLang="ja-JP" sz="1100">
              <a:solidFill>
                <a:schemeClr val="dk1"/>
              </a:solidFill>
              <a:effectLst/>
              <a:latin typeface="+mn-lt"/>
              <a:ea typeface="+mn-ea"/>
              <a:cs typeface="+mn-cs"/>
            </a:rPr>
            <a:t>となっている。　</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について、償還が進んでいく中で、新規発行の地方債は、交付税措置の高い有利な起債の活用により、基準財政需要額算入見込額と一部相殺される。併せて、充当可能基金額を毎年積立を行うことで、継続的に将来負担額に充当可能な財源の増額を図ってきたところである。また、公営企業債等繰入見込額についても利率の高い地方債の償還が終わったことで減少の要因となっているが、各資産の老朽化等による施設整備について今後検討していかなければならない。</a:t>
          </a:r>
          <a:endParaRPr lang="ja-JP" altLang="ja-JP" sz="1400">
            <a:effectLst/>
          </a:endParaRPr>
        </a:p>
        <a:p>
          <a:r>
            <a:rPr kumimoji="1" lang="ja-JP" altLang="ja-JP" sz="1100">
              <a:solidFill>
                <a:schemeClr val="dk1"/>
              </a:solidFill>
              <a:effectLst/>
              <a:latin typeface="+mn-lt"/>
              <a:ea typeface="+mn-ea"/>
              <a:cs typeface="+mn-cs"/>
            </a:rPr>
            <a:t>　今後も基金積立や地方債現在高を考慮しつつ、将来負担比率の減少を継続し、財政の健全化に努める。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茨城県かすみがうら市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財政調整基金において、</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積み立てた</a:t>
          </a:r>
          <a:r>
            <a:rPr kumimoji="1" lang="ja-JP" altLang="ja-JP" sz="1100">
              <a:solidFill>
                <a:schemeClr val="dk1"/>
              </a:solidFill>
              <a:effectLst/>
              <a:latin typeface="+mn-lt"/>
              <a:ea typeface="+mn-ea"/>
              <a:cs typeface="+mn-cs"/>
            </a:rPr>
            <a:t>ことにより、基金全体で</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基金活用事業を厳選し、事業見直しなどを行い、基金繰入の抑制に努め、不測の事態への備えをしていく。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地域づくり基金：地域づくりに資するために用いる</a:t>
          </a:r>
          <a:endParaRPr lang="ja-JP" altLang="ja-JP" sz="1400">
            <a:effectLst/>
          </a:endParaRPr>
        </a:p>
        <a:p>
          <a:r>
            <a:rPr kumimoji="1" lang="ja-JP" altLang="ja-JP" sz="1100">
              <a:solidFill>
                <a:schemeClr val="dk1"/>
              </a:solidFill>
              <a:effectLst/>
              <a:latin typeface="+mn-lt"/>
              <a:ea typeface="+mn-ea"/>
              <a:cs typeface="+mn-cs"/>
            </a:rPr>
            <a:t>地域振興基金：地域住民の連帯の強化又は旧町の区域における地域振興に資するために用いる</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公共施設等整備基金：公共施設等の整備及び保全に関する事業に要する経費に充てるために用いる</a:t>
          </a:r>
          <a:endParaRPr lang="ja-JP" altLang="ja-JP" sz="1400">
            <a:effectLst/>
          </a:endParaRPr>
        </a:p>
        <a:p>
          <a:r>
            <a:rPr kumimoji="1" lang="ja-JP" altLang="ja-JP" sz="1100">
              <a:solidFill>
                <a:schemeClr val="dk1"/>
              </a:solidFill>
              <a:effectLst/>
              <a:latin typeface="+mn-lt"/>
              <a:ea typeface="+mn-ea"/>
              <a:cs typeface="+mn-cs"/>
            </a:rPr>
            <a:t>地域福祉基金：地域における高齢者保健福祉の推進、民間福祉活動に対する助成及び保険給付による住民の健康向上等に資するために用いる</a:t>
          </a:r>
          <a:endParaRPr lang="ja-JP" altLang="ja-JP" sz="1400">
            <a:effectLst/>
          </a:endParaRPr>
        </a:p>
        <a:p>
          <a:r>
            <a:rPr kumimoji="1" lang="ja-JP" altLang="ja-JP" sz="1100">
              <a:solidFill>
                <a:schemeClr val="dk1"/>
              </a:solidFill>
              <a:effectLst/>
              <a:latin typeface="+mn-lt"/>
              <a:ea typeface="+mn-ea"/>
              <a:cs typeface="+mn-cs"/>
            </a:rPr>
            <a:t>霞ヶ浦水質浄化基金：霞ヶ浦の水質浄化の推進に資するために用いる</a:t>
          </a:r>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百万円の減となっている。その要因としては、地域</a:t>
          </a:r>
          <a:r>
            <a:rPr kumimoji="1" lang="ja-JP" altLang="en-US" sz="1100">
              <a:solidFill>
                <a:schemeClr val="dk1"/>
              </a:solidFill>
              <a:effectLst/>
              <a:latin typeface="+mn-lt"/>
              <a:ea typeface="+mn-ea"/>
              <a:cs typeface="+mn-cs"/>
            </a:rPr>
            <a:t>振興</a:t>
          </a:r>
          <a:r>
            <a:rPr kumimoji="1" lang="ja-JP" altLang="ja-JP" sz="1100">
              <a:solidFill>
                <a:schemeClr val="dk1"/>
              </a:solidFill>
              <a:effectLst/>
              <a:latin typeface="+mn-lt"/>
              <a:ea typeface="+mn-ea"/>
              <a:cs typeface="+mn-cs"/>
            </a:rPr>
            <a:t>基金を</a:t>
          </a:r>
          <a:r>
            <a:rPr kumimoji="1" lang="ja-JP" altLang="en-US" sz="1100">
              <a:solidFill>
                <a:schemeClr val="dk1"/>
              </a:solidFill>
              <a:effectLst/>
              <a:latin typeface="+mn-lt"/>
              <a:ea typeface="+mn-ea"/>
              <a:cs typeface="+mn-cs"/>
            </a:rPr>
            <a:t>スクールバス運行事業等</a:t>
          </a:r>
          <a:r>
            <a:rPr kumimoji="1" lang="ja-JP" altLang="ja-JP" sz="1100">
              <a:solidFill>
                <a:schemeClr val="dk1"/>
              </a:solidFill>
              <a:effectLst/>
              <a:latin typeface="+mn-lt"/>
              <a:ea typeface="+mn-ea"/>
              <a:cs typeface="+mn-cs"/>
            </a:rPr>
            <a:t>の財源として約</a:t>
          </a:r>
          <a:r>
            <a:rPr kumimoji="1" lang="en-US" altLang="ja-JP" sz="1100">
              <a:solidFill>
                <a:schemeClr val="dk1"/>
              </a:solidFill>
              <a:effectLst/>
              <a:latin typeface="+mn-lt"/>
              <a:ea typeface="+mn-ea"/>
              <a:cs typeface="+mn-cs"/>
            </a:rPr>
            <a:t>226</a:t>
          </a:r>
          <a:r>
            <a:rPr kumimoji="1" lang="ja-JP" altLang="ja-JP" sz="1100">
              <a:solidFill>
                <a:schemeClr val="dk1"/>
              </a:solidFill>
              <a:effectLst/>
              <a:latin typeface="+mn-lt"/>
              <a:ea typeface="+mn-ea"/>
              <a:cs typeface="+mn-cs"/>
            </a:rPr>
            <a:t>百万円取り崩したことによるものなどである。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なお、各基金に積立も継続して行っている。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基金活用事業を厳選し、事業見直しなどを行い、基金繰入の抑制に努め、不測の事態への備えをしていく。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100" b="0" i="0" u="none" strike="noStrike" baseline="0">
              <a:solidFill>
                <a:schemeClr val="dk1"/>
              </a:solidFill>
              <a:effectLst/>
              <a:latin typeface="+mn-lt"/>
              <a:ea typeface="+mn-ea"/>
              <a:cs typeface="+mn-cs"/>
            </a:rPr>
            <a:t>普通交付税再算定に伴う剰余金を積み立てたため。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今後の大型事業等の実施に伴い必要となる財源の年度間の調整を図るため、財政調整基金の残高は、標準財政規模の</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％程度を目途に積立を実施する。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普通交付税</a:t>
          </a:r>
          <a:r>
            <a:rPr kumimoji="1" lang="ja-JP" altLang="ja-JP" sz="1100">
              <a:solidFill>
                <a:schemeClr val="dk1"/>
              </a:solidFill>
              <a:effectLst/>
              <a:latin typeface="+mn-lt"/>
              <a:ea typeface="+mn-ea"/>
              <a:cs typeface="+mn-cs"/>
            </a:rPr>
            <a:t>再算定に伴う臨時財政対策債償還基金費に対応するため、減債基金へ積み立てたため。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地方債の償還計画では、償還額が</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百万円前後で推移していくことが想定され、今後の償還に必要な財源を確保し、将来にわたる財政の健全な運営に資するため、減債基金の残高は、現状維持とする。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茨城県かすみがうら市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39,893
37,970
156.60
19,557,735
18,768,988
736,556
11,671,078
18,638,184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類似団体内平均値と比較すると</a:t>
          </a:r>
          <a:r>
            <a:rPr kumimoji="1" lang="en-US" altLang="ja-JP" sz="1100">
              <a:solidFill>
                <a:schemeClr val="dk1"/>
              </a:solidFill>
              <a:effectLst/>
              <a:latin typeface="+mn-lt"/>
              <a:ea typeface="+mn-ea"/>
              <a:cs typeface="+mn-cs"/>
            </a:rPr>
            <a:t>0.19</a:t>
          </a:r>
          <a:r>
            <a:rPr kumimoji="1" lang="ja-JP" altLang="ja-JP" sz="1100">
              <a:solidFill>
                <a:schemeClr val="dk1"/>
              </a:solidFill>
              <a:effectLst/>
              <a:latin typeface="+mn-lt"/>
              <a:ea typeface="+mn-ea"/>
              <a:cs typeface="+mn-cs"/>
            </a:rPr>
            <a:t>ポイント上回り、昨年度と</a:t>
          </a:r>
          <a:r>
            <a:rPr kumimoji="1" lang="ja-JP" altLang="en-US" sz="1100">
              <a:solidFill>
                <a:schemeClr val="dk1"/>
              </a:solidFill>
              <a:effectLst/>
              <a:latin typeface="+mn-lt"/>
              <a:ea typeface="+mn-ea"/>
              <a:cs typeface="+mn-cs"/>
            </a:rPr>
            <a:t>同数と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今後の景気動向に左右されることなく、安定した財政基盤を確保するために、事業のスクラップアンドビルドを進めていく中で、歳出の徹底的な見直し及び削減に努める。また、老朽化が進む公共施設の見直し時期にあり、公共施設等マネジメント計画をもとに進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81280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81280</xdr:rowOff>
    </xdr:from>
    <xdr:to>
      <xdr:col>15</xdr:col>
      <xdr:colOff>82550</xdr:colOff>
      <xdr:row>39</xdr:row>
      <xdr:rowOff>81280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6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33020</xdr:rowOff>
    </xdr:from>
    <xdr:to>
      <xdr:col>11</xdr:col>
      <xdr:colOff>31750</xdr:colOff>
      <xdr:row>39</xdr:row>
      <xdr:rowOff>81280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1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30480</xdr:rowOff>
    </xdr:from>
    <xdr:to>
      <xdr:col>15</xdr:col>
      <xdr:colOff>133350</xdr:colOff>
      <xdr:row>39</xdr:row>
      <xdr:rowOff>132080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142257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30480</xdr:rowOff>
    </xdr:from>
    <xdr:to>
      <xdr:col>11</xdr:col>
      <xdr:colOff>82550</xdr:colOff>
      <xdr:row>39</xdr:row>
      <xdr:rowOff>132080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142257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153670</xdr:rowOff>
    </xdr:from>
    <xdr:to>
      <xdr:col>7</xdr:col>
      <xdr:colOff>31750</xdr:colOff>
      <xdr:row>39</xdr:row>
      <xdr:rowOff>83820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93997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類似団体内平均値と比較すると</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a:t>
          </a:r>
          <a:r>
            <a:rPr kumimoji="1" lang="ja-JP" altLang="ja-JP" sz="1100" baseline="0">
              <a:solidFill>
                <a:schemeClr val="dk1"/>
              </a:solidFill>
              <a:effectLst/>
              <a:latin typeface="+mn-lt"/>
              <a:ea typeface="+mn-ea"/>
              <a:cs typeface="+mn-cs"/>
            </a:rPr>
            <a:t>低い値となっている。</a:t>
          </a:r>
          <a:endParaRPr lang="ja-JP" altLang="ja-JP" sz="1400">
            <a:effectLst/>
          </a:endParaRPr>
        </a:p>
        <a:p>
          <a:r>
            <a:rPr kumimoji="1" lang="ja-JP" altLang="ja-JP" sz="1100">
              <a:solidFill>
                <a:schemeClr val="dk1"/>
              </a:solidFill>
              <a:effectLst/>
              <a:latin typeface="+mn-lt"/>
              <a:ea typeface="+mn-ea"/>
              <a:cs typeface="+mn-cs"/>
            </a:rPr>
            <a:t>　歳出面において、継続的に進めてきた神立駅周辺整備事業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霞台厚生施設</a:t>
          </a:r>
          <a:r>
            <a:rPr kumimoji="1" lang="ja-JP" altLang="en-US" sz="1100">
              <a:solidFill>
                <a:schemeClr val="dk1"/>
              </a:solidFill>
              <a:effectLst/>
              <a:latin typeface="+mn-lt"/>
              <a:ea typeface="+mn-ea"/>
              <a:cs typeface="+mn-cs"/>
            </a:rPr>
            <a:t>関連整備事業等の</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償還が始まり、</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公債費の増大が懸念される。</a:t>
          </a:r>
          <a:r>
            <a:rPr kumimoji="1" lang="ja-JP" altLang="en-US" sz="1100">
              <a:solidFill>
                <a:schemeClr val="dk1"/>
              </a:solidFill>
              <a:effectLst/>
              <a:latin typeface="+mn-lt"/>
              <a:ea typeface="+mn-ea"/>
              <a:cs typeface="+mn-cs"/>
            </a:rPr>
            <a:t>歳入面においては、賃上げにより市税や地方交付税が増加しているが、</a:t>
          </a:r>
          <a:r>
            <a:rPr kumimoji="1" lang="ja-JP" altLang="ja-JP" sz="1100">
              <a:solidFill>
                <a:schemeClr val="dk1"/>
              </a:solidFill>
              <a:effectLst/>
              <a:latin typeface="+mn-lt"/>
              <a:ea typeface="+mn-ea"/>
              <a:cs typeface="+mn-cs"/>
            </a:rPr>
            <a:t>少子高齢化や人口減少の影響を受け、社会保障費が増加</a:t>
          </a:r>
          <a:r>
            <a:rPr kumimoji="1" lang="ja-JP" altLang="en-US" sz="1100">
              <a:solidFill>
                <a:schemeClr val="dk1"/>
              </a:solidFill>
              <a:effectLst/>
              <a:latin typeface="+mn-lt"/>
              <a:ea typeface="+mn-ea"/>
              <a:cs typeface="+mn-cs"/>
            </a:rPr>
            <a:t>しているため</a:t>
          </a:r>
          <a:r>
            <a:rPr kumimoji="1" lang="ja-JP" altLang="ja-JP" sz="1100">
              <a:solidFill>
                <a:schemeClr val="dk1"/>
              </a:solidFill>
              <a:effectLst/>
              <a:latin typeface="+mn-lt"/>
              <a:ea typeface="+mn-ea"/>
              <a:cs typeface="+mn-cs"/>
            </a:rPr>
            <a:t>、安定的な市民サービスを継続していくことができるよ</a:t>
          </a:r>
          <a:r>
            <a:rPr kumimoji="1" lang="ja-JP" altLang="en-US" sz="1100">
              <a:solidFill>
                <a:schemeClr val="dk1"/>
              </a:solidFill>
              <a:effectLst/>
              <a:latin typeface="+mn-lt"/>
              <a:ea typeface="+mn-ea"/>
              <a:cs typeface="+mn-cs"/>
            </a:rPr>
            <a:t>う、引き続き</a:t>
          </a:r>
          <a:r>
            <a:rPr kumimoji="1" lang="ja-JP" altLang="ja-JP" sz="1100">
              <a:solidFill>
                <a:schemeClr val="dk1"/>
              </a:solidFill>
              <a:effectLst/>
              <a:latin typeface="+mn-lt"/>
              <a:ea typeface="+mn-ea"/>
              <a:cs typeface="+mn-cs"/>
            </a:rPr>
            <a:t>確実な財源の確保や事業の平準化に努めていかなければならない。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69306</xdr:rowOff>
    </xdr:from>
    <xdr:to>
      <xdr:col>23</xdr:col>
      <xdr:colOff>133350</xdr:colOff>
      <xdr:row>59</xdr:row>
      <xdr:rowOff>121013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8485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59</xdr:row>
      <xdr:rowOff>121013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158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109765</xdr:rowOff>
    </xdr:from>
    <xdr:to>
      <xdr:col>15</xdr:col>
      <xdr:colOff>82550</xdr:colOff>
      <xdr:row>59</xdr:row>
      <xdr:rowOff>100330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53865"/>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109765</xdr:rowOff>
    </xdr:from>
    <xdr:to>
      <xdr:col>11</xdr:col>
      <xdr:colOff>31750</xdr:colOff>
      <xdr:row>59</xdr:row>
      <xdr:rowOff>134801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53865"/>
          <a:ext cx="889000" cy="19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18506</xdr:rowOff>
    </xdr:from>
    <xdr:to>
      <xdr:col>23</xdr:col>
      <xdr:colOff>184150</xdr:colOff>
      <xdr:row>59</xdr:row>
      <xdr:rowOff>120106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35033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70213</xdr:rowOff>
    </xdr:from>
    <xdr:to>
      <xdr:col>19</xdr:col>
      <xdr:colOff>184150</xdr:colOff>
      <xdr:row>60</xdr:row>
      <xdr:rowOff>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10540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58965</xdr:rowOff>
    </xdr:from>
    <xdr:to>
      <xdr:col>11</xdr:col>
      <xdr:colOff>82550</xdr:colOff>
      <xdr:row>58</xdr:row>
      <xdr:rowOff>160565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170742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84001</xdr:rowOff>
    </xdr:from>
    <xdr:to>
      <xdr:col>7</xdr:col>
      <xdr:colOff>31750</xdr:colOff>
      <xdr:row>60</xdr:row>
      <xdr:rowOff>14151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24328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類似団体内平均値と比較して</a:t>
          </a:r>
          <a:r>
            <a:rPr kumimoji="1" lang="en-US" altLang="ja-JP" sz="1100">
              <a:solidFill>
                <a:schemeClr val="dk1"/>
              </a:solidFill>
              <a:effectLst/>
              <a:latin typeface="+mn-lt"/>
              <a:ea typeface="+mn-ea"/>
              <a:cs typeface="+mn-cs"/>
            </a:rPr>
            <a:t>73,532</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が、前年度と比較し、</a:t>
          </a:r>
          <a:r>
            <a:rPr kumimoji="1" lang="en-US" altLang="ja-JP" sz="1100">
              <a:solidFill>
                <a:schemeClr val="dk1"/>
              </a:solidFill>
              <a:effectLst/>
              <a:latin typeface="+mn-lt"/>
              <a:ea typeface="+mn-ea"/>
              <a:cs typeface="+mn-cs"/>
            </a:rPr>
            <a:t>6,743</a:t>
          </a:r>
          <a:r>
            <a:rPr kumimoji="1" lang="ja-JP" altLang="en-US"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　人件費は、人事院勧告に伴う給与改定により増加している。民間企業の賃上げにより、今後も増加していくことを見込んでいる。</a:t>
          </a:r>
          <a:endParaRPr lang="ja-JP" altLang="ja-JP" sz="1400">
            <a:effectLst/>
          </a:endParaRPr>
        </a:p>
        <a:p>
          <a:r>
            <a:rPr kumimoji="1" lang="ja-JP" altLang="ja-JP" sz="1100">
              <a:solidFill>
                <a:schemeClr val="dk1"/>
              </a:solidFill>
              <a:effectLst/>
              <a:latin typeface="+mn-lt"/>
              <a:ea typeface="+mn-ea"/>
              <a:cs typeface="+mn-cs"/>
            </a:rPr>
            <a:t>　物件費は、保有する公共施設数が多く、その維持管理に費用がかかっており、増加している。今後は公共施設等マネジメント計画をもとに、公共施設の見直しを行っていく。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30792</xdr:rowOff>
    </xdr:from>
    <xdr:to>
      <xdr:col>23</xdr:col>
      <xdr:colOff>133350</xdr:colOff>
      <xdr:row>81</xdr:row>
      <xdr:rowOff>32420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8242"/>
          <a:ext cx="8382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17197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4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30516</xdr:rowOff>
    </xdr:from>
    <xdr:to>
      <xdr:col>19</xdr:col>
      <xdr:colOff>133350</xdr:colOff>
      <xdr:row>81</xdr:row>
      <xdr:rowOff>30792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7966"/>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28902</xdr:rowOff>
    </xdr:from>
    <xdr:to>
      <xdr:col>15</xdr:col>
      <xdr:colOff>82550</xdr:colOff>
      <xdr:row>81</xdr:row>
      <xdr:rowOff>30516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6352"/>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28167</xdr:rowOff>
    </xdr:from>
    <xdr:to>
      <xdr:col>11</xdr:col>
      <xdr:colOff>31750</xdr:colOff>
      <xdr:row>81</xdr:row>
      <xdr:rowOff>28902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5617"/>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153070</xdr:rowOff>
    </xdr:from>
    <xdr:to>
      <xdr:col>23</xdr:col>
      <xdr:colOff>184150</xdr:colOff>
      <xdr:row>81</xdr:row>
      <xdr:rowOff>83220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74347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151442</xdr:rowOff>
    </xdr:from>
    <xdr:to>
      <xdr:col>19</xdr:col>
      <xdr:colOff>184150</xdr:colOff>
      <xdr:row>81</xdr:row>
      <xdr:rowOff>81592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91769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6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151166</xdr:rowOff>
    </xdr:from>
    <xdr:to>
      <xdr:col>15</xdr:col>
      <xdr:colOff>133350</xdr:colOff>
      <xdr:row>81</xdr:row>
      <xdr:rowOff>81316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91493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149552</xdr:rowOff>
    </xdr:from>
    <xdr:to>
      <xdr:col>11</xdr:col>
      <xdr:colOff>82550</xdr:colOff>
      <xdr:row>81</xdr:row>
      <xdr:rowOff>79702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89879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148817</xdr:rowOff>
    </xdr:from>
    <xdr:to>
      <xdr:col>7</xdr:col>
      <xdr:colOff>31750</xdr:colOff>
      <xdr:row>81</xdr:row>
      <xdr:rowOff>78967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89144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職員階層や職員構成の変動により前年比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引き続き、勤務成績の昇給への反映やポスト管理に取り組み、類似団体との均衡が図れるよう努めていく。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83457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7052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705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7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前年度比ではほぼ横ばいとなっており、</a:t>
          </a:r>
          <a:r>
            <a:rPr kumimoji="1" lang="ja-JP" altLang="ja-JP" sz="1100">
              <a:solidFill>
                <a:schemeClr val="dk1"/>
              </a:solidFill>
              <a:effectLst/>
              <a:latin typeface="+mn-lt"/>
              <a:ea typeface="+mn-ea"/>
              <a:cs typeface="+mn-cs"/>
            </a:rPr>
            <a:t>引き続き行政需要に応じた適正な職員数を維持するよう取り組んでいく。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22987</xdr:rowOff>
    </xdr:from>
    <xdr:to>
      <xdr:col>81</xdr:col>
      <xdr:colOff>44450</xdr:colOff>
      <xdr:row>60</xdr:row>
      <xdr:rowOff>25400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09987"/>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22987</xdr:rowOff>
    </xdr:from>
    <xdr:to>
      <xdr:col>77</xdr:col>
      <xdr:colOff>44450</xdr:colOff>
      <xdr:row>60</xdr:row>
      <xdr:rowOff>35856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09987"/>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35856</xdr:rowOff>
    </xdr:from>
    <xdr:to>
      <xdr:col>72</xdr:col>
      <xdr:colOff>203200</xdr:colOff>
      <xdr:row>60</xdr:row>
      <xdr:rowOff>43900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228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35856</xdr:rowOff>
    </xdr:from>
    <xdr:to>
      <xdr:col>68</xdr:col>
      <xdr:colOff>152400</xdr:colOff>
      <xdr:row>60</xdr:row>
      <xdr:rowOff>43900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228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162577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143637</xdr:rowOff>
    </xdr:from>
    <xdr:to>
      <xdr:col>77</xdr:col>
      <xdr:colOff>95250</xdr:colOff>
      <xdr:row>60</xdr:row>
      <xdr:rowOff>73787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83964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28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156506</xdr:rowOff>
    </xdr:from>
    <xdr:to>
      <xdr:col>73</xdr:col>
      <xdr:colOff>44450</xdr:colOff>
      <xdr:row>60</xdr:row>
      <xdr:rowOff>86656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96833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164550</xdr:rowOff>
    </xdr:from>
    <xdr:to>
      <xdr:col>68</xdr:col>
      <xdr:colOff>203200</xdr:colOff>
      <xdr:row>60</xdr:row>
      <xdr:rowOff>94700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104877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156506</xdr:rowOff>
    </xdr:from>
    <xdr:to>
      <xdr:col>64</xdr:col>
      <xdr:colOff>152400</xdr:colOff>
      <xdr:row>60</xdr:row>
      <xdr:rowOff>86656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96833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ポイント減少し、類似団体と比較すると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ポイント下回っている。また、県平均と比較すると、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今後は、継続的に進めてきた神立駅周辺整備事業及び霞台厚生施設関連整備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等の大型事業の償還が始まり</a:t>
          </a:r>
          <a:r>
            <a:rPr kumimoji="1" lang="ja-JP" altLang="en-US" sz="1100">
              <a:solidFill>
                <a:schemeClr val="dk1"/>
              </a:solidFill>
              <a:effectLst/>
              <a:latin typeface="+mn-lt"/>
              <a:ea typeface="+mn-ea"/>
              <a:cs typeface="+mn-cs"/>
            </a:rPr>
            <a:t>、公債費の増大が</a:t>
          </a:r>
          <a:r>
            <a:rPr kumimoji="1" lang="ja-JP" altLang="ja-JP" sz="1100">
              <a:solidFill>
                <a:schemeClr val="dk1"/>
              </a:solidFill>
              <a:effectLst/>
              <a:latin typeface="+mn-lt"/>
              <a:ea typeface="+mn-ea"/>
              <a:cs typeface="+mn-cs"/>
            </a:rPr>
            <a:t>懸念</a:t>
          </a:r>
          <a:r>
            <a:rPr kumimoji="1" lang="ja-JP" altLang="en-US" sz="1100">
              <a:solidFill>
                <a:schemeClr val="dk1"/>
              </a:solidFill>
              <a:effectLst/>
              <a:latin typeface="+mn-lt"/>
              <a:ea typeface="+mn-ea"/>
              <a:cs typeface="+mn-cs"/>
            </a:rPr>
            <a:t>される</a:t>
          </a:r>
          <a:r>
            <a:rPr kumimoji="1" lang="ja-JP" altLang="ja-JP" sz="1100">
              <a:solidFill>
                <a:schemeClr val="dk1"/>
              </a:solidFill>
              <a:effectLst/>
              <a:latin typeface="+mn-lt"/>
              <a:ea typeface="+mn-ea"/>
              <a:cs typeface="+mn-cs"/>
            </a:rPr>
            <a:t>。そのため、起債に頼ることない財政運営を行っていく中で、事業の年度間の平準化による世代間の負担の公平化を図り、今後は県平均へ向けた実質公債費比率の低下を目指す。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15981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5158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15981</xdr:rowOff>
    </xdr:from>
    <xdr:to>
      <xdr:col>77</xdr:col>
      <xdr:colOff>44450</xdr:colOff>
      <xdr:row>37</xdr:row>
      <xdr:rowOff>28046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596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28046</xdr:rowOff>
    </xdr:from>
    <xdr:to>
      <xdr:col>72</xdr:col>
      <xdr:colOff>203200</xdr:colOff>
      <xdr:row>37</xdr:row>
      <xdr:rowOff>32067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7169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24024</xdr:rowOff>
    </xdr:from>
    <xdr:to>
      <xdr:col>68</xdr:col>
      <xdr:colOff>152400</xdr:colOff>
      <xdr:row>37</xdr:row>
      <xdr:rowOff>32067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6767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145115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148696</xdr:rowOff>
    </xdr:from>
    <xdr:to>
      <xdr:col>73</xdr:col>
      <xdr:colOff>44450</xdr:colOff>
      <xdr:row>37</xdr:row>
      <xdr:rowOff>78846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67644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144674</xdr:rowOff>
    </xdr:from>
    <xdr:to>
      <xdr:col>64</xdr:col>
      <xdr:colOff>152400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前年度数値と比較すると</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し、類似団体内平均値と比較すると</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ポイント、県平均と比較しても</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ポイント高い状況となっている。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年度決算に伴う剰余金の財政調整基金への積立や市債残高の減少に伴い、前年度比で減少している。今後も公債費等義務的経費の削減を中心とする行財政改革を進め、財政の健全化に努める。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91440</xdr:rowOff>
    </xdr:from>
    <xdr:to>
      <xdr:col>81</xdr:col>
      <xdr:colOff>44450</xdr:colOff>
      <xdr:row>18</xdr:row>
      <xdr:rowOff>47343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06090"/>
          <a:ext cx="8382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17850</xdr:rowOff>
    </xdr:from>
    <xdr:to>
      <xdr:col>77</xdr:col>
      <xdr:colOff>44450</xdr:colOff>
      <xdr:row>18</xdr:row>
      <xdr:rowOff>47343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03950"/>
          <a:ext cx="8890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146403</xdr:rowOff>
    </xdr:from>
    <xdr:to>
      <xdr:col>72</xdr:col>
      <xdr:colOff>203200</xdr:colOff>
      <xdr:row>18</xdr:row>
      <xdr:rowOff>17850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061053"/>
          <a:ext cx="8890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67310</xdr:rowOff>
    </xdr:from>
    <xdr:to>
      <xdr:col>68</xdr:col>
      <xdr:colOff>152400</xdr:colOff>
      <xdr:row>17</xdr:row>
      <xdr:rowOff>146403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81960"/>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40640</xdr:rowOff>
    </xdr:from>
    <xdr:to>
      <xdr:col>81</xdr:col>
      <xdr:colOff>95250</xdr:colOff>
      <xdr:row>17</xdr:row>
      <xdr:rowOff>142240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12717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2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167993</xdr:rowOff>
    </xdr:from>
    <xdr:to>
      <xdr:col>77</xdr:col>
      <xdr:colOff>95250</xdr:colOff>
      <xdr:row>18</xdr:row>
      <xdr:rowOff>98143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82920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69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138500</xdr:rowOff>
    </xdr:from>
    <xdr:to>
      <xdr:col>73</xdr:col>
      <xdr:colOff>44450</xdr:colOff>
      <xdr:row>18</xdr:row>
      <xdr:rowOff>68650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53427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95603</xdr:rowOff>
    </xdr:from>
    <xdr:to>
      <xdr:col>68</xdr:col>
      <xdr:colOff>203200</xdr:colOff>
      <xdr:row>18</xdr:row>
      <xdr:rowOff>25753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10530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9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16510</xdr:rowOff>
    </xdr:from>
    <xdr:to>
      <xdr:col>64</xdr:col>
      <xdr:colOff>152400</xdr:colOff>
      <xdr:row>17</xdr:row>
      <xdr:rowOff>118110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102887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茨城県かすみがうら市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39,893
37,970
156.60
19,557,735
18,768,988
736,556
11,671,078
18,638,184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人事院勧告等の対応により前年比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ポイント増加し、茨城県平均</a:t>
          </a:r>
          <a:r>
            <a:rPr kumimoji="1" lang="ja-JP" altLang="en-US" sz="1100">
              <a:solidFill>
                <a:schemeClr val="dk1"/>
              </a:solidFill>
              <a:effectLst/>
              <a:latin typeface="+mn-lt"/>
              <a:ea typeface="+mn-ea"/>
              <a:cs typeface="+mn-cs"/>
            </a:rPr>
            <a:t>と同じ数値となっている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引き続き、適正な定員管理を行うとともに、組織運営の効率化を図り、人件費の削減に努めていく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4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ポイント上回っており、前年度比較で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毎年予算編成時において、シーリングにより経常的物件費については抑制しているものの、公共施設の維持管理費用の高騰などにより、物件費が上昇した。経常的物件費については合理的業務改善を進めることで、事業のスクラップアンドビルドを推進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45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130810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76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321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ポイント高い状況であ</a:t>
          </a:r>
          <a:r>
            <a:rPr kumimoji="1" lang="ja-JP" altLang="en-US"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　少子高齢化が進む中で、今後も扶助費の増加が懸念されるが、福祉サービスの充実を確保し続けるため、対象者の公平性の確保、より慎重な資格審査や給付の適正化に努める。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99785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90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00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67128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前年度比較で</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横ばいとなっている。各特別会計において、税収等による財源確保を検討し、普通会計の負担減をするよう努めていかなければならない。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1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9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ポイント減となっており、類似団体内平均値と比較すると</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補助内容の見直しを進める中において、スクラップアンドビルドによる整理統合を働きかけ補助金の合理化を進め経常経費の削減に努める。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39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986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合併特例債事業の元金償還が減ったことで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類似団体内平均値と比較すると</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ポイント下回っている。今後も市債の発行</a:t>
          </a:r>
          <a:r>
            <a:rPr kumimoji="1" lang="ja-JP" altLang="ja-JP" sz="1100" baseline="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伴う事業が続く</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、将来負担を見据え起債事業全体の見直しを図り、起債の平準化・抑制に努めていく。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111760</xdr:rowOff>
    </xdr:from>
    <xdr:to>
      <xdr:col>24</xdr:col>
      <xdr:colOff>25400</xdr:colOff>
      <xdr:row>74</xdr:row>
      <xdr:rowOff>130810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990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130810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18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130810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14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157480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14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60960</xdr:rowOff>
    </xdr:from>
    <xdr:to>
      <xdr:col>24</xdr:col>
      <xdr:colOff>76200</xdr:colOff>
      <xdr:row>74</xdr:row>
      <xdr:rowOff>162560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140987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5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80010</xdr:rowOff>
    </xdr:from>
    <xdr:to>
      <xdr:col>20</xdr:col>
      <xdr:colOff>38100</xdr:colOff>
      <xdr:row>75</xdr:row>
      <xdr:rowOff>10160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20337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類似団体と比較し補助費等・その他は下回っており、物件費・人件費・扶助費は上回っている</a:t>
          </a:r>
          <a:r>
            <a:rPr kumimoji="1" lang="ja-JP" altLang="en-US" sz="1100">
              <a:solidFill>
                <a:schemeClr val="dk1"/>
              </a:solidFill>
              <a:effectLst/>
              <a:latin typeface="+mn-lt"/>
              <a:ea typeface="+mn-ea"/>
              <a:cs typeface="+mn-cs"/>
            </a:rPr>
            <a:t>。補助費等の減少</a:t>
          </a:r>
          <a:r>
            <a:rPr kumimoji="1" lang="ja-JP" altLang="ja-JP" sz="1100">
              <a:solidFill>
                <a:schemeClr val="dk1"/>
              </a:solidFill>
              <a:effectLst/>
              <a:latin typeface="+mn-lt"/>
              <a:ea typeface="+mn-ea"/>
              <a:cs typeface="+mn-cs"/>
            </a:rPr>
            <a:t>により、前年度比較で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し、類似団体内比較では、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今後、扶助費が増加していくことは明白であり、市政全体的な業務改善を進める。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131572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389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131572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343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286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76</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2860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茨城県かすみがうら市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80842</xdr:rowOff>
    </xdr:from>
    <xdr:to>
      <xdr:col>29</xdr:col>
      <xdr:colOff>127000</xdr:colOff>
      <xdr:row>19</xdr:row>
      <xdr:rowOff>120733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86017"/>
          <a:ext cx="647700" cy="39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120390</xdr:rowOff>
    </xdr:from>
    <xdr:to>
      <xdr:col>26</xdr:col>
      <xdr:colOff>50800</xdr:colOff>
      <xdr:row>19</xdr:row>
      <xdr:rowOff>120733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25565"/>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117646</xdr:rowOff>
    </xdr:from>
    <xdr:to>
      <xdr:col>22</xdr:col>
      <xdr:colOff>114300</xdr:colOff>
      <xdr:row>19</xdr:row>
      <xdr:rowOff>120390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422821"/>
          <a:ext cx="698500" cy="2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99768</xdr:rowOff>
    </xdr:from>
    <xdr:to>
      <xdr:col>18</xdr:col>
      <xdr:colOff>177800</xdr:colOff>
      <xdr:row>19</xdr:row>
      <xdr:rowOff>117646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404943"/>
          <a:ext cx="698500" cy="17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30042</xdr:rowOff>
    </xdr:from>
    <xdr:to>
      <xdr:col>29</xdr:col>
      <xdr:colOff>177800</xdr:colOff>
      <xdr:row>19</xdr:row>
      <xdr:rowOff>131642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3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2119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0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69933</xdr:rowOff>
    </xdr:from>
    <xdr:to>
      <xdr:col>26</xdr:col>
      <xdr:colOff>101600</xdr:colOff>
      <xdr:row>20</xdr:row>
      <xdr:rowOff>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7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156310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6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69590</xdr:rowOff>
    </xdr:from>
    <xdr:to>
      <xdr:col>22</xdr:col>
      <xdr:colOff>165100</xdr:colOff>
      <xdr:row>19</xdr:row>
      <xdr:rowOff>171190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7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155967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6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66846</xdr:rowOff>
    </xdr:from>
    <xdr:to>
      <xdr:col>19</xdr:col>
      <xdr:colOff>38100</xdr:colOff>
      <xdr:row>19</xdr:row>
      <xdr:rowOff>168446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7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153223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48968</xdr:rowOff>
    </xdr:from>
    <xdr:to>
      <xdr:col>15</xdr:col>
      <xdr:colOff>101600</xdr:colOff>
      <xdr:row>19</xdr:row>
      <xdr:rowOff>150568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54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135345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4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74608</xdr:rowOff>
    </xdr:from>
    <xdr:to>
      <xdr:col>29</xdr:col>
      <xdr:colOff>127000</xdr:colOff>
      <xdr:row>38</xdr:row>
      <xdr:rowOff>76476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42208"/>
          <a:ext cx="647700" cy="1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74023</xdr:rowOff>
    </xdr:from>
    <xdr:to>
      <xdr:col>26</xdr:col>
      <xdr:colOff>50800</xdr:colOff>
      <xdr:row>38</xdr:row>
      <xdr:rowOff>76476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41623"/>
          <a:ext cx="698500" cy="2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68407</xdr:rowOff>
    </xdr:from>
    <xdr:to>
      <xdr:col>22</xdr:col>
      <xdr:colOff>114300</xdr:colOff>
      <xdr:row>38</xdr:row>
      <xdr:rowOff>74023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36007"/>
          <a:ext cx="698500" cy="5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68400</xdr:rowOff>
    </xdr:from>
    <xdr:to>
      <xdr:col>18</xdr:col>
      <xdr:colOff>177800</xdr:colOff>
      <xdr:row>38</xdr:row>
      <xdr:rowOff>68407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36000"/>
          <a:ext cx="698500" cy="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23808</xdr:rowOff>
    </xdr:from>
    <xdr:to>
      <xdr:col>29</xdr:col>
      <xdr:colOff>177800</xdr:colOff>
      <xdr:row>38</xdr:row>
      <xdr:rowOff>125408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1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338785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25676</xdr:rowOff>
    </xdr:from>
    <xdr:to>
      <xdr:col>26</xdr:col>
      <xdr:colOff>101600</xdr:colOff>
      <xdr:row>38</xdr:row>
      <xdr:rowOff>127276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112053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23223</xdr:rowOff>
    </xdr:from>
    <xdr:to>
      <xdr:col>22</xdr:col>
      <xdr:colOff>165100</xdr:colOff>
      <xdr:row>38</xdr:row>
      <xdr:rowOff>124823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0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109600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17607</xdr:rowOff>
    </xdr:from>
    <xdr:to>
      <xdr:col>19</xdr:col>
      <xdr:colOff>38100</xdr:colOff>
      <xdr:row>38</xdr:row>
      <xdr:rowOff>119207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5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103984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17600</xdr:rowOff>
    </xdr:from>
    <xdr:to>
      <xdr:col>15</xdr:col>
      <xdr:colOff>101600</xdr:colOff>
      <xdr:row>38</xdr:row>
      <xdr:rowOff>119200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5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103977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茨城県かすみがうら市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39,893
37,970
156.60
19,557,735
18,768,988
736,556
11,671,078
18,638,184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907</xdr:rowOff>
    </xdr:from>
    <xdr:to>
      <xdr:col>24</xdr:col>
      <xdr:colOff>63500</xdr:colOff>
      <xdr:row>38</xdr:row>
      <xdr:rowOff>29341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6007"/>
          <a:ext cx="838200" cy="2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29341</xdr:rowOff>
    </xdr:from>
    <xdr:to>
      <xdr:col>19</xdr:col>
      <xdr:colOff>177800</xdr:colOff>
      <xdr:row>38</xdr:row>
      <xdr:rowOff>52799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4441"/>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51961</xdr:rowOff>
    </xdr:from>
    <xdr:to>
      <xdr:col>15</xdr:col>
      <xdr:colOff>50800</xdr:colOff>
      <xdr:row>38</xdr:row>
      <xdr:rowOff>52799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706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51961</xdr:rowOff>
    </xdr:from>
    <xdr:to>
      <xdr:col>10</xdr:col>
      <xdr:colOff>114300</xdr:colOff>
      <xdr:row>38</xdr:row>
      <xdr:rowOff>53170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7061"/>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121557</xdr:rowOff>
    </xdr:from>
    <xdr:to>
      <xdr:col>24</xdr:col>
      <xdr:colOff>114300</xdr:colOff>
      <xdr:row>38</xdr:row>
      <xdr:rowOff>51707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149990</xdr:rowOff>
    </xdr:from>
    <xdr:to>
      <xdr:col>20</xdr:col>
      <xdr:colOff>38100</xdr:colOff>
      <xdr:row>38</xdr:row>
      <xdr:rowOff>80141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36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71268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1999</xdr:rowOff>
    </xdr:from>
    <xdr:to>
      <xdr:col>15</xdr:col>
      <xdr:colOff>101600</xdr:colOff>
      <xdr:row>38</xdr:row>
      <xdr:rowOff>103599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94726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1161</xdr:rowOff>
    </xdr:from>
    <xdr:to>
      <xdr:col>10</xdr:col>
      <xdr:colOff>165100</xdr:colOff>
      <xdr:row>38</xdr:row>
      <xdr:rowOff>102761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93888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2370</xdr:rowOff>
    </xdr:from>
    <xdr:to>
      <xdr:col>6</xdr:col>
      <xdr:colOff>38100</xdr:colOff>
      <xdr:row>38</xdr:row>
      <xdr:rowOff>103970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95097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122941</xdr:rowOff>
    </xdr:from>
    <xdr:to>
      <xdr:col>24</xdr:col>
      <xdr:colOff>63500</xdr:colOff>
      <xdr:row>58</xdr:row>
      <xdr:rowOff>123746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7041"/>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123561</xdr:rowOff>
    </xdr:from>
    <xdr:to>
      <xdr:col>19</xdr:col>
      <xdr:colOff>177800</xdr:colOff>
      <xdr:row>58</xdr:row>
      <xdr:rowOff>123746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7661"/>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123561</xdr:rowOff>
    </xdr:from>
    <xdr:to>
      <xdr:col>15</xdr:col>
      <xdr:colOff>50800</xdr:colOff>
      <xdr:row>58</xdr:row>
      <xdr:rowOff>125278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7661"/>
          <a:ext cx="8890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125278</xdr:rowOff>
    </xdr:from>
    <xdr:to>
      <xdr:col>10</xdr:col>
      <xdr:colOff>114300</xdr:colOff>
      <xdr:row>58</xdr:row>
      <xdr:rowOff>125912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9378"/>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72141</xdr:rowOff>
    </xdr:from>
    <xdr:to>
      <xdr:col>24</xdr:col>
      <xdr:colOff>114300</xdr:colOff>
      <xdr:row>59</xdr:row>
      <xdr:rowOff>2291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72946</xdr:rowOff>
    </xdr:from>
    <xdr:to>
      <xdr:col>20</xdr:col>
      <xdr:colOff>38100</xdr:colOff>
      <xdr:row>59</xdr:row>
      <xdr:rowOff>3096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165673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72761</xdr:rowOff>
    </xdr:from>
    <xdr:to>
      <xdr:col>15</xdr:col>
      <xdr:colOff>101600</xdr:colOff>
      <xdr:row>59</xdr:row>
      <xdr:rowOff>2911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165488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74478</xdr:rowOff>
    </xdr:from>
    <xdr:to>
      <xdr:col>10</xdr:col>
      <xdr:colOff>165100</xdr:colOff>
      <xdr:row>59</xdr:row>
      <xdr:rowOff>4628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167205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75112</xdr:rowOff>
    </xdr:from>
    <xdr:to>
      <xdr:col>6</xdr:col>
      <xdr:colOff>38100</xdr:colOff>
      <xdr:row>59</xdr:row>
      <xdr:rowOff>5262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167839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154939</xdr:rowOff>
    </xdr:from>
    <xdr:to>
      <xdr:col>24</xdr:col>
      <xdr:colOff>63500</xdr:colOff>
      <xdr:row>78</xdr:row>
      <xdr:rowOff>157353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8039"/>
          <a:ext cx="8382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157353</xdr:rowOff>
    </xdr:from>
    <xdr:to>
      <xdr:col>19</xdr:col>
      <xdr:colOff>177800</xdr:colOff>
      <xdr:row>78</xdr:row>
      <xdr:rowOff>157835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0453"/>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157835</xdr:rowOff>
    </xdr:from>
    <xdr:to>
      <xdr:col>15</xdr:col>
      <xdr:colOff>50800</xdr:colOff>
      <xdr:row>78</xdr:row>
      <xdr:rowOff>161392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0935"/>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158547</xdr:rowOff>
    </xdr:from>
    <xdr:to>
      <xdr:col>10</xdr:col>
      <xdr:colOff>114300</xdr:colOff>
      <xdr:row>78</xdr:row>
      <xdr:rowOff>161392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1647"/>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104139</xdr:rowOff>
    </xdr:from>
    <xdr:to>
      <xdr:col>24</xdr:col>
      <xdr:colOff>114300</xdr:colOff>
      <xdr:row>79</xdr:row>
      <xdr:rowOff>34289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19066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106553</xdr:rowOff>
    </xdr:from>
    <xdr:to>
      <xdr:col>20</xdr:col>
      <xdr:colOff>38100</xdr:colOff>
      <xdr:row>79</xdr:row>
      <xdr:rowOff>36703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27830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107035</xdr:rowOff>
    </xdr:from>
    <xdr:to>
      <xdr:col>15</xdr:col>
      <xdr:colOff>101600</xdr:colOff>
      <xdr:row>79</xdr:row>
      <xdr:rowOff>37185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28312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110592</xdr:rowOff>
    </xdr:from>
    <xdr:to>
      <xdr:col>10</xdr:col>
      <xdr:colOff>165100</xdr:colOff>
      <xdr:row>79</xdr:row>
      <xdr:rowOff>40742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31869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107747</xdr:rowOff>
    </xdr:from>
    <xdr:to>
      <xdr:col>6</xdr:col>
      <xdr:colOff>38100</xdr:colOff>
      <xdr:row>79</xdr:row>
      <xdr:rowOff>37897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29024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163489</xdr:rowOff>
    </xdr:from>
    <xdr:to>
      <xdr:col>24</xdr:col>
      <xdr:colOff>63500</xdr:colOff>
      <xdr:row>97</xdr:row>
      <xdr:rowOff>35785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2689"/>
          <a:ext cx="8382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28981</xdr:rowOff>
    </xdr:from>
    <xdr:to>
      <xdr:col>19</xdr:col>
      <xdr:colOff>177800</xdr:colOff>
      <xdr:row>97</xdr:row>
      <xdr:rowOff>35785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59631"/>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135440</xdr:rowOff>
    </xdr:from>
    <xdr:to>
      <xdr:col>15</xdr:col>
      <xdr:colOff>50800</xdr:colOff>
      <xdr:row>97</xdr:row>
      <xdr:rowOff>28981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94640"/>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135440</xdr:rowOff>
    </xdr:from>
    <xdr:to>
      <xdr:col>10</xdr:col>
      <xdr:colOff>114300</xdr:colOff>
      <xdr:row>97</xdr:row>
      <xdr:rowOff>162385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94640"/>
          <a:ext cx="889000" cy="19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112689</xdr:rowOff>
    </xdr:from>
    <xdr:to>
      <xdr:col>24</xdr:col>
      <xdr:colOff>114300</xdr:colOff>
      <xdr:row>97</xdr:row>
      <xdr:rowOff>42839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91116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156435</xdr:rowOff>
    </xdr:from>
    <xdr:to>
      <xdr:col>20</xdr:col>
      <xdr:colOff>38100</xdr:colOff>
      <xdr:row>97</xdr:row>
      <xdr:rowOff>86585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77712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149631</xdr:rowOff>
    </xdr:from>
    <xdr:to>
      <xdr:col>15</xdr:col>
      <xdr:colOff>101600</xdr:colOff>
      <xdr:row>97</xdr:row>
      <xdr:rowOff>79781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70908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84640</xdr:rowOff>
    </xdr:from>
    <xdr:to>
      <xdr:col>10</xdr:col>
      <xdr:colOff>165100</xdr:colOff>
      <xdr:row>97</xdr:row>
      <xdr:rowOff>14790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5917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3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111585</xdr:rowOff>
    </xdr:from>
    <xdr:to>
      <xdr:col>6</xdr:col>
      <xdr:colOff>38100</xdr:colOff>
      <xdr:row>98</xdr:row>
      <xdr:rowOff>41735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32862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3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9120</xdr:rowOff>
    </xdr:from>
    <xdr:to>
      <xdr:col>55</xdr:col>
      <xdr:colOff>0</xdr:colOff>
      <xdr:row>38</xdr:row>
      <xdr:rowOff>58713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24220"/>
          <a:ext cx="838200" cy="4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9120</xdr:rowOff>
    </xdr:from>
    <xdr:to>
      <xdr:col>50</xdr:col>
      <xdr:colOff>114300</xdr:colOff>
      <xdr:row>38</xdr:row>
      <xdr:rowOff>37679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24220"/>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37679</xdr:rowOff>
    </xdr:from>
    <xdr:to>
      <xdr:col>45</xdr:col>
      <xdr:colOff>177800</xdr:colOff>
      <xdr:row>38</xdr:row>
      <xdr:rowOff>45729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52779"/>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75604</xdr:rowOff>
    </xdr:from>
    <xdr:to>
      <xdr:col>41</xdr:col>
      <xdr:colOff>50800</xdr:colOff>
      <xdr:row>38</xdr:row>
      <xdr:rowOff>45729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76354"/>
          <a:ext cx="889000" cy="48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7913</xdr:rowOff>
    </xdr:from>
    <xdr:to>
      <xdr:col>55</xdr:col>
      <xdr:colOff>50800</xdr:colOff>
      <xdr:row>38</xdr:row>
      <xdr:rowOff>109513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157790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0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129770</xdr:rowOff>
    </xdr:from>
    <xdr:to>
      <xdr:col>50</xdr:col>
      <xdr:colOff>165100</xdr:colOff>
      <xdr:row>38</xdr:row>
      <xdr:rowOff>59920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51047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6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158329</xdr:rowOff>
    </xdr:from>
    <xdr:to>
      <xdr:col>46</xdr:col>
      <xdr:colOff>38100</xdr:colOff>
      <xdr:row>38</xdr:row>
      <xdr:rowOff>88479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79606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9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166379</xdr:rowOff>
    </xdr:from>
    <xdr:to>
      <xdr:col>41</xdr:col>
      <xdr:colOff>101600</xdr:colOff>
      <xdr:row>38</xdr:row>
      <xdr:rowOff>96529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87656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24804</xdr:rowOff>
    </xdr:from>
    <xdr:to>
      <xdr:col>36</xdr:col>
      <xdr:colOff>165100</xdr:colOff>
      <xdr:row>35</xdr:row>
      <xdr:rowOff>126404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142931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0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87868</xdr:rowOff>
    </xdr:from>
    <xdr:to>
      <xdr:col>55</xdr:col>
      <xdr:colOff>0</xdr:colOff>
      <xdr:row>57</xdr:row>
      <xdr:rowOff>126912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60518"/>
          <a:ext cx="838200" cy="3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123456</xdr:rowOff>
    </xdr:from>
    <xdr:to>
      <xdr:col>50</xdr:col>
      <xdr:colOff>114300</xdr:colOff>
      <xdr:row>57</xdr:row>
      <xdr:rowOff>87868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24656"/>
          <a:ext cx="889000" cy="13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78691</xdr:rowOff>
    </xdr:from>
    <xdr:to>
      <xdr:col>45</xdr:col>
      <xdr:colOff>177800</xdr:colOff>
      <xdr:row>56</xdr:row>
      <xdr:rowOff>123456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79891"/>
          <a:ext cx="889000" cy="4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78691</xdr:rowOff>
    </xdr:from>
    <xdr:to>
      <xdr:col>41</xdr:col>
      <xdr:colOff>50800</xdr:colOff>
      <xdr:row>57</xdr:row>
      <xdr:rowOff>72359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79891"/>
          <a:ext cx="889000" cy="1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76112</xdr:rowOff>
    </xdr:from>
    <xdr:to>
      <xdr:col>55</xdr:col>
      <xdr:colOff>50800</xdr:colOff>
      <xdr:row>58</xdr:row>
      <xdr:rowOff>6262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162489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37068</xdr:rowOff>
    </xdr:from>
    <xdr:to>
      <xdr:col>50</xdr:col>
      <xdr:colOff>165100</xdr:colOff>
      <xdr:row>57</xdr:row>
      <xdr:rowOff>138668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129795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72656</xdr:rowOff>
    </xdr:from>
    <xdr:to>
      <xdr:col>46</xdr:col>
      <xdr:colOff>38100</xdr:colOff>
      <xdr:row>57</xdr:row>
      <xdr:rowOff>2806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165383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6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27891</xdr:rowOff>
    </xdr:from>
    <xdr:to>
      <xdr:col>41</xdr:col>
      <xdr:colOff>101600</xdr:colOff>
      <xdr:row>56</xdr:row>
      <xdr:rowOff>129491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2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120618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2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21559</xdr:rowOff>
    </xdr:from>
    <xdr:to>
      <xdr:col>36</xdr:col>
      <xdr:colOff>165100</xdr:colOff>
      <xdr:row>57</xdr:row>
      <xdr:rowOff>123159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114286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2856</xdr:rowOff>
    </xdr:from>
    <xdr:to>
      <xdr:col>55</xdr:col>
      <xdr:colOff>0</xdr:colOff>
      <xdr:row>77</xdr:row>
      <xdr:rowOff>112268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04506"/>
          <a:ext cx="838200" cy="10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2856</xdr:rowOff>
    </xdr:from>
    <xdr:to>
      <xdr:col>50</xdr:col>
      <xdr:colOff>114300</xdr:colOff>
      <xdr:row>78</xdr:row>
      <xdr:rowOff>89920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04506"/>
          <a:ext cx="889000" cy="25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89920</xdr:rowOff>
    </xdr:from>
    <xdr:to>
      <xdr:col>45</xdr:col>
      <xdr:colOff>177800</xdr:colOff>
      <xdr:row>78</xdr:row>
      <xdr:rowOff>127029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3020"/>
          <a:ext cx="8890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115436</xdr:rowOff>
    </xdr:from>
    <xdr:to>
      <xdr:col>41</xdr:col>
      <xdr:colOff>50800</xdr:colOff>
      <xdr:row>78</xdr:row>
      <xdr:rowOff>127029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88536"/>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61468</xdr:rowOff>
    </xdr:from>
    <xdr:to>
      <xdr:col>55</xdr:col>
      <xdr:colOff>50800</xdr:colOff>
      <xdr:row>77</xdr:row>
      <xdr:rowOff>163068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84345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123506</xdr:rowOff>
    </xdr:from>
    <xdr:to>
      <xdr:col>50</xdr:col>
      <xdr:colOff>165100</xdr:colOff>
      <xdr:row>77</xdr:row>
      <xdr:rowOff>53656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70183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39120</xdr:rowOff>
    </xdr:from>
    <xdr:to>
      <xdr:col>46</xdr:col>
      <xdr:colOff>38100</xdr:colOff>
      <xdr:row>78</xdr:row>
      <xdr:rowOff>140720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131847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76229</xdr:rowOff>
    </xdr:from>
    <xdr:to>
      <xdr:col>41</xdr:col>
      <xdr:colOff>101600</xdr:colOff>
      <xdr:row>79</xdr:row>
      <xdr:rowOff>6379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168956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64636</xdr:rowOff>
    </xdr:from>
    <xdr:to>
      <xdr:col>36</xdr:col>
      <xdr:colOff>165100</xdr:colOff>
      <xdr:row>78</xdr:row>
      <xdr:rowOff>166236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157363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3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147369</xdr:rowOff>
    </xdr:from>
    <xdr:to>
      <xdr:col>55</xdr:col>
      <xdr:colOff>0</xdr:colOff>
      <xdr:row>97</xdr:row>
      <xdr:rowOff>163154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78019"/>
          <a:ext cx="8382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168756</xdr:rowOff>
    </xdr:from>
    <xdr:to>
      <xdr:col>50</xdr:col>
      <xdr:colOff>114300</xdr:colOff>
      <xdr:row>97</xdr:row>
      <xdr:rowOff>163154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27956"/>
          <a:ext cx="889000" cy="16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123806</xdr:rowOff>
    </xdr:from>
    <xdr:to>
      <xdr:col>45</xdr:col>
      <xdr:colOff>177800</xdr:colOff>
      <xdr:row>96</xdr:row>
      <xdr:rowOff>168756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11556"/>
          <a:ext cx="889000" cy="21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123806</xdr:rowOff>
    </xdr:from>
    <xdr:to>
      <xdr:col>41</xdr:col>
      <xdr:colOff>50800</xdr:colOff>
      <xdr:row>96</xdr:row>
      <xdr:rowOff>160080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11556"/>
          <a:ext cx="889000" cy="20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96569</xdr:rowOff>
    </xdr:from>
    <xdr:to>
      <xdr:col>55</xdr:col>
      <xdr:colOff>50800</xdr:colOff>
      <xdr:row>98</xdr:row>
      <xdr:rowOff>26719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11496</xdr:rowOff>
    </xdr:from>
    <xdr:ext cx="469744"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112354</xdr:rowOff>
    </xdr:from>
    <xdr:to>
      <xdr:col>50</xdr:col>
      <xdr:colOff>165100</xdr:colOff>
      <xdr:row>98</xdr:row>
      <xdr:rowOff>42504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33631</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04428" y="1683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117956</xdr:rowOff>
    </xdr:from>
    <xdr:to>
      <xdr:col>46</xdr:col>
      <xdr:colOff>38100</xdr:colOff>
      <xdr:row>97</xdr:row>
      <xdr:rowOff>48106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39233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73006</xdr:rowOff>
    </xdr:from>
    <xdr:to>
      <xdr:col>41</xdr:col>
      <xdr:colOff>101600</xdr:colOff>
      <xdr:row>96</xdr:row>
      <xdr:rowOff>3156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19683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109280</xdr:rowOff>
    </xdr:from>
    <xdr:to>
      <xdr:col>36</xdr:col>
      <xdr:colOff>165100</xdr:colOff>
      <xdr:row>97</xdr:row>
      <xdr:rowOff>39430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30557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6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27239</xdr:rowOff>
    </xdr:from>
    <xdr:to>
      <xdr:col>85</xdr:col>
      <xdr:colOff>127000</xdr:colOff>
      <xdr:row>78</xdr:row>
      <xdr:rowOff>30344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00339"/>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27239</xdr:rowOff>
    </xdr:from>
    <xdr:to>
      <xdr:col>81</xdr:col>
      <xdr:colOff>50800</xdr:colOff>
      <xdr:row>78</xdr:row>
      <xdr:rowOff>29510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00339"/>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26434</xdr:rowOff>
    </xdr:from>
    <xdr:to>
      <xdr:col>76</xdr:col>
      <xdr:colOff>114300</xdr:colOff>
      <xdr:row>78</xdr:row>
      <xdr:rowOff>29510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99534"/>
          <a:ext cx="889000" cy="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26237</xdr:rowOff>
    </xdr:from>
    <xdr:to>
      <xdr:col>71</xdr:col>
      <xdr:colOff>177800</xdr:colOff>
      <xdr:row>78</xdr:row>
      <xdr:rowOff>26434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99337"/>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150994</xdr:rowOff>
    </xdr:from>
    <xdr:to>
      <xdr:col>85</xdr:col>
      <xdr:colOff>177800</xdr:colOff>
      <xdr:row>78</xdr:row>
      <xdr:rowOff>81144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65921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147889</xdr:rowOff>
    </xdr:from>
    <xdr:to>
      <xdr:col>81</xdr:col>
      <xdr:colOff>101600</xdr:colOff>
      <xdr:row>78</xdr:row>
      <xdr:rowOff>78039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69166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150160</xdr:rowOff>
    </xdr:from>
    <xdr:to>
      <xdr:col>76</xdr:col>
      <xdr:colOff>165100</xdr:colOff>
      <xdr:row>78</xdr:row>
      <xdr:rowOff>80310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71437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4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147084</xdr:rowOff>
    </xdr:from>
    <xdr:to>
      <xdr:col>72</xdr:col>
      <xdr:colOff>38100</xdr:colOff>
      <xdr:row>78</xdr:row>
      <xdr:rowOff>77234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68361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146887</xdr:rowOff>
    </xdr:from>
    <xdr:to>
      <xdr:col>67</xdr:col>
      <xdr:colOff>101600</xdr:colOff>
      <xdr:row>78</xdr:row>
      <xdr:rowOff>77037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68164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15435</xdr:rowOff>
    </xdr:from>
    <xdr:to>
      <xdr:col>85</xdr:col>
      <xdr:colOff>127000</xdr:colOff>
      <xdr:row>99</xdr:row>
      <xdr:rowOff>35533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8985"/>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35533</xdr:rowOff>
    </xdr:from>
    <xdr:to>
      <xdr:col>81</xdr:col>
      <xdr:colOff>50800</xdr:colOff>
      <xdr:row>99</xdr:row>
      <xdr:rowOff>38131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09083"/>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31581</xdr:rowOff>
    </xdr:from>
    <xdr:to>
      <xdr:col>76</xdr:col>
      <xdr:colOff>114300</xdr:colOff>
      <xdr:row>99</xdr:row>
      <xdr:rowOff>38131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5131"/>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31581</xdr:rowOff>
    </xdr:from>
    <xdr:to>
      <xdr:col>71</xdr:col>
      <xdr:colOff>177800</xdr:colOff>
      <xdr:row>99</xdr:row>
      <xdr:rowOff>41610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5131"/>
          <a:ext cx="8890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136085</xdr:rowOff>
    </xdr:from>
    <xdr:to>
      <xdr:col>85</xdr:col>
      <xdr:colOff>177800</xdr:colOff>
      <xdr:row>99</xdr:row>
      <xdr:rowOff>66235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156183</xdr:rowOff>
    </xdr:from>
    <xdr:to>
      <xdr:col>81</xdr:col>
      <xdr:colOff>101600</xdr:colOff>
      <xdr:row>99</xdr:row>
      <xdr:rowOff>86333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77460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158781</xdr:rowOff>
    </xdr:from>
    <xdr:to>
      <xdr:col>76</xdr:col>
      <xdr:colOff>165100</xdr:colOff>
      <xdr:row>99</xdr:row>
      <xdr:rowOff>88931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80058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5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152231</xdr:rowOff>
    </xdr:from>
    <xdr:to>
      <xdr:col>72</xdr:col>
      <xdr:colOff>38100</xdr:colOff>
      <xdr:row>99</xdr:row>
      <xdr:rowOff>82381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73508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162260</xdr:rowOff>
    </xdr:from>
    <xdr:to>
      <xdr:col>67</xdr:col>
      <xdr:colOff>101600</xdr:colOff>
      <xdr:row>99</xdr:row>
      <xdr:rowOff>92410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83537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91498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78048"/>
          <a:ext cx="8382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98846</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396"/>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98323</xdr:rowOff>
    </xdr:from>
    <xdr:to>
      <xdr:col>102</xdr:col>
      <xdr:colOff>114300</xdr:colOff>
      <xdr:row>39</xdr:row>
      <xdr:rowOff>98846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4873"/>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40698</xdr:rowOff>
    </xdr:from>
    <xdr:to>
      <xdr:col>116</xdr:col>
      <xdr:colOff>114300</xdr:colOff>
      <xdr:row>39</xdr:row>
      <xdr:rowOff>142298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127075</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2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48046</xdr:rowOff>
    </xdr:from>
    <xdr:to>
      <xdr:col>102</xdr:col>
      <xdr:colOff>165100</xdr:colOff>
      <xdr:row>39</xdr:row>
      <xdr:rowOff>149646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140773</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47523</xdr:rowOff>
    </xdr:from>
    <xdr:to>
      <xdr:col>98</xdr:col>
      <xdr:colOff>38100</xdr:colOff>
      <xdr:row>39</xdr:row>
      <xdr:rowOff>149123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140250</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42560</xdr:rowOff>
    </xdr:from>
    <xdr:to>
      <xdr:col>116</xdr:col>
      <xdr:colOff>63500</xdr:colOff>
      <xdr:row>59</xdr:row>
      <xdr:rowOff>42918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8110"/>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42202</xdr:rowOff>
    </xdr:from>
    <xdr:to>
      <xdr:col>111</xdr:col>
      <xdr:colOff>177800</xdr:colOff>
      <xdr:row>59</xdr:row>
      <xdr:rowOff>42560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7752"/>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42202</xdr:rowOff>
    </xdr:from>
    <xdr:to>
      <xdr:col>107</xdr:col>
      <xdr:colOff>50800</xdr:colOff>
      <xdr:row>59</xdr:row>
      <xdr:rowOff>42393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775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42232</xdr:rowOff>
    </xdr:from>
    <xdr:to>
      <xdr:col>102</xdr:col>
      <xdr:colOff>114300</xdr:colOff>
      <xdr:row>59</xdr:row>
      <xdr:rowOff>42393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7782"/>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163568</xdr:rowOff>
    </xdr:from>
    <xdr:to>
      <xdr:col>116</xdr:col>
      <xdr:colOff>114300</xdr:colOff>
      <xdr:row>59</xdr:row>
      <xdr:rowOff>93718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163210</xdr:rowOff>
    </xdr:from>
    <xdr:to>
      <xdr:col>112</xdr:col>
      <xdr:colOff>38100</xdr:colOff>
      <xdr:row>59</xdr:row>
      <xdr:rowOff>93360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84487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0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162852</xdr:rowOff>
    </xdr:from>
    <xdr:to>
      <xdr:col>107</xdr:col>
      <xdr:colOff>101600</xdr:colOff>
      <xdr:row>59</xdr:row>
      <xdr:rowOff>93002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84129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163043</xdr:rowOff>
    </xdr:from>
    <xdr:to>
      <xdr:col>102</xdr:col>
      <xdr:colOff>165100</xdr:colOff>
      <xdr:row>59</xdr:row>
      <xdr:rowOff>93193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84320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162882</xdr:rowOff>
    </xdr:from>
    <xdr:to>
      <xdr:col>98</xdr:col>
      <xdr:colOff>38100</xdr:colOff>
      <xdr:row>59</xdr:row>
      <xdr:rowOff>93032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84159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60604</xdr:rowOff>
    </xdr:from>
    <xdr:to>
      <xdr:col>116</xdr:col>
      <xdr:colOff>63500</xdr:colOff>
      <xdr:row>77</xdr:row>
      <xdr:rowOff>75597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62254"/>
          <a:ext cx="8382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75597</xdr:rowOff>
    </xdr:from>
    <xdr:to>
      <xdr:col>111</xdr:col>
      <xdr:colOff>177800</xdr:colOff>
      <xdr:row>77</xdr:row>
      <xdr:rowOff>90646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77247"/>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90646</xdr:rowOff>
    </xdr:from>
    <xdr:to>
      <xdr:col>107</xdr:col>
      <xdr:colOff>50800</xdr:colOff>
      <xdr:row>77</xdr:row>
      <xdr:rowOff>95465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92296"/>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95465</xdr:rowOff>
    </xdr:from>
    <xdr:to>
      <xdr:col>102</xdr:col>
      <xdr:colOff>114300</xdr:colOff>
      <xdr:row>77</xdr:row>
      <xdr:rowOff>127184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97115"/>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9804</xdr:rowOff>
    </xdr:from>
    <xdr:to>
      <xdr:col>116</xdr:col>
      <xdr:colOff>114300</xdr:colOff>
      <xdr:row>77</xdr:row>
      <xdr:rowOff>111404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96181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24797</xdr:rowOff>
    </xdr:from>
    <xdr:to>
      <xdr:col>112</xdr:col>
      <xdr:colOff>38100</xdr:colOff>
      <xdr:row>77</xdr:row>
      <xdr:rowOff>126397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117524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39846</xdr:rowOff>
    </xdr:from>
    <xdr:to>
      <xdr:col>107</xdr:col>
      <xdr:colOff>101600</xdr:colOff>
      <xdr:row>77</xdr:row>
      <xdr:rowOff>141446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132573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3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44665</xdr:rowOff>
    </xdr:from>
    <xdr:to>
      <xdr:col>102</xdr:col>
      <xdr:colOff>165100</xdr:colOff>
      <xdr:row>77</xdr:row>
      <xdr:rowOff>146265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4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137392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76384</xdr:rowOff>
    </xdr:from>
    <xdr:to>
      <xdr:col>98</xdr:col>
      <xdr:colOff>38100</xdr:colOff>
      <xdr:row>78</xdr:row>
      <xdr:rowOff>6534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169111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7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住民一人当たりのコストは類似団体内平均値と比較して概ね低い値となっている。</a:t>
          </a:r>
          <a:endParaRPr lang="ja-JP" altLang="ja-JP" sz="1400">
            <a:effectLst/>
          </a:endParaRPr>
        </a:p>
        <a:p>
          <a:r>
            <a:rPr kumimoji="1" lang="ja-JP" altLang="ja-JP" sz="1100">
              <a:solidFill>
                <a:schemeClr val="dk1"/>
              </a:solidFill>
              <a:effectLst/>
              <a:latin typeface="+mn-lt"/>
              <a:ea typeface="+mn-ea"/>
              <a:cs typeface="+mn-cs"/>
            </a:rPr>
            <a:t>主な構成項目である人件費は、住民一人当たり</a:t>
          </a:r>
          <a:r>
            <a:rPr kumimoji="1" lang="en-US" altLang="ja-JP" sz="1100">
              <a:solidFill>
                <a:schemeClr val="dk1"/>
              </a:solidFill>
              <a:effectLst/>
              <a:latin typeface="+mn-lt"/>
              <a:ea typeface="+mn-ea"/>
              <a:cs typeface="+mn-cs"/>
            </a:rPr>
            <a:t>84,750</a:t>
          </a:r>
          <a:r>
            <a:rPr kumimoji="1" lang="ja-JP" altLang="ja-JP" sz="1100">
              <a:solidFill>
                <a:schemeClr val="dk1"/>
              </a:solidFill>
              <a:effectLst/>
              <a:latin typeface="+mn-lt"/>
              <a:ea typeface="+mn-ea"/>
              <a:cs typeface="+mn-cs"/>
            </a:rPr>
            <a:t>円であり、類似団体平均値と比較すると</a:t>
          </a:r>
          <a:r>
            <a:rPr kumimoji="1" lang="en-US" altLang="ja-JP" sz="1100">
              <a:solidFill>
                <a:schemeClr val="dk1"/>
              </a:solidFill>
              <a:effectLst/>
              <a:latin typeface="+mn-lt"/>
              <a:ea typeface="+mn-ea"/>
              <a:cs typeface="+mn-cs"/>
            </a:rPr>
            <a:t>32,520</a:t>
          </a:r>
          <a:r>
            <a:rPr kumimoji="1" lang="ja-JP" altLang="ja-JP" sz="1100">
              <a:solidFill>
                <a:schemeClr val="dk1"/>
              </a:solidFill>
              <a:effectLst/>
              <a:latin typeface="+mn-lt"/>
              <a:ea typeface="+mn-ea"/>
              <a:cs typeface="+mn-cs"/>
            </a:rPr>
            <a:t>円低く、前年度と比較すると</a:t>
          </a:r>
          <a:r>
            <a:rPr kumimoji="1" lang="en-US" altLang="ja-JP" sz="1100">
              <a:solidFill>
                <a:schemeClr val="dk1"/>
              </a:solidFill>
              <a:effectLst/>
              <a:latin typeface="+mn-lt"/>
              <a:ea typeface="+mn-ea"/>
              <a:cs typeface="+mn-cs"/>
            </a:rPr>
            <a:t>2,612</a:t>
          </a:r>
          <a:r>
            <a:rPr kumimoji="1" lang="ja-JP" altLang="ja-JP" sz="1100">
              <a:solidFill>
                <a:schemeClr val="dk1"/>
              </a:solidFill>
              <a:effectLst/>
              <a:latin typeface="+mn-lt"/>
              <a:ea typeface="+mn-ea"/>
              <a:cs typeface="+mn-cs"/>
            </a:rPr>
            <a:t>円高くなっている。これは、人事院勧告等に伴う給与改定の影響である。</a:t>
          </a:r>
          <a:endParaRPr lang="ja-JP" altLang="ja-JP" sz="1400">
            <a:effectLst/>
          </a:endParaRPr>
        </a:p>
        <a:p>
          <a:r>
            <a:rPr kumimoji="1" lang="ja-JP" altLang="ja-JP" sz="1100">
              <a:solidFill>
                <a:schemeClr val="dk1"/>
              </a:solidFill>
              <a:effectLst/>
              <a:latin typeface="+mn-lt"/>
              <a:ea typeface="+mn-ea"/>
              <a:cs typeface="+mn-cs"/>
            </a:rPr>
            <a:t>また、扶助費について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101,878</a:t>
          </a:r>
          <a:r>
            <a:rPr kumimoji="1" lang="ja-JP" altLang="ja-JP" sz="1100">
              <a:solidFill>
                <a:schemeClr val="dk1"/>
              </a:solidFill>
              <a:effectLst/>
              <a:latin typeface="+mn-lt"/>
              <a:ea typeface="+mn-ea"/>
              <a:cs typeface="+mn-cs"/>
            </a:rPr>
            <a:t>円となり、類似団体と比較して一人当たりのコストは低い状況となっているが、少子高齢化社会の影響により</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くことが予想される。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40,297</a:t>
          </a:r>
          <a:r>
            <a:rPr kumimoji="1" lang="ja-JP" altLang="ja-JP" sz="1100">
              <a:solidFill>
                <a:schemeClr val="dk1"/>
              </a:solidFill>
              <a:effectLst/>
              <a:latin typeface="+mn-lt"/>
              <a:ea typeface="+mn-ea"/>
              <a:cs typeface="+mn-cs"/>
            </a:rPr>
            <a:t>円となり、前年度と比べると</a:t>
          </a:r>
          <a:r>
            <a:rPr kumimoji="1" lang="en-US" altLang="ja-JP" sz="1100">
              <a:solidFill>
                <a:schemeClr val="dk1"/>
              </a:solidFill>
              <a:effectLst/>
              <a:latin typeface="+mn-lt"/>
              <a:ea typeface="+mn-ea"/>
              <a:cs typeface="+mn-cs"/>
            </a:rPr>
            <a:t>8,540</a:t>
          </a:r>
          <a:r>
            <a:rPr kumimoji="1" lang="ja-JP" altLang="ja-JP" sz="1100">
              <a:solidFill>
                <a:schemeClr val="dk1"/>
              </a:solidFill>
              <a:effectLst/>
              <a:latin typeface="+mn-lt"/>
              <a:ea typeface="+mn-ea"/>
              <a:cs typeface="+mn-cs"/>
            </a:rPr>
            <a:t>円減少していおり、類似団体と比較すると一人当たりコストは低い状況となっている。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年度以降は複数の施設整備事業が開始されるため、今後は増加していくこととなる。</a:t>
          </a:r>
          <a:endParaRPr lang="ja-JP" altLang="ja-JP" sz="1400">
            <a:effectLst/>
          </a:endParaRPr>
        </a:p>
        <a:p>
          <a:r>
            <a:rPr kumimoji="1" lang="ja-JP" altLang="ja-JP" sz="1100">
              <a:solidFill>
                <a:schemeClr val="dk1"/>
              </a:solidFill>
              <a:effectLst/>
              <a:latin typeface="+mn-lt"/>
              <a:ea typeface="+mn-ea"/>
              <a:cs typeface="+mn-cs"/>
            </a:rPr>
            <a:t>今後も公共施設等マネジメント計画</a:t>
          </a:r>
          <a:r>
            <a:rPr kumimoji="1" lang="ja-JP" altLang="ja-JP" sz="1100" baseline="0">
              <a:solidFill>
                <a:schemeClr val="dk1"/>
              </a:solidFill>
              <a:effectLst/>
              <a:latin typeface="+mn-lt"/>
              <a:ea typeface="+mn-ea"/>
              <a:cs typeface="+mn-cs"/>
            </a:rPr>
            <a:t>に基づ</a:t>
          </a:r>
          <a:r>
            <a:rPr kumimoji="1" lang="ja-JP" altLang="en-US" sz="1100" baseline="0">
              <a:solidFill>
                <a:schemeClr val="dk1"/>
              </a:solidFill>
              <a:effectLst/>
              <a:latin typeface="+mn-lt"/>
              <a:ea typeface="+mn-ea"/>
              <a:cs typeface="+mn-cs"/>
            </a:rPr>
            <a:t>き、事業の取捨選択を徹底していくことで、事業費の減少を目指すこととしている。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茨城県かすみがうら市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39,893
37,970
156.60
19,557,735
18,768,988
736,556
11,671,078
18,638,184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38</xdr:row>
      <xdr:rowOff>18705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338"/>
          <a:ext cx="1270" cy="128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22532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18705</xdr:rowOff>
    </xdr:from>
    <xdr:to>
      <xdr:col>24</xdr:col>
      <xdr:colOff>152400</xdr:colOff>
      <xdr:row>38</xdr:row>
      <xdr:rowOff>18705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8745</xdr:rowOff>
    </xdr:from>
    <xdr:to>
      <xdr:col>24</xdr:col>
      <xdr:colOff>63500</xdr:colOff>
      <xdr:row>38</xdr:row>
      <xdr:rowOff>41728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23845"/>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10196</xdr:rowOff>
    </xdr:from>
    <xdr:to>
      <xdr:col>24</xdr:col>
      <xdr:colOff>114300</xdr:colOff>
      <xdr:row>36</xdr:row>
      <xdr:rowOff>111796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41728</xdr:rowOff>
    </xdr:from>
    <xdr:to>
      <xdr:col>19</xdr:col>
      <xdr:colOff>177800</xdr:colOff>
      <xdr:row>38</xdr:row>
      <xdr:rowOff>66874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568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37138</xdr:rowOff>
    </xdr:from>
    <xdr:to>
      <xdr:col>20</xdr:col>
      <xdr:colOff>38100</xdr:colOff>
      <xdr:row>36</xdr:row>
      <xdr:rowOff>138738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155265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8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42872</xdr:rowOff>
    </xdr:from>
    <xdr:to>
      <xdr:col>15</xdr:col>
      <xdr:colOff>50800</xdr:colOff>
      <xdr:row>38</xdr:row>
      <xdr:rowOff>66874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57972"/>
          <a:ext cx="889000" cy="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57059</xdr:rowOff>
    </xdr:from>
    <xdr:to>
      <xdr:col>15</xdr:col>
      <xdr:colOff>101600</xdr:colOff>
      <xdr:row>36</xdr:row>
      <xdr:rowOff>158659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3736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42872</xdr:rowOff>
    </xdr:from>
    <xdr:to>
      <xdr:col>10</xdr:col>
      <xdr:colOff>114300</xdr:colOff>
      <xdr:row>38</xdr:row>
      <xdr:rowOff>46790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57972"/>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66203</xdr:rowOff>
    </xdr:from>
    <xdr:to>
      <xdr:col>10</xdr:col>
      <xdr:colOff>165100</xdr:colOff>
      <xdr:row>36</xdr:row>
      <xdr:rowOff>167803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87757</xdr:rowOff>
    </xdr:from>
    <xdr:to>
      <xdr:col>6</xdr:col>
      <xdr:colOff>38100</xdr:colOff>
      <xdr:row>37</xdr:row>
      <xdr:rowOff>17907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34434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129395</xdr:rowOff>
    </xdr:from>
    <xdr:to>
      <xdr:col>24</xdr:col>
      <xdr:colOff>114300</xdr:colOff>
      <xdr:row>38</xdr:row>
      <xdr:rowOff>59545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44322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162378</xdr:rowOff>
    </xdr:from>
    <xdr:to>
      <xdr:col>20</xdr:col>
      <xdr:colOff>38100</xdr:colOff>
      <xdr:row>38</xdr:row>
      <xdr:rowOff>92528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83655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16074</xdr:rowOff>
    </xdr:from>
    <xdr:to>
      <xdr:col>15</xdr:col>
      <xdr:colOff>101600</xdr:colOff>
      <xdr:row>38</xdr:row>
      <xdr:rowOff>117674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108801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163522</xdr:rowOff>
    </xdr:from>
    <xdr:to>
      <xdr:col>10</xdr:col>
      <xdr:colOff>165100</xdr:colOff>
      <xdr:row>38</xdr:row>
      <xdr:rowOff>93672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84799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9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167440</xdr:rowOff>
    </xdr:from>
    <xdr:to>
      <xdr:col>6</xdr:col>
      <xdr:colOff>38100</xdr:colOff>
      <xdr:row>38</xdr:row>
      <xdr:rowOff>97590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88717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112243</xdr:rowOff>
    </xdr:from>
    <xdr:to>
      <xdr:col>24</xdr:col>
      <xdr:colOff>63500</xdr:colOff>
      <xdr:row>58</xdr:row>
      <xdr:rowOff>154722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56343"/>
          <a:ext cx="838200" cy="4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123702</xdr:rowOff>
    </xdr:from>
    <xdr:to>
      <xdr:col>19</xdr:col>
      <xdr:colOff>177800</xdr:colOff>
      <xdr:row>58</xdr:row>
      <xdr:rowOff>154722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7802"/>
          <a:ext cx="889000" cy="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123702</xdr:rowOff>
    </xdr:from>
    <xdr:to>
      <xdr:col>15</xdr:col>
      <xdr:colOff>50800</xdr:colOff>
      <xdr:row>58</xdr:row>
      <xdr:rowOff>151336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67802"/>
          <a:ext cx="889000" cy="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30006</xdr:rowOff>
    </xdr:from>
    <xdr:to>
      <xdr:col>10</xdr:col>
      <xdr:colOff>114300</xdr:colOff>
      <xdr:row>58</xdr:row>
      <xdr:rowOff>151336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4106"/>
          <a:ext cx="889000" cy="12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61443</xdr:rowOff>
    </xdr:from>
    <xdr:to>
      <xdr:col>24</xdr:col>
      <xdr:colOff>114300</xdr:colOff>
      <xdr:row>58</xdr:row>
      <xdr:rowOff>163043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147820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103922</xdr:rowOff>
    </xdr:from>
    <xdr:to>
      <xdr:col>20</xdr:col>
      <xdr:colOff>38100</xdr:colOff>
      <xdr:row>59</xdr:row>
      <xdr:rowOff>34072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25199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72902</xdr:rowOff>
    </xdr:from>
    <xdr:to>
      <xdr:col>15</xdr:col>
      <xdr:colOff>101600</xdr:colOff>
      <xdr:row>59</xdr:row>
      <xdr:rowOff>3052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165629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100536</xdr:rowOff>
    </xdr:from>
    <xdr:to>
      <xdr:col>10</xdr:col>
      <xdr:colOff>165100</xdr:colOff>
      <xdr:row>59</xdr:row>
      <xdr:rowOff>30686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21813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150656</xdr:rowOff>
    </xdr:from>
    <xdr:to>
      <xdr:col>6</xdr:col>
      <xdr:colOff>38100</xdr:colOff>
      <xdr:row>58</xdr:row>
      <xdr:rowOff>80806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71933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40095</xdr:rowOff>
    </xdr:from>
    <xdr:to>
      <xdr:col>24</xdr:col>
      <xdr:colOff>63500</xdr:colOff>
      <xdr:row>78</xdr:row>
      <xdr:rowOff>54990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413195"/>
          <a:ext cx="838200" cy="1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54990</xdr:rowOff>
    </xdr:from>
    <xdr:to>
      <xdr:col>19</xdr:col>
      <xdr:colOff>177800</xdr:colOff>
      <xdr:row>78</xdr:row>
      <xdr:rowOff>58756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28090"/>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12370</xdr:rowOff>
    </xdr:from>
    <xdr:to>
      <xdr:col>15</xdr:col>
      <xdr:colOff>50800</xdr:colOff>
      <xdr:row>78</xdr:row>
      <xdr:rowOff>58756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85470"/>
          <a:ext cx="889000" cy="4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12370</xdr:rowOff>
    </xdr:from>
    <xdr:to>
      <xdr:col>10</xdr:col>
      <xdr:colOff>114300</xdr:colOff>
      <xdr:row>78</xdr:row>
      <xdr:rowOff>111632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85470"/>
          <a:ext cx="889000" cy="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160745</xdr:rowOff>
    </xdr:from>
    <xdr:to>
      <xdr:col>24</xdr:col>
      <xdr:colOff>114300</xdr:colOff>
      <xdr:row>78</xdr:row>
      <xdr:rowOff>90895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75672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7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4190</xdr:rowOff>
    </xdr:from>
    <xdr:to>
      <xdr:col>20</xdr:col>
      <xdr:colOff>38100</xdr:colOff>
      <xdr:row>78</xdr:row>
      <xdr:rowOff>105790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96917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7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7956</xdr:rowOff>
    </xdr:from>
    <xdr:to>
      <xdr:col>15</xdr:col>
      <xdr:colOff>101600</xdr:colOff>
      <xdr:row>78</xdr:row>
      <xdr:rowOff>109556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100683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7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133020</xdr:rowOff>
    </xdr:from>
    <xdr:to>
      <xdr:col>10</xdr:col>
      <xdr:colOff>165100</xdr:colOff>
      <xdr:row>78</xdr:row>
      <xdr:rowOff>63170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54297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60832</xdr:rowOff>
    </xdr:from>
    <xdr:to>
      <xdr:col>6</xdr:col>
      <xdr:colOff>38100</xdr:colOff>
      <xdr:row>78</xdr:row>
      <xdr:rowOff>162432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153559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2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89221</xdr:rowOff>
    </xdr:from>
    <xdr:to>
      <xdr:col>24</xdr:col>
      <xdr:colOff>63500</xdr:colOff>
      <xdr:row>99</xdr:row>
      <xdr:rowOff>89647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7062771"/>
          <a:ext cx="8382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81369</xdr:rowOff>
    </xdr:from>
    <xdr:to>
      <xdr:col>19</xdr:col>
      <xdr:colOff>177800</xdr:colOff>
      <xdr:row>99</xdr:row>
      <xdr:rowOff>89221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7054919"/>
          <a:ext cx="889000" cy="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81369</xdr:rowOff>
    </xdr:from>
    <xdr:to>
      <xdr:col>15</xdr:col>
      <xdr:colOff>50800</xdr:colOff>
      <xdr:row>99</xdr:row>
      <xdr:rowOff>84271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7054919"/>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78187</xdr:rowOff>
    </xdr:from>
    <xdr:to>
      <xdr:col>10</xdr:col>
      <xdr:colOff>114300</xdr:colOff>
      <xdr:row>99</xdr:row>
      <xdr:rowOff>84271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7051737"/>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38847</xdr:rowOff>
    </xdr:from>
    <xdr:to>
      <xdr:col>24</xdr:col>
      <xdr:colOff>114300</xdr:colOff>
      <xdr:row>99</xdr:row>
      <xdr:rowOff>140447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701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38421</xdr:rowOff>
    </xdr:from>
    <xdr:to>
      <xdr:col>20</xdr:col>
      <xdr:colOff>38100</xdr:colOff>
      <xdr:row>99</xdr:row>
      <xdr:rowOff>140021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70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131148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10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30569</xdr:rowOff>
    </xdr:from>
    <xdr:to>
      <xdr:col>15</xdr:col>
      <xdr:colOff>101600</xdr:colOff>
      <xdr:row>99</xdr:row>
      <xdr:rowOff>132169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700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123296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9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33471</xdr:rowOff>
    </xdr:from>
    <xdr:to>
      <xdr:col>10</xdr:col>
      <xdr:colOff>165100</xdr:colOff>
      <xdr:row>99</xdr:row>
      <xdr:rowOff>135071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70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126198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9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27387</xdr:rowOff>
    </xdr:from>
    <xdr:to>
      <xdr:col>6</xdr:col>
      <xdr:colOff>38100</xdr:colOff>
      <xdr:row>99</xdr:row>
      <xdr:rowOff>128987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145514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146884</xdr:rowOff>
    </xdr:from>
    <xdr:to>
      <xdr:col>55</xdr:col>
      <xdr:colOff>0</xdr:colOff>
      <xdr:row>38</xdr:row>
      <xdr:rowOff>43688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5976184"/>
          <a:ext cx="838200" cy="58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43688</xdr:rowOff>
    </xdr:from>
    <xdr:to>
      <xdr:col>50</xdr:col>
      <xdr:colOff>114300</xdr:colOff>
      <xdr:row>38</xdr:row>
      <xdr:rowOff>59037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558788"/>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145578</xdr:rowOff>
    </xdr:from>
    <xdr:to>
      <xdr:col>45</xdr:col>
      <xdr:colOff>177800</xdr:colOff>
      <xdr:row>38</xdr:row>
      <xdr:rowOff>59037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317778"/>
          <a:ext cx="8890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145578</xdr:rowOff>
    </xdr:from>
    <xdr:to>
      <xdr:col>41</xdr:col>
      <xdr:colOff>50800</xdr:colOff>
      <xdr:row>38</xdr:row>
      <xdr:rowOff>75039</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317778"/>
          <a:ext cx="889000" cy="27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96084</xdr:rowOff>
    </xdr:from>
    <xdr:to>
      <xdr:col>55</xdr:col>
      <xdr:colOff>50800</xdr:colOff>
      <xdr:row>35</xdr:row>
      <xdr:rowOff>26234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92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118961</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77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164338</xdr:rowOff>
    </xdr:from>
    <xdr:to>
      <xdr:col>50</xdr:col>
      <xdr:colOff>165100</xdr:colOff>
      <xdr:row>38</xdr:row>
      <xdr:rowOff>94488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85615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8237</xdr:rowOff>
    </xdr:from>
    <xdr:to>
      <xdr:col>46</xdr:col>
      <xdr:colOff>38100</xdr:colOff>
      <xdr:row>38</xdr:row>
      <xdr:rowOff>109837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100964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1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94778</xdr:rowOff>
    </xdr:from>
    <xdr:to>
      <xdr:col>41</xdr:col>
      <xdr:colOff>101600</xdr:colOff>
      <xdr:row>37</xdr:row>
      <xdr:rowOff>24928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2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41455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604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24239</xdr:rowOff>
    </xdr:from>
    <xdr:to>
      <xdr:col>36</xdr:col>
      <xdr:colOff>165100</xdr:colOff>
      <xdr:row>38</xdr:row>
      <xdr:rowOff>125839</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116966</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3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166853</xdr:rowOff>
    </xdr:from>
    <xdr:to>
      <xdr:col>55</xdr:col>
      <xdr:colOff>0</xdr:colOff>
      <xdr:row>58</xdr:row>
      <xdr:rowOff>1905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939503"/>
          <a:ext cx="8382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157912</xdr:rowOff>
    </xdr:from>
    <xdr:to>
      <xdr:col>50</xdr:col>
      <xdr:colOff>114300</xdr:colOff>
      <xdr:row>58</xdr:row>
      <xdr:rowOff>1905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930562"/>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148222</xdr:rowOff>
    </xdr:from>
    <xdr:to>
      <xdr:col>45</xdr:col>
      <xdr:colOff>177800</xdr:colOff>
      <xdr:row>57</xdr:row>
      <xdr:rowOff>157912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920872"/>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148222</xdr:rowOff>
    </xdr:from>
    <xdr:to>
      <xdr:col>41</xdr:col>
      <xdr:colOff>50800</xdr:colOff>
      <xdr:row>58</xdr:row>
      <xdr:rowOff>2362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920872"/>
          <a:ext cx="889000" cy="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116053</xdr:rowOff>
    </xdr:from>
    <xdr:to>
      <xdr:col>55</xdr:col>
      <xdr:colOff>50800</xdr:colOff>
      <xdr:row>58</xdr:row>
      <xdr:rowOff>46203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94480</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122555</xdr:rowOff>
    </xdr:from>
    <xdr:to>
      <xdr:col>50</xdr:col>
      <xdr:colOff>165100</xdr:colOff>
      <xdr:row>58</xdr:row>
      <xdr:rowOff>52705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43832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9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107112</xdr:rowOff>
    </xdr:from>
    <xdr:to>
      <xdr:col>46</xdr:col>
      <xdr:colOff>38100</xdr:colOff>
      <xdr:row>58</xdr:row>
      <xdr:rowOff>37262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28389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97422</xdr:rowOff>
    </xdr:from>
    <xdr:to>
      <xdr:col>41</xdr:col>
      <xdr:colOff>101600</xdr:colOff>
      <xdr:row>58</xdr:row>
      <xdr:rowOff>27572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18699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123012</xdr:rowOff>
    </xdr:from>
    <xdr:to>
      <xdr:col>36</xdr:col>
      <xdr:colOff>165100</xdr:colOff>
      <xdr:row>58</xdr:row>
      <xdr:rowOff>53162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44289</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82001</xdr:rowOff>
    </xdr:from>
    <xdr:to>
      <xdr:col>55</xdr:col>
      <xdr:colOff>0</xdr:colOff>
      <xdr:row>78</xdr:row>
      <xdr:rowOff>85421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455101"/>
          <a:ext cx="8382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85421</xdr:rowOff>
    </xdr:from>
    <xdr:to>
      <xdr:col>50</xdr:col>
      <xdr:colOff>114300</xdr:colOff>
      <xdr:row>78</xdr:row>
      <xdr:rowOff>95287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458521"/>
          <a:ext cx="889000" cy="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46061</xdr:rowOff>
    </xdr:from>
    <xdr:to>
      <xdr:col>45</xdr:col>
      <xdr:colOff>177800</xdr:colOff>
      <xdr:row>78</xdr:row>
      <xdr:rowOff>95287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19161"/>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13170</xdr:rowOff>
    </xdr:from>
    <xdr:to>
      <xdr:col>41</xdr:col>
      <xdr:colOff>50800</xdr:colOff>
      <xdr:row>78</xdr:row>
      <xdr:rowOff>46061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386270"/>
          <a:ext cx="889000" cy="3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31201</xdr:rowOff>
    </xdr:from>
    <xdr:to>
      <xdr:col>55</xdr:col>
      <xdr:colOff>50800</xdr:colOff>
      <xdr:row>78</xdr:row>
      <xdr:rowOff>132801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34621</xdr:rowOff>
    </xdr:from>
    <xdr:to>
      <xdr:col>50</xdr:col>
      <xdr:colOff>165100</xdr:colOff>
      <xdr:row>78</xdr:row>
      <xdr:rowOff>136221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127348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5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44487</xdr:rowOff>
    </xdr:from>
    <xdr:to>
      <xdr:col>46</xdr:col>
      <xdr:colOff>38100</xdr:colOff>
      <xdr:row>78</xdr:row>
      <xdr:rowOff>146087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137214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51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166711</xdr:rowOff>
    </xdr:from>
    <xdr:to>
      <xdr:col>41</xdr:col>
      <xdr:colOff>101600</xdr:colOff>
      <xdr:row>78</xdr:row>
      <xdr:rowOff>96861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6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87988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46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133820</xdr:rowOff>
    </xdr:from>
    <xdr:to>
      <xdr:col>36</xdr:col>
      <xdr:colOff>165100</xdr:colOff>
      <xdr:row>78</xdr:row>
      <xdr:rowOff>63970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55097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42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120292</xdr:rowOff>
    </xdr:from>
    <xdr:to>
      <xdr:col>55</xdr:col>
      <xdr:colOff>0</xdr:colOff>
      <xdr:row>97</xdr:row>
      <xdr:rowOff>96030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79492"/>
          <a:ext cx="838200" cy="14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120292</xdr:rowOff>
    </xdr:from>
    <xdr:to>
      <xdr:col>50</xdr:col>
      <xdr:colOff>114300</xdr:colOff>
      <xdr:row>97</xdr:row>
      <xdr:rowOff>56505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79492"/>
          <a:ext cx="889000" cy="10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56505</xdr:rowOff>
    </xdr:from>
    <xdr:to>
      <xdr:col>45</xdr:col>
      <xdr:colOff>177800</xdr:colOff>
      <xdr:row>97</xdr:row>
      <xdr:rowOff>93538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87155"/>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93538</xdr:rowOff>
    </xdr:from>
    <xdr:to>
      <xdr:col>41</xdr:col>
      <xdr:colOff>50800</xdr:colOff>
      <xdr:row>97</xdr:row>
      <xdr:rowOff>138908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24188"/>
          <a:ext cx="889000" cy="4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45230</xdr:rowOff>
    </xdr:from>
    <xdr:to>
      <xdr:col>55</xdr:col>
      <xdr:colOff>50800</xdr:colOff>
      <xdr:row>97</xdr:row>
      <xdr:rowOff>146830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23657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69492</xdr:rowOff>
    </xdr:from>
    <xdr:to>
      <xdr:col>50</xdr:col>
      <xdr:colOff>165100</xdr:colOff>
      <xdr:row>96</xdr:row>
      <xdr:rowOff>171092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2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162219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5705</xdr:rowOff>
    </xdr:from>
    <xdr:to>
      <xdr:col>46</xdr:col>
      <xdr:colOff>38100</xdr:colOff>
      <xdr:row>97</xdr:row>
      <xdr:rowOff>107305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98432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42738</xdr:rowOff>
    </xdr:from>
    <xdr:to>
      <xdr:col>41</xdr:col>
      <xdr:colOff>101600</xdr:colOff>
      <xdr:row>97</xdr:row>
      <xdr:rowOff>144338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135465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88108</xdr:rowOff>
    </xdr:from>
    <xdr:to>
      <xdr:col>36</xdr:col>
      <xdr:colOff>165100</xdr:colOff>
      <xdr:row>98</xdr:row>
      <xdr:rowOff>18258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9385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1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136542</xdr:rowOff>
    </xdr:from>
    <xdr:to>
      <xdr:col>85</xdr:col>
      <xdr:colOff>127000</xdr:colOff>
      <xdr:row>37</xdr:row>
      <xdr:rowOff>160845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80192"/>
          <a:ext cx="838200" cy="2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160845</xdr:rowOff>
    </xdr:from>
    <xdr:to>
      <xdr:col>81</xdr:col>
      <xdr:colOff>50800</xdr:colOff>
      <xdr:row>37</xdr:row>
      <xdr:rowOff>165746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04495"/>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165746</xdr:rowOff>
    </xdr:from>
    <xdr:to>
      <xdr:col>76</xdr:col>
      <xdr:colOff>114300</xdr:colOff>
      <xdr:row>38</xdr:row>
      <xdr:rowOff>31544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09396"/>
          <a:ext cx="889000" cy="3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91151</xdr:rowOff>
    </xdr:from>
    <xdr:to>
      <xdr:col>71</xdr:col>
      <xdr:colOff>177800</xdr:colOff>
      <xdr:row>38</xdr:row>
      <xdr:rowOff>31544</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434801"/>
          <a:ext cx="889000" cy="1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85742</xdr:rowOff>
    </xdr:from>
    <xdr:to>
      <xdr:col>85</xdr:col>
      <xdr:colOff>177800</xdr:colOff>
      <xdr:row>38</xdr:row>
      <xdr:rowOff>15892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64169</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0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110046</xdr:rowOff>
    </xdr:from>
    <xdr:to>
      <xdr:col>81</xdr:col>
      <xdr:colOff>101600</xdr:colOff>
      <xdr:row>38</xdr:row>
      <xdr:rowOff>40196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114946</xdr:rowOff>
    </xdr:from>
    <xdr:to>
      <xdr:col>76</xdr:col>
      <xdr:colOff>165100</xdr:colOff>
      <xdr:row>38</xdr:row>
      <xdr:rowOff>45096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5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36223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152194</xdr:rowOff>
    </xdr:from>
    <xdr:to>
      <xdr:col>72</xdr:col>
      <xdr:colOff>38100</xdr:colOff>
      <xdr:row>38</xdr:row>
      <xdr:rowOff>82344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9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73471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8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40351</xdr:rowOff>
    </xdr:from>
    <xdr:to>
      <xdr:col>67</xdr:col>
      <xdr:colOff>101600</xdr:colOff>
      <xdr:row>37</xdr:row>
      <xdr:rowOff>141951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8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133078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4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54196</xdr:rowOff>
    </xdr:from>
    <xdr:to>
      <xdr:col>85</xdr:col>
      <xdr:colOff>127000</xdr:colOff>
      <xdr:row>57</xdr:row>
      <xdr:rowOff>53991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655396"/>
          <a:ext cx="838200" cy="17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54196</xdr:rowOff>
    </xdr:from>
    <xdr:to>
      <xdr:col>81</xdr:col>
      <xdr:colOff>50800</xdr:colOff>
      <xdr:row>56</xdr:row>
      <xdr:rowOff>155732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655396"/>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153812</xdr:rowOff>
    </xdr:from>
    <xdr:to>
      <xdr:col>76</xdr:col>
      <xdr:colOff>114300</xdr:colOff>
      <xdr:row>56</xdr:row>
      <xdr:rowOff>155732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583562"/>
          <a:ext cx="889000" cy="1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153812</xdr:rowOff>
    </xdr:from>
    <xdr:to>
      <xdr:col>71</xdr:col>
      <xdr:colOff>177800</xdr:colOff>
      <xdr:row>56</xdr:row>
      <xdr:rowOff>83838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583562"/>
          <a:ext cx="889000" cy="10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3191</xdr:rowOff>
    </xdr:from>
    <xdr:to>
      <xdr:col>85</xdr:col>
      <xdr:colOff>177800</xdr:colOff>
      <xdr:row>57</xdr:row>
      <xdr:rowOff>104791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89568</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6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3396</xdr:rowOff>
    </xdr:from>
    <xdr:to>
      <xdr:col>81</xdr:col>
      <xdr:colOff>101600</xdr:colOff>
      <xdr:row>56</xdr:row>
      <xdr:rowOff>104996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60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96123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69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104932</xdr:rowOff>
    </xdr:from>
    <xdr:to>
      <xdr:col>76</xdr:col>
      <xdr:colOff>165100</xdr:colOff>
      <xdr:row>57</xdr:row>
      <xdr:rowOff>35082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26209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7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103012</xdr:rowOff>
    </xdr:from>
    <xdr:to>
      <xdr:col>72</xdr:col>
      <xdr:colOff>38100</xdr:colOff>
      <xdr:row>56</xdr:row>
      <xdr:rowOff>33162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3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49689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33038</xdr:rowOff>
    </xdr:from>
    <xdr:to>
      <xdr:col>67</xdr:col>
      <xdr:colOff>101600</xdr:colOff>
      <xdr:row>56</xdr:row>
      <xdr:rowOff>134638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3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125765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72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27239</xdr:rowOff>
    </xdr:from>
    <xdr:to>
      <xdr:col>85</xdr:col>
      <xdr:colOff>127000</xdr:colOff>
      <xdr:row>98</xdr:row>
      <xdr:rowOff>30344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29339"/>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27239</xdr:rowOff>
    </xdr:from>
    <xdr:to>
      <xdr:col>81</xdr:col>
      <xdr:colOff>50800</xdr:colOff>
      <xdr:row>98</xdr:row>
      <xdr:rowOff>29510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829339"/>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26434</xdr:rowOff>
    </xdr:from>
    <xdr:to>
      <xdr:col>76</xdr:col>
      <xdr:colOff>114300</xdr:colOff>
      <xdr:row>98</xdr:row>
      <xdr:rowOff>29510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828534"/>
          <a:ext cx="889000" cy="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26237</xdr:rowOff>
    </xdr:from>
    <xdr:to>
      <xdr:col>71</xdr:col>
      <xdr:colOff>177800</xdr:colOff>
      <xdr:row>98</xdr:row>
      <xdr:rowOff>26434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828337"/>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150994</xdr:rowOff>
    </xdr:from>
    <xdr:to>
      <xdr:col>85</xdr:col>
      <xdr:colOff>177800</xdr:colOff>
      <xdr:row>98</xdr:row>
      <xdr:rowOff>81144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65921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147889</xdr:rowOff>
    </xdr:from>
    <xdr:to>
      <xdr:col>81</xdr:col>
      <xdr:colOff>101600</xdr:colOff>
      <xdr:row>98</xdr:row>
      <xdr:rowOff>78039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69166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150160</xdr:rowOff>
    </xdr:from>
    <xdr:to>
      <xdr:col>76</xdr:col>
      <xdr:colOff>165100</xdr:colOff>
      <xdr:row>98</xdr:row>
      <xdr:rowOff>80310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71437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7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147084</xdr:rowOff>
    </xdr:from>
    <xdr:to>
      <xdr:col>72</xdr:col>
      <xdr:colOff>38100</xdr:colOff>
      <xdr:row>98</xdr:row>
      <xdr:rowOff>77234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7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68361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7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146887</xdr:rowOff>
    </xdr:from>
    <xdr:to>
      <xdr:col>67</xdr:col>
      <xdr:colOff>101600</xdr:colOff>
      <xdr:row>98</xdr:row>
      <xdr:rowOff>77037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7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68164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7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全ての項目で住民一人当たりのコストは類似団体内平均値と比較して低い値となっている。</a:t>
          </a:r>
          <a:endParaRPr lang="ja-JP" altLang="ja-JP" sz="1400">
            <a:effectLst/>
          </a:endParaRPr>
        </a:p>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新庁舎整備事業実施のため、前年度よりも増加している。</a:t>
          </a:r>
          <a:r>
            <a:rPr kumimoji="1" lang="ja-JP" altLang="ja-JP" sz="1100">
              <a:solidFill>
                <a:schemeClr val="dk1"/>
              </a:solidFill>
              <a:effectLst/>
              <a:latin typeface="+mn-lt"/>
              <a:ea typeface="+mn-ea"/>
              <a:cs typeface="+mn-cs"/>
            </a:rPr>
            <a:t>民生費については、住民一人当たり</a:t>
          </a:r>
          <a:r>
            <a:rPr kumimoji="1" lang="en-US" altLang="ja-JP" sz="1100">
              <a:solidFill>
                <a:schemeClr val="dk1"/>
              </a:solidFill>
              <a:effectLst/>
              <a:latin typeface="+mn-lt"/>
              <a:ea typeface="+mn-ea"/>
              <a:cs typeface="+mn-cs"/>
            </a:rPr>
            <a:t>170,500</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59,022</a:t>
          </a:r>
          <a:r>
            <a:rPr kumimoji="1" lang="ja-JP" altLang="ja-JP" sz="1100">
              <a:solidFill>
                <a:schemeClr val="dk1"/>
              </a:solidFill>
              <a:effectLst/>
              <a:latin typeface="+mn-lt"/>
              <a:ea typeface="+mn-ea"/>
              <a:cs typeface="+mn-cs"/>
            </a:rPr>
            <a:t>円低くなっ</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4,561</a:t>
          </a:r>
          <a:r>
            <a:rPr kumimoji="1" lang="ja-JP" altLang="ja-JP" sz="1100">
              <a:solidFill>
                <a:schemeClr val="dk1"/>
              </a:solidFill>
              <a:effectLst/>
              <a:latin typeface="+mn-lt"/>
              <a:ea typeface="+mn-ea"/>
              <a:cs typeface="+mn-cs"/>
            </a:rPr>
            <a:t>円増加している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少子高齢化を始めとする諸要因により増加傾向になることが見込まれる。</a:t>
          </a:r>
          <a:r>
            <a:rPr kumimoji="1" lang="ja-JP" altLang="en-US" sz="1100">
              <a:solidFill>
                <a:schemeClr val="dk1"/>
              </a:solidFill>
              <a:effectLst/>
              <a:latin typeface="+mn-lt"/>
              <a:ea typeface="+mn-ea"/>
              <a:cs typeface="+mn-cs"/>
            </a:rPr>
            <a:t>労働</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1,784</a:t>
          </a:r>
          <a:r>
            <a:rPr kumimoji="1" lang="ja-JP" altLang="en-US" sz="1100">
              <a:solidFill>
                <a:schemeClr val="dk1"/>
              </a:solidFill>
              <a:effectLst/>
              <a:latin typeface="+mn-lt"/>
              <a:ea typeface="+mn-ea"/>
              <a:cs typeface="+mn-cs"/>
            </a:rPr>
            <a:t>円増加しているが、施設解体に伴うものであり、次年度以降は皆減となる予定である。</a:t>
          </a:r>
          <a:r>
            <a:rPr kumimoji="1" lang="ja-JP" altLang="ja-JP" sz="1100">
              <a:solidFill>
                <a:schemeClr val="dk1"/>
              </a:solidFill>
              <a:effectLst/>
              <a:latin typeface="+mn-lt"/>
              <a:ea typeface="+mn-ea"/>
              <a:cs typeface="+mn-cs"/>
            </a:rPr>
            <a:t>土木費については、住民一人当たり</a:t>
          </a:r>
          <a:r>
            <a:rPr kumimoji="1" lang="en-US" altLang="ja-JP" sz="1100">
              <a:solidFill>
                <a:schemeClr val="dk1"/>
              </a:solidFill>
              <a:effectLst/>
              <a:latin typeface="+mn-lt"/>
              <a:ea typeface="+mn-ea"/>
              <a:cs typeface="+mn-cs"/>
            </a:rPr>
            <a:t>38,231</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29,437</a:t>
          </a:r>
          <a:r>
            <a:rPr kumimoji="1" lang="ja-JP" altLang="ja-JP" sz="1100">
              <a:solidFill>
                <a:schemeClr val="dk1"/>
              </a:solidFill>
              <a:effectLst/>
              <a:latin typeface="+mn-lt"/>
              <a:ea typeface="+mn-ea"/>
              <a:cs typeface="+mn-cs"/>
            </a:rPr>
            <a:t>円低くなって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、昨年度と比較し</a:t>
          </a:r>
          <a:r>
            <a:rPr kumimoji="1" lang="en-US" altLang="ja-JP" sz="1100">
              <a:solidFill>
                <a:schemeClr val="dk1"/>
              </a:solidFill>
              <a:effectLst/>
              <a:latin typeface="+mn-lt"/>
              <a:ea typeface="+mn-ea"/>
              <a:cs typeface="+mn-cs"/>
            </a:rPr>
            <a:t>19,316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現在進めている道路改良やスマートインターチェンジ整備に係る事業費が大きくなり高い水準を維持していくと思われる。教育費については、住民一人あたり</a:t>
          </a:r>
          <a:r>
            <a:rPr kumimoji="1" lang="en-US" altLang="ja-JP" sz="1100">
              <a:solidFill>
                <a:schemeClr val="dk1"/>
              </a:solidFill>
              <a:effectLst/>
              <a:latin typeface="+mn-lt"/>
              <a:ea typeface="+mn-ea"/>
              <a:cs typeface="+mn-cs"/>
            </a:rPr>
            <a:t>43,748</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32,408</a:t>
          </a:r>
          <a:r>
            <a:rPr kumimoji="1" lang="ja-JP" altLang="ja-JP" sz="1100">
              <a:solidFill>
                <a:schemeClr val="dk1"/>
              </a:solidFill>
              <a:effectLst/>
              <a:latin typeface="+mn-lt"/>
              <a:ea typeface="+mn-ea"/>
              <a:cs typeface="+mn-cs"/>
            </a:rPr>
            <a:t>円低くなっているが、市内</a:t>
          </a:r>
          <a:r>
            <a:rPr kumimoji="1" lang="ja-JP" altLang="en-US" sz="1100">
              <a:solidFill>
                <a:schemeClr val="dk1"/>
              </a:solidFill>
              <a:effectLst/>
              <a:latin typeface="+mn-lt"/>
              <a:ea typeface="+mn-ea"/>
              <a:cs typeface="+mn-cs"/>
            </a:rPr>
            <a:t>小</a:t>
          </a:r>
          <a:r>
            <a:rPr kumimoji="1" lang="ja-JP" altLang="ja-JP" sz="1100">
              <a:solidFill>
                <a:schemeClr val="dk1"/>
              </a:solidFill>
              <a:effectLst/>
              <a:latin typeface="+mn-lt"/>
              <a:ea typeface="+mn-ea"/>
              <a:cs typeface="+mn-cs"/>
            </a:rPr>
            <a:t>中学校施設整備事業を実施</a:t>
          </a:r>
          <a:r>
            <a:rPr kumimoji="1" lang="ja-JP" altLang="en-US" sz="1100">
              <a:solidFill>
                <a:schemeClr val="dk1"/>
              </a:solidFill>
              <a:effectLst/>
              <a:latin typeface="+mn-lt"/>
              <a:ea typeface="+mn-ea"/>
              <a:cs typeface="+mn-cs"/>
            </a:rPr>
            <a:t>予定の</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、今後は増加していく見込みである。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茨城県かすみがうら市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年度において、実質単年度収支については、</a:t>
          </a:r>
          <a:r>
            <a:rPr kumimoji="1" lang="en-US" altLang="ja-JP" sz="1100">
              <a:solidFill>
                <a:schemeClr val="dk1"/>
              </a:solidFill>
              <a:effectLst/>
              <a:latin typeface="+mn-lt"/>
              <a:ea typeface="+mn-ea"/>
              <a:cs typeface="+mn-cs"/>
            </a:rPr>
            <a:t>8.22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lang="ja-JP" altLang="en-US" sz="1100" b="0" i="0" u="none" strike="noStrike" baseline="0">
              <a:solidFill>
                <a:schemeClr val="dk1"/>
              </a:solidFill>
              <a:latin typeface="+mn-lt"/>
              <a:ea typeface="+mn-ea"/>
              <a:cs typeface="+mn-cs"/>
            </a:rPr>
            <a:t>財政調整基金については、中期的な見通しのもとに，決算剰余金を中心に積み立てるとともに，最低水準の取り崩しに努めている。令和</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年度は景気回復の進捗による市税の増収などにより，取り崩しを行わなかったため，実質収支の伸びに牽引されて残高が回復している</a:t>
          </a:r>
          <a:endParaRPr lang="ja-JP" altLang="ja-JP" sz="1400">
            <a:effectLst/>
          </a:endParaRPr>
        </a:p>
        <a:p>
          <a:r>
            <a:rPr kumimoji="1" lang="ja-JP" altLang="ja-JP" sz="1100">
              <a:solidFill>
                <a:schemeClr val="dk1"/>
              </a:solidFill>
              <a:effectLst/>
              <a:latin typeface="+mn-lt"/>
              <a:ea typeface="+mn-ea"/>
              <a:cs typeface="+mn-cs"/>
            </a:rPr>
            <a:t>　今後について、予算執行にあたり歳入の確かな確保、歳出の精査及び抑制を実施し、実質収支比率については、安定的に高い水準が保てるように努めていく。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茨城県かすみがうら市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一般会計をはじめとして、全会計において黒字決算である。令和元年度より下水道事業及び農業集落排水事業を法適化</a:t>
          </a:r>
          <a:r>
            <a:rPr kumimoji="1" lang="ja-JP" altLang="ja-JP" sz="1100" baseline="0">
              <a:solidFill>
                <a:schemeClr val="dk1"/>
              </a:solidFill>
              <a:effectLst/>
              <a:latin typeface="+mn-lt"/>
              <a:ea typeface="+mn-ea"/>
              <a:cs typeface="+mn-cs"/>
            </a:rPr>
            <a:t>したところであり、</a:t>
          </a:r>
          <a:r>
            <a:rPr kumimoji="1" lang="ja-JP" altLang="ja-JP" sz="1100">
              <a:solidFill>
                <a:schemeClr val="dk1"/>
              </a:solidFill>
              <a:effectLst/>
              <a:latin typeface="+mn-lt"/>
              <a:ea typeface="+mn-ea"/>
              <a:cs typeface="+mn-cs"/>
            </a:rPr>
            <a:t>今後の経営について注視していく必要がある。各会計においては、一般会計からの繰入金や補助金等を実施していることから、各会計の状況を精査し、独立採算を徹底し一般会計の負担を軽減するよう努め、より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19557735</v>
      </c>
      <c r="BO4" s="449"/>
      <c r="BP4" s="449"/>
      <c r="BQ4" s="449"/>
      <c r="BR4" s="449"/>
      <c r="BS4" s="449"/>
      <c r="BT4" s="449"/>
      <c r="BU4" s="450"/>
      <c r="BV4" s="448">
        <v>19861655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6.3</v>
      </c>
      <c r="CU4" s="589"/>
      <c r="CV4" s="589"/>
      <c r="CW4" s="589"/>
      <c r="CX4" s="589"/>
      <c r="CY4" s="589"/>
      <c r="CZ4" s="589"/>
      <c r="DA4" s="590"/>
      <c r="DB4" s="588">
        <v>6.1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18768988</v>
      </c>
      <c r="BO5" s="420"/>
      <c r="BP5" s="420"/>
      <c r="BQ5" s="420"/>
      <c r="BR5" s="420"/>
      <c r="BS5" s="420"/>
      <c r="BT5" s="420"/>
      <c r="BU5" s="421"/>
      <c r="BV5" s="419">
        <v>19053593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87.3</v>
      </c>
      <c r="CU5" s="417"/>
      <c r="CV5" s="417"/>
      <c r="CW5" s="417"/>
      <c r="CX5" s="417"/>
      <c r="CY5" s="417"/>
      <c r="CZ5" s="417"/>
      <c r="DA5" s="418"/>
      <c r="DB5" s="416">
        <v>88.8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788747</v>
      </c>
      <c r="BO6" s="420"/>
      <c r="BP6" s="420"/>
      <c r="BQ6" s="420"/>
      <c r="BR6" s="420"/>
      <c r="BS6" s="420"/>
      <c r="BT6" s="420"/>
      <c r="BU6" s="421"/>
      <c r="BV6" s="419">
        <v>808062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87.7</v>
      </c>
      <c r="CU6" s="563"/>
      <c r="CV6" s="563"/>
      <c r="CW6" s="563"/>
      <c r="CX6" s="563"/>
      <c r="CY6" s="563"/>
      <c r="CZ6" s="563"/>
      <c r="DA6" s="564"/>
      <c r="DB6" s="562">
        <v>89.6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52191</v>
      </c>
      <c r="BO7" s="420"/>
      <c r="BP7" s="420"/>
      <c r="BQ7" s="420"/>
      <c r="BR7" s="420"/>
      <c r="BS7" s="420"/>
      <c r="BT7" s="420"/>
      <c r="BU7" s="421"/>
      <c r="BV7" s="419">
        <v>108764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11671078</v>
      </c>
      <c r="CU7" s="420"/>
      <c r="CV7" s="420"/>
      <c r="CW7" s="420"/>
      <c r="CX7" s="420"/>
      <c r="CY7" s="420"/>
      <c r="CZ7" s="420"/>
      <c r="DA7" s="421"/>
      <c r="DB7" s="419">
        <v>11486334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736556</v>
      </c>
      <c r="BO8" s="420"/>
      <c r="BP8" s="420"/>
      <c r="BQ8" s="420"/>
      <c r="BR8" s="420"/>
      <c r="BS8" s="420"/>
      <c r="BT8" s="420"/>
      <c r="BU8" s="421"/>
      <c r="BV8" s="419">
        <v>699298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0.56999999999999995</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40087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37258</v>
      </c>
      <c r="BO9" s="420"/>
      <c r="BP9" s="420"/>
      <c r="BQ9" s="420"/>
      <c r="BR9" s="420"/>
      <c r="BS9" s="420"/>
      <c r="BT9" s="420"/>
      <c r="BU9" s="421"/>
      <c r="BV9" s="419">
        <v>25913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13.3</v>
      </c>
      <c r="CU9" s="417"/>
      <c r="CV9" s="417"/>
      <c r="CW9" s="417"/>
      <c r="CX9" s="417"/>
      <c r="CY9" s="417"/>
      <c r="CZ9" s="417"/>
      <c r="DA9" s="418"/>
      <c r="DB9" s="416">
        <v>13.3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42147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101</v>
      </c>
      <c r="AV10" s="478"/>
      <c r="AW10" s="478"/>
      <c r="AX10" s="478"/>
      <c r="AY10" s="433" t="s">
        <v>115</v>
      </c>
      <c r="AZ10" s="434"/>
      <c r="BA10" s="434"/>
      <c r="BB10" s="434"/>
      <c r="BC10" s="434"/>
      <c r="BD10" s="434"/>
      <c r="BE10" s="434"/>
      <c r="BF10" s="434"/>
      <c r="BG10" s="434"/>
      <c r="BH10" s="434"/>
      <c r="BI10" s="434"/>
      <c r="BJ10" s="434"/>
      <c r="BK10" s="434"/>
      <c r="BL10" s="434"/>
      <c r="BM10" s="435"/>
      <c r="BN10" s="419">
        <v>300711</v>
      </c>
      <c r="BO10" s="420"/>
      <c r="BP10" s="420"/>
      <c r="BQ10" s="420"/>
      <c r="BR10" s="420"/>
      <c r="BS10" s="420"/>
      <c r="BT10" s="420"/>
      <c r="BU10" s="421"/>
      <c r="BV10" s="419">
        <v>1123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39893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638441</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37970</v>
      </c>
      <c r="S13" s="507"/>
      <c r="T13" s="507"/>
      <c r="U13" s="507"/>
      <c r="V13" s="508"/>
      <c r="W13" s="509" t="s">
        <v>131</v>
      </c>
      <c r="X13" s="405"/>
      <c r="Y13" s="405"/>
      <c r="Z13" s="405"/>
      <c r="AA13" s="405"/>
      <c r="AB13" s="406"/>
      <c r="AC13" s="372">
        <v>2145</v>
      </c>
      <c r="AD13" s="373"/>
      <c r="AE13" s="373"/>
      <c r="AF13" s="373"/>
      <c r="AG13" s="374"/>
      <c r="AH13" s="372">
        <v>2245</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337969</v>
      </c>
      <c r="BO13" s="420"/>
      <c r="BP13" s="420"/>
      <c r="BQ13" s="420"/>
      <c r="BR13" s="420"/>
      <c r="BS13" s="420"/>
      <c r="BT13" s="420"/>
      <c r="BU13" s="421"/>
      <c r="BV13" s="419">
        <v>-611405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8.9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40369</v>
      </c>
      <c r="S14" s="507"/>
      <c r="T14" s="507"/>
      <c r="U14" s="507"/>
      <c r="V14" s="508"/>
      <c r="W14" s="510"/>
      <c r="X14" s="408"/>
      <c r="Y14" s="408"/>
      <c r="Z14" s="408"/>
      <c r="AA14" s="408"/>
      <c r="AB14" s="409"/>
      <c r="AC14" s="499">
        <v>10.5</v>
      </c>
      <c r="AD14" s="500"/>
      <c r="AE14" s="500"/>
      <c r="AF14" s="500"/>
      <c r="AG14" s="501"/>
      <c r="AH14" s="499">
        <v>10.7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47.4</v>
      </c>
      <c r="CU14" s="517"/>
      <c r="CV14" s="517"/>
      <c r="CW14" s="517"/>
      <c r="CX14" s="517"/>
      <c r="CY14" s="517"/>
      <c r="CZ14" s="517"/>
      <c r="DA14" s="518"/>
      <c r="DB14" s="516">
        <v>56.9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38551</v>
      </c>
      <c r="S15" s="507"/>
      <c r="T15" s="507"/>
      <c r="U15" s="507"/>
      <c r="V15" s="508"/>
      <c r="W15" s="509" t="s">
        <v>137</v>
      </c>
      <c r="X15" s="405"/>
      <c r="Y15" s="405"/>
      <c r="Z15" s="405"/>
      <c r="AA15" s="405"/>
      <c r="AB15" s="406"/>
      <c r="AC15" s="372">
        <v>6287</v>
      </c>
      <c r="AD15" s="373"/>
      <c r="AE15" s="373"/>
      <c r="AF15" s="373"/>
      <c r="AG15" s="374"/>
      <c r="AH15" s="372">
        <v>6631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5759797</v>
      </c>
      <c r="BO15" s="449"/>
      <c r="BP15" s="449"/>
      <c r="BQ15" s="449"/>
      <c r="BR15" s="449"/>
      <c r="BS15" s="449"/>
      <c r="BT15" s="449"/>
      <c r="BU15" s="450"/>
      <c r="BV15" s="448">
        <v>5668850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30.9</v>
      </c>
      <c r="AD16" s="500"/>
      <c r="AE16" s="500"/>
      <c r="AF16" s="500"/>
      <c r="AG16" s="501"/>
      <c r="AH16" s="499">
        <v>31.7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10126020</v>
      </c>
      <c r="BO16" s="420"/>
      <c r="BP16" s="420"/>
      <c r="BQ16" s="420"/>
      <c r="BR16" s="420"/>
      <c r="BS16" s="420"/>
      <c r="BT16" s="420"/>
      <c r="BU16" s="421"/>
      <c r="BV16" s="419">
        <v>9908311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11909</v>
      </c>
      <c r="AD17" s="373"/>
      <c r="AE17" s="373"/>
      <c r="AF17" s="373"/>
      <c r="AG17" s="374"/>
      <c r="AH17" s="372">
        <v>12027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7265628</v>
      </c>
      <c r="BO17" s="420"/>
      <c r="BP17" s="420"/>
      <c r="BQ17" s="420"/>
      <c r="BR17" s="420"/>
      <c r="BS17" s="420"/>
      <c r="BT17" s="420"/>
      <c r="BU17" s="421"/>
      <c r="BV17" s="419">
        <v>7148394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156.6</v>
      </c>
      <c r="M18" s="472"/>
      <c r="N18" s="472"/>
      <c r="O18" s="472"/>
      <c r="P18" s="472"/>
      <c r="Q18" s="472"/>
      <c r="R18" s="473"/>
      <c r="S18" s="473"/>
      <c r="T18" s="473"/>
      <c r="U18" s="473"/>
      <c r="V18" s="474"/>
      <c r="W18" s="490"/>
      <c r="X18" s="491"/>
      <c r="Y18" s="491"/>
      <c r="Z18" s="491"/>
      <c r="AA18" s="491"/>
      <c r="AB18" s="515"/>
      <c r="AC18" s="389">
        <v>58.5</v>
      </c>
      <c r="AD18" s="390"/>
      <c r="AE18" s="390"/>
      <c r="AF18" s="390"/>
      <c r="AG18" s="475"/>
      <c r="AH18" s="389">
        <v>57.5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10414158</v>
      </c>
      <c r="BO18" s="420"/>
      <c r="BP18" s="420"/>
      <c r="BQ18" s="420"/>
      <c r="BR18" s="420"/>
      <c r="BS18" s="420"/>
      <c r="BT18" s="420"/>
      <c r="BU18" s="421"/>
      <c r="BV18" s="419">
        <v>10375713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256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13607266</v>
      </c>
      <c r="BO19" s="420"/>
      <c r="BP19" s="420"/>
      <c r="BQ19" s="420"/>
      <c r="BR19" s="420"/>
      <c r="BS19" s="420"/>
      <c r="BT19" s="420"/>
      <c r="BU19" s="421"/>
      <c r="BV19" s="419">
        <v>14285454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15271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18638184</v>
      </c>
      <c r="BO22" s="449"/>
      <c r="BP22" s="449"/>
      <c r="BQ22" s="449"/>
      <c r="BR22" s="449"/>
      <c r="BS22" s="449"/>
      <c r="BT22" s="449"/>
      <c r="BU22" s="450"/>
      <c r="BV22" s="448">
        <v>19321880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7597805</v>
      </c>
      <c r="BO23" s="420"/>
      <c r="BP23" s="420"/>
      <c r="BQ23" s="420"/>
      <c r="BR23" s="420"/>
      <c r="BS23" s="420"/>
      <c r="BT23" s="420"/>
      <c r="BU23" s="421"/>
      <c r="BV23" s="419">
        <v>8194066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7790</v>
      </c>
      <c r="R24" s="373"/>
      <c r="S24" s="373"/>
      <c r="T24" s="373"/>
      <c r="U24" s="373"/>
      <c r="V24" s="374"/>
      <c r="W24" s="462"/>
      <c r="X24" s="399"/>
      <c r="Y24" s="400"/>
      <c r="Z24" s="375" t="s">
        <v>162</v>
      </c>
      <c r="AA24" s="376"/>
      <c r="AB24" s="376"/>
      <c r="AC24" s="376"/>
      <c r="AD24" s="376"/>
      <c r="AE24" s="376"/>
      <c r="AF24" s="376"/>
      <c r="AG24" s="377"/>
      <c r="AH24" s="372">
        <v>359</v>
      </c>
      <c r="AI24" s="373"/>
      <c r="AJ24" s="373"/>
      <c r="AK24" s="373"/>
      <c r="AL24" s="374"/>
      <c r="AM24" s="372">
        <v>1142338</v>
      </c>
      <c r="AN24" s="373"/>
      <c r="AO24" s="373"/>
      <c r="AP24" s="373"/>
      <c r="AQ24" s="373"/>
      <c r="AR24" s="374"/>
      <c r="AS24" s="372">
        <v>3182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11871779</v>
      </c>
      <c r="BO24" s="420"/>
      <c r="BP24" s="420"/>
      <c r="BQ24" s="420"/>
      <c r="BR24" s="420"/>
      <c r="BS24" s="420"/>
      <c r="BT24" s="420"/>
      <c r="BU24" s="421"/>
      <c r="BV24" s="419">
        <v>11890154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5920</v>
      </c>
      <c r="R25" s="373"/>
      <c r="S25" s="373"/>
      <c r="T25" s="373"/>
      <c r="U25" s="373"/>
      <c r="V25" s="374"/>
      <c r="W25" s="462"/>
      <c r="X25" s="399"/>
      <c r="Y25" s="400"/>
      <c r="Z25" s="375" t="s">
        <v>165</v>
      </c>
      <c r="AA25" s="376"/>
      <c r="AB25" s="376"/>
      <c r="AC25" s="376"/>
      <c r="AD25" s="376"/>
      <c r="AE25" s="376"/>
      <c r="AF25" s="376"/>
      <c r="AG25" s="377"/>
      <c r="AH25" s="372">
        <v>84</v>
      </c>
      <c r="AI25" s="373"/>
      <c r="AJ25" s="373"/>
      <c r="AK25" s="373"/>
      <c r="AL25" s="374"/>
      <c r="AM25" s="372">
        <v>253848</v>
      </c>
      <c r="AN25" s="373"/>
      <c r="AO25" s="373"/>
      <c r="AP25" s="373"/>
      <c r="AQ25" s="373"/>
      <c r="AR25" s="374"/>
      <c r="AS25" s="372">
        <v>3022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2866736</v>
      </c>
      <c r="BO25" s="449"/>
      <c r="BP25" s="449"/>
      <c r="BQ25" s="449"/>
      <c r="BR25" s="449"/>
      <c r="BS25" s="449"/>
      <c r="BT25" s="449"/>
      <c r="BU25" s="450"/>
      <c r="BV25" s="448">
        <v>3487334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5460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21448</v>
      </c>
      <c r="AN26" s="373"/>
      <c r="AO26" s="373"/>
      <c r="AP26" s="373"/>
      <c r="AQ26" s="373"/>
      <c r="AR26" s="374"/>
      <c r="AS26" s="372">
        <v>2681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3340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206152</v>
      </c>
      <c r="BO27" s="454"/>
      <c r="BP27" s="454"/>
      <c r="BQ27" s="454"/>
      <c r="BR27" s="454"/>
      <c r="BS27" s="454"/>
      <c r="BT27" s="454"/>
      <c r="BU27" s="455"/>
      <c r="BV27" s="453">
        <v>206107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2850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908454</v>
      </c>
      <c r="BO28" s="449"/>
      <c r="BP28" s="449"/>
      <c r="BQ28" s="449"/>
      <c r="BR28" s="449"/>
      <c r="BS28" s="449"/>
      <c r="BT28" s="449"/>
      <c r="BU28" s="450"/>
      <c r="BV28" s="448">
        <v>607743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2690</v>
      </c>
      <c r="R29" s="373"/>
      <c r="S29" s="373"/>
      <c r="T29" s="373"/>
      <c r="U29" s="373"/>
      <c r="V29" s="374"/>
      <c r="W29" s="463"/>
      <c r="X29" s="464"/>
      <c r="Y29" s="465"/>
      <c r="Z29" s="375" t="s">
        <v>177</v>
      </c>
      <c r="AA29" s="376"/>
      <c r="AB29" s="376"/>
      <c r="AC29" s="376"/>
      <c r="AD29" s="376"/>
      <c r="AE29" s="376"/>
      <c r="AF29" s="376"/>
      <c r="AG29" s="377"/>
      <c r="AH29" s="372">
        <v>359</v>
      </c>
      <c r="AI29" s="373"/>
      <c r="AJ29" s="373"/>
      <c r="AK29" s="373"/>
      <c r="AL29" s="374"/>
      <c r="AM29" s="372">
        <v>1142338</v>
      </c>
      <c r="AN29" s="373"/>
      <c r="AO29" s="373"/>
      <c r="AP29" s="373"/>
      <c r="AQ29" s="373"/>
      <c r="AR29" s="374"/>
      <c r="AS29" s="372">
        <v>3182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2937188</v>
      </c>
      <c r="BO29" s="420"/>
      <c r="BP29" s="420"/>
      <c r="BQ29" s="420"/>
      <c r="BR29" s="420"/>
      <c r="BS29" s="420"/>
      <c r="BT29" s="420"/>
      <c r="BU29" s="421"/>
      <c r="BV29" s="419">
        <v>2860505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1691149</v>
      </c>
      <c r="BO30" s="454"/>
      <c r="BP30" s="454"/>
      <c r="BQ30" s="454"/>
      <c r="BR30" s="454"/>
      <c r="BS30" s="454"/>
      <c r="BT30" s="454"/>
      <c r="BU30" s="455"/>
      <c r="BV30" s="453">
        <v>1796164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湖北環境衛生組合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株式会社　かすみがうら未来づくりカンパニー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霞台厚生施設組合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茨城県市町村総合事務組合（一般会計）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茨城県市町村総合事務組合（特別会計）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石岡地方斎場組合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茨城租税債権管理機構</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茨城県後期高齢者医療広域連合（一般会計）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茨城県後期高齢者医療広域連合（特別会計）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ZrK+DWfdPLUGC+TE5bguQhBqkdqSSd3HdvGEtTe61IHB1/ZSb8jKwL6m4pNcQP/esMLSAa1VaGk4CywoaFBUQ==" saltValue="Fv98bhoQIbJUw94ooRVY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Y51" sqref="AY5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4.7699999999999996</v>
      </c>
      <c r="G34" s="33">
        <v>10.220000000000001</v>
      </c>
      <c r="H34" s="33">
        <v>5.93</v>
      </c>
      <c r="I34" s="33">
        <v>6.08</v>
      </c>
      <c r="J34" s="34">
        <v>6.31</v>
      </c>
      <c r="K34" s="22"/>
      <c r="L34" s="22"/>
      <c r="M34" s="22"/>
      <c r="N34" s="22"/>
      <c r="O34" s="22"/>
      <c r="P34" s="22"/>
    </row>
    <row r="35" spans="1:16" ht="39" customHeight="1" x14ac:dyDescent="0.15">
      <c r="A35" s="22"/>
      <c r="B35" s="35"/>
      <c r="C35" s="1145" t="s">
        <v>533</v>
      </c>
      <c r="D35" s="1146"/>
      <c r="E35" s="1147"/>
      <c r="F35" s="36">
        <v>7.38</v>
      </c>
      <c r="G35" s="37">
        <v>6.22</v>
      </c>
      <c r="H35" s="37">
        <v>6.6</v>
      </c>
      <c r="I35" s="37">
        <v>5.28</v>
      </c>
      <c r="J35" s="38">
        <v>5.76</v>
      </c>
      <c r="K35" s="22"/>
      <c r="L35" s="22"/>
      <c r="M35" s="22"/>
      <c r="N35" s="22"/>
      <c r="O35" s="22"/>
      <c r="P35" s="22"/>
    </row>
    <row r="36" spans="1:16" ht="39" customHeight="1" x14ac:dyDescent="0.15">
      <c r="A36" s="22"/>
      <c r="B36" s="35"/>
      <c r="C36" s="1145" t="s">
        <v>534</v>
      </c>
      <c r="D36" s="1146"/>
      <c r="E36" s="1147"/>
      <c r="F36" s="36">
        <v>1.63</v>
      </c>
      <c r="G36" s="37">
        <v>2.1</v>
      </c>
      <c r="H36" s="37">
        <v>2.4500000000000002</v>
      </c>
      <c r="I36" s="37">
        <v>3.27</v>
      </c>
      <c r="J36" s="38">
        <v>3.99</v>
      </c>
      <c r="K36" s="22"/>
      <c r="L36" s="22"/>
      <c r="M36" s="22"/>
      <c r="N36" s="22"/>
      <c r="O36" s="22"/>
      <c r="P36" s="22"/>
    </row>
    <row r="37" spans="1:16" ht="39" customHeight="1" x14ac:dyDescent="0.15">
      <c r="A37" s="22"/>
      <c r="B37" s="35"/>
      <c r="C37" s="1145" t="s">
        <v>535</v>
      </c>
      <c r="D37" s="1146"/>
      <c r="E37" s="1147"/>
      <c r="F37" s="36">
        <v>0.28999999999999998</v>
      </c>
      <c r="G37" s="37">
        <v>0.83</v>
      </c>
      <c r="H37" s="37">
        <v>0.7</v>
      </c>
      <c r="I37" s="37">
        <v>0.49</v>
      </c>
      <c r="J37" s="38">
        <v>0.33</v>
      </c>
      <c r="K37" s="22"/>
      <c r="L37" s="22"/>
      <c r="M37" s="22"/>
      <c r="N37" s="22"/>
      <c r="O37" s="22"/>
      <c r="P37" s="22"/>
    </row>
    <row r="38" spans="1:16" ht="39" customHeight="1" x14ac:dyDescent="0.15">
      <c r="A38" s="22"/>
      <c r="B38" s="35"/>
      <c r="C38" s="1145" t="s">
        <v>536</v>
      </c>
      <c r="D38" s="1146"/>
      <c r="E38" s="1147"/>
      <c r="F38" s="36">
        <v>0.06</v>
      </c>
      <c r="G38" s="37">
        <v>0.14000000000000001</v>
      </c>
      <c r="H38" s="37">
        <v>0.09</v>
      </c>
      <c r="I38" s="37">
        <v>0.26</v>
      </c>
      <c r="J38" s="38">
        <v>0.19</v>
      </c>
      <c r="K38" s="22"/>
      <c r="L38" s="22"/>
      <c r="M38" s="22"/>
      <c r="N38" s="22"/>
      <c r="O38" s="22"/>
      <c r="P38" s="22"/>
    </row>
    <row r="39" spans="1:16" ht="39" customHeight="1" x14ac:dyDescent="0.15">
      <c r="A39" s="22"/>
      <c r="B39" s="35"/>
      <c r="C39" s="1145" t="s">
        <v>537</v>
      </c>
      <c r="D39" s="1146"/>
      <c r="E39" s="1147"/>
      <c r="F39" s="36">
        <v>0.55000000000000004</v>
      </c>
      <c r="G39" s="37">
        <v>1</v>
      </c>
      <c r="H39" s="37">
        <v>0.28000000000000003</v>
      </c>
      <c r="I39" s="37">
        <v>7.0000000000000007E-2</v>
      </c>
      <c r="J39" s="38">
        <v>0.12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2L8icCQA7TeN5PvOkQE1/f6A+QWILZ36q+BhT2e1ti6Qek214yzSXQm+C+1isWwsiXwwj9rmZizOF5w/YK16w==" saltValue="7hyQFMCV6oM7IMGF1vkw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N60" sqref="N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2045</v>
      </c>
      <c r="L45" s="60">
        <v>2018</v>
      </c>
      <c r="M45" s="60">
        <v>1958</v>
      </c>
      <c r="N45" s="60">
        <v>1986</v>
      </c>
      <c r="O45" s="61">
        <v>1908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793</v>
      </c>
      <c r="L48" s="64">
        <v>799</v>
      </c>
      <c r="M48" s="64">
        <v>733</v>
      </c>
      <c r="N48" s="64">
        <v>634</v>
      </c>
      <c r="O48" s="65">
        <v>604</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485</v>
      </c>
      <c r="L49" s="64" t="s">
        <v>485</v>
      </c>
      <c r="M49" s="64" t="s">
        <v>485</v>
      </c>
      <c r="N49" s="64" t="s">
        <v>485</v>
      </c>
      <c r="O49" s="65" t="s">
        <v>485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1892</v>
      </c>
      <c r="L52" s="64">
        <v>1883</v>
      </c>
      <c r="M52" s="64">
        <v>1829</v>
      </c>
      <c r="N52" s="64">
        <v>1794</v>
      </c>
      <c r="O52" s="65">
        <v>1674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946</v>
      </c>
      <c r="L53" s="69">
        <v>934</v>
      </c>
      <c r="M53" s="69">
        <v>862</v>
      </c>
      <c r="N53" s="69">
        <v>826</v>
      </c>
      <c r="O53" s="70">
        <v>838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551</v>
      </c>
      <c r="L58" s="84" t="s">
        <v>551</v>
      </c>
      <c r="M58" s="84" t="s">
        <v>551</v>
      </c>
      <c r="N58" s="84" t="s">
        <v>551</v>
      </c>
      <c r="O58" s="85" t="s">
        <v>551</v>
      </c>
    </row>
    <row r="59" spans="1:21" ht="31.5" customHeight="1" x14ac:dyDescent="0.15">
      <c r="B59" s="1163"/>
      <c r="C59" s="1164"/>
      <c r="D59" s="1170" t="s">
        <v>26</v>
      </c>
      <c r="E59" s="1171"/>
      <c r="F59" s="1171"/>
      <c r="G59" s="1171"/>
      <c r="H59" s="1171"/>
      <c r="I59" s="1171"/>
      <c r="J59" s="1172"/>
      <c r="K59" s="86" t="s">
        <v>551</v>
      </c>
      <c r="L59" s="87" t="s">
        <v>551</v>
      </c>
      <c r="M59" s="87" t="s">
        <v>551</v>
      </c>
      <c r="N59" s="87" t="s">
        <v>551</v>
      </c>
      <c r="O59" s="88" t="s">
        <v>551</v>
      </c>
    </row>
    <row r="60" spans="1:21" ht="31.5" customHeight="1" thickBot="1" x14ac:dyDescent="0.2">
      <c r="B60" s="1165"/>
      <c r="C60" s="1166"/>
      <c r="D60" s="1173" t="s">
        <v>27</v>
      </c>
      <c r="E60" s="1174"/>
      <c r="F60" s="1174"/>
      <c r="G60" s="1174"/>
      <c r="H60" s="1174"/>
      <c r="I60" s="1174"/>
      <c r="J60" s="1175"/>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UAedyYTk+5ecKepPqpNId/Vn+DFEMexNqRgVmJOTZJ9AfJ/1YZDYNuzuohqQ6n+Pthk4wkj6SVGw7ixLsu4WQ==" saltValue="jArBNTqNIVD7FMeuXeI4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1" zoomScale="85" zoomScaleNormal="85" zoomScaleSheetLayoutView="100" workbookViewId="0">
      <selection activeCell="AY51" sqref="AY5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19321</v>
      </c>
      <c r="J41" s="344">
        <v>20123</v>
      </c>
      <c r="K41" s="344">
        <v>19973</v>
      </c>
      <c r="L41" s="344">
        <v>19322</v>
      </c>
      <c r="M41" s="345">
        <v>18638</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7536</v>
      </c>
      <c r="J43" s="347">
        <v>6918</v>
      </c>
      <c r="K43" s="347">
        <v>6214</v>
      </c>
      <c r="L43" s="347">
        <v>5361</v>
      </c>
      <c r="M43" s="348">
        <v>4535</v>
      </c>
    </row>
    <row r="44" spans="2:13" ht="27.75" customHeight="1" x14ac:dyDescent="0.15">
      <c r="B44" s="1186"/>
      <c r="C44" s="1187"/>
      <c r="D44" s="106"/>
      <c r="E44" s="1190" t="s">
        <v>34</v>
      </c>
      <c r="F44" s="1190"/>
      <c r="G44" s="1190"/>
      <c r="H44" s="1191"/>
      <c r="I44" s="346" t="s">
        <v>485</v>
      </c>
      <c r="J44" s="347" t="s">
        <v>485</v>
      </c>
      <c r="K44" s="347" t="s">
        <v>485</v>
      </c>
      <c r="L44" s="347" t="s">
        <v>485</v>
      </c>
      <c r="M44" s="348" t="s">
        <v>485</v>
      </c>
    </row>
    <row r="45" spans="2:13" ht="27.75" customHeight="1" x14ac:dyDescent="0.15">
      <c r="B45" s="1186"/>
      <c r="C45" s="1187"/>
      <c r="D45" s="106"/>
      <c r="E45" s="1190" t="s">
        <v>35</v>
      </c>
      <c r="F45" s="1190"/>
      <c r="G45" s="1190"/>
      <c r="H45" s="1191"/>
      <c r="I45" s="346">
        <v>2153</v>
      </c>
      <c r="J45" s="347">
        <v>2115</v>
      </c>
      <c r="K45" s="347">
        <v>2116</v>
      </c>
      <c r="L45" s="347">
        <v>2063</v>
      </c>
      <c r="M45" s="348">
        <v>2067</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5802</v>
      </c>
      <c r="J50" s="347">
        <v>5805</v>
      </c>
      <c r="K50" s="347">
        <v>5806</v>
      </c>
      <c r="L50" s="347">
        <v>4952</v>
      </c>
      <c r="M50" s="348">
        <v>5363</v>
      </c>
    </row>
    <row r="51" spans="2:13" ht="27.75" customHeight="1" x14ac:dyDescent="0.15">
      <c r="B51" s="1186"/>
      <c r="C51" s="1187"/>
      <c r="D51" s="106"/>
      <c r="E51" s="1190" t="s">
        <v>42</v>
      </c>
      <c r="F51" s="1190"/>
      <c r="G51" s="1190"/>
      <c r="H51" s="1191"/>
      <c r="I51" s="346">
        <v>396</v>
      </c>
      <c r="J51" s="347">
        <v>308</v>
      </c>
      <c r="K51" s="347">
        <v>222</v>
      </c>
      <c r="L51" s="347">
        <v>129</v>
      </c>
      <c r="M51" s="348">
        <v>62</v>
      </c>
    </row>
    <row r="52" spans="2:13" ht="27.75" customHeight="1" x14ac:dyDescent="0.15">
      <c r="B52" s="1188"/>
      <c r="C52" s="1189"/>
      <c r="D52" s="106"/>
      <c r="E52" s="1190" t="s">
        <v>43</v>
      </c>
      <c r="F52" s="1190"/>
      <c r="G52" s="1190"/>
      <c r="H52" s="1191"/>
      <c r="I52" s="346">
        <v>18527</v>
      </c>
      <c r="J52" s="347">
        <v>17970</v>
      </c>
      <c r="K52" s="347">
        <v>17016</v>
      </c>
      <c r="L52" s="347">
        <v>16096</v>
      </c>
      <c r="M52" s="348">
        <v>15033</v>
      </c>
    </row>
    <row r="53" spans="2:13" ht="27.75" customHeight="1" thickBot="1" x14ac:dyDescent="0.2">
      <c r="B53" s="1192" t="s">
        <v>19</v>
      </c>
      <c r="C53" s="1193"/>
      <c r="D53" s="110"/>
      <c r="E53" s="1194" t="s">
        <v>44</v>
      </c>
      <c r="F53" s="1194"/>
      <c r="G53" s="1194"/>
      <c r="H53" s="1195"/>
      <c r="I53" s="349">
        <v>4283</v>
      </c>
      <c r="J53" s="350">
        <v>5073</v>
      </c>
      <c r="K53" s="350">
        <v>5260</v>
      </c>
      <c r="L53" s="350">
        <v>5570</v>
      </c>
      <c r="M53" s="351">
        <v>4782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JON0u1ar1Ygqq0ei7Tg7roia0UN3uUrUTWUi93X8xcXQXBsaY9MYlbSCk6viYrQvQ2F3kJl4Qg99y13b8J7aQ==" saltValue="IIETS3aRYMAv5ECTpTg5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70" zoomScaleNormal="70" zoomScaleSheetLayoutView="100" workbookViewId="0">
      <selection activeCell="AY51" sqref="AY5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1245</v>
      </c>
      <c r="G55" s="352">
        <v>608</v>
      </c>
      <c r="H55" s="353">
        <v>908</v>
      </c>
    </row>
    <row r="56" spans="2:8" ht="52.5" customHeight="1" x14ac:dyDescent="0.15">
      <c r="B56" s="122"/>
      <c r="C56" s="1213" t="s">
        <v>47</v>
      </c>
      <c r="D56" s="1213"/>
      <c r="E56" s="1214"/>
      <c r="F56" s="354">
        <v>2802</v>
      </c>
      <c r="G56" s="354">
        <v>2861</v>
      </c>
      <c r="H56" s="355">
        <v>2937</v>
      </c>
    </row>
    <row r="57" spans="2:8" ht="53.25" customHeight="1" x14ac:dyDescent="0.15">
      <c r="B57" s="122"/>
      <c r="C57" s="1215" t="s">
        <v>48</v>
      </c>
      <c r="D57" s="1215"/>
      <c r="E57" s="1216"/>
      <c r="F57" s="356">
        <v>1882</v>
      </c>
      <c r="G57" s="356">
        <v>1796</v>
      </c>
      <c r="H57" s="357">
        <v>1691</v>
      </c>
    </row>
    <row r="58" spans="2:8" ht="45.75" customHeight="1" x14ac:dyDescent="0.15">
      <c r="B58" s="123"/>
      <c r="C58" s="1203" t="s">
        <v>546</v>
      </c>
      <c r="D58" s="1204"/>
      <c r="E58" s="1205"/>
      <c r="F58" s="358">
        <v>588</v>
      </c>
      <c r="G58" s="358">
        <v>516</v>
      </c>
      <c r="H58" s="359">
        <v>608</v>
      </c>
    </row>
    <row r="59" spans="2:8" ht="45.75" customHeight="1" x14ac:dyDescent="0.15">
      <c r="B59" s="123"/>
      <c r="C59" s="1203" t="s">
        <v>547</v>
      </c>
      <c r="D59" s="1204"/>
      <c r="E59" s="1205"/>
      <c r="F59" s="358">
        <v>843</v>
      </c>
      <c r="G59" s="358">
        <v>815</v>
      </c>
      <c r="H59" s="359">
        <v>592</v>
      </c>
    </row>
    <row r="60" spans="2:8" ht="45.75" customHeight="1" x14ac:dyDescent="0.15">
      <c r="B60" s="123"/>
      <c r="C60" s="1203" t="s">
        <v>548</v>
      </c>
      <c r="D60" s="1204"/>
      <c r="E60" s="1205"/>
      <c r="F60" s="358">
        <v>302</v>
      </c>
      <c r="G60" s="358">
        <v>326</v>
      </c>
      <c r="H60" s="359">
        <v>342</v>
      </c>
    </row>
    <row r="61" spans="2:8" ht="45.75" customHeight="1" x14ac:dyDescent="0.15">
      <c r="B61" s="123"/>
      <c r="C61" s="1203" t="s">
        <v>549</v>
      </c>
      <c r="D61" s="1204"/>
      <c r="E61" s="1205"/>
      <c r="F61" s="358">
        <v>107</v>
      </c>
      <c r="G61" s="358">
        <v>107</v>
      </c>
      <c r="H61" s="359">
        <v>108</v>
      </c>
    </row>
    <row r="62" spans="2:8" ht="45.75" customHeight="1" thickBot="1" x14ac:dyDescent="0.2">
      <c r="B62" s="124"/>
      <c r="C62" s="1206" t="s">
        <v>550</v>
      </c>
      <c r="D62" s="1207"/>
      <c r="E62" s="1208"/>
      <c r="F62" s="360">
        <v>27</v>
      </c>
      <c r="G62" s="360">
        <v>27</v>
      </c>
      <c r="H62" s="361">
        <v>24</v>
      </c>
    </row>
    <row r="63" spans="2:8" ht="52.5" customHeight="1" thickBot="1" x14ac:dyDescent="0.2">
      <c r="B63" s="125"/>
      <c r="C63" s="1209" t="s">
        <v>49</v>
      </c>
      <c r="D63" s="1209"/>
      <c r="E63" s="1210"/>
      <c r="F63" s="362">
        <v>5929</v>
      </c>
      <c r="G63" s="362">
        <v>5264</v>
      </c>
      <c r="H63" s="363">
        <v>5537</v>
      </c>
    </row>
    <row r="64" spans="2:8" x14ac:dyDescent="0.15"/>
  </sheetData>
  <sheetProtection algorithmName="SHA-512" hashValue="vbAiDZKKkNy9ueJ429IPToh9okNFXxVOHMnmcyoZCvKMLvR+xCMtTS1nf+JG4vaKB9kNv5GLP8ttdwFrQuIk0w==" saltValue="0Li52qLYrlMfZE8fQ+Cf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52229</v>
      </c>
      <c r="E3" s="144"/>
      <c r="F3" s="145">
        <v>92632</v>
      </c>
      <c r="G3" s="146"/>
      <c r="H3" s="147"/>
    </row>
    <row r="4" spans="1:8" x14ac:dyDescent="0.15">
      <c r="A4" s="148"/>
      <c r="B4" s="149"/>
      <c r="C4" s="150"/>
      <c r="D4" s="151">
        <v>14266</v>
      </c>
      <c r="E4" s="152"/>
      <c r="F4" s="153">
        <v>47978</v>
      </c>
      <c r="G4" s="154"/>
      <c r="H4" s="155"/>
    </row>
    <row r="5" spans="1:8" x14ac:dyDescent="0.15">
      <c r="A5" s="136" t="s">
        <v>518</v>
      </c>
      <c r="B5" s="141"/>
      <c r="C5" s="142"/>
      <c r="D5" s="143">
        <v>88344</v>
      </c>
      <c r="E5" s="144"/>
      <c r="F5" s="145">
        <v>96469</v>
      </c>
      <c r="G5" s="146"/>
      <c r="H5" s="147"/>
    </row>
    <row r="6" spans="1:8" x14ac:dyDescent="0.15">
      <c r="A6" s="148"/>
      <c r="B6" s="149"/>
      <c r="C6" s="150"/>
      <c r="D6" s="151">
        <v>30309</v>
      </c>
      <c r="E6" s="152"/>
      <c r="F6" s="153">
        <v>49775</v>
      </c>
      <c r="G6" s="154"/>
      <c r="H6" s="155"/>
    </row>
    <row r="7" spans="1:8" x14ac:dyDescent="0.15">
      <c r="A7" s="136" t="s">
        <v>519</v>
      </c>
      <c r="B7" s="141"/>
      <c r="C7" s="142"/>
      <c r="D7" s="143">
        <v>78553</v>
      </c>
      <c r="E7" s="144"/>
      <c r="F7" s="145">
        <v>85743</v>
      </c>
      <c r="G7" s="146"/>
      <c r="H7" s="147"/>
    </row>
    <row r="8" spans="1:8" x14ac:dyDescent="0.15">
      <c r="A8" s="148"/>
      <c r="B8" s="149"/>
      <c r="C8" s="150"/>
      <c r="D8" s="151">
        <v>22214</v>
      </c>
      <c r="E8" s="152"/>
      <c r="F8" s="153">
        <v>45231</v>
      </c>
      <c r="G8" s="154"/>
      <c r="H8" s="155"/>
    </row>
    <row r="9" spans="1:8" x14ac:dyDescent="0.15">
      <c r="A9" s="136" t="s">
        <v>520</v>
      </c>
      <c r="B9" s="141"/>
      <c r="C9" s="142"/>
      <c r="D9" s="143">
        <v>48837</v>
      </c>
      <c r="E9" s="144"/>
      <c r="F9" s="145">
        <v>92509</v>
      </c>
      <c r="G9" s="146"/>
      <c r="H9" s="147"/>
    </row>
    <row r="10" spans="1:8" x14ac:dyDescent="0.15">
      <c r="A10" s="148"/>
      <c r="B10" s="149"/>
      <c r="C10" s="150"/>
      <c r="D10" s="151">
        <v>13524</v>
      </c>
      <c r="E10" s="152"/>
      <c r="F10" s="153">
        <v>52274</v>
      </c>
      <c r="G10" s="154"/>
      <c r="H10" s="155"/>
    </row>
    <row r="11" spans="1:8" x14ac:dyDescent="0.15">
      <c r="A11" s="136" t="s">
        <v>521</v>
      </c>
      <c r="B11" s="141"/>
      <c r="C11" s="142"/>
      <c r="D11" s="143">
        <v>40297</v>
      </c>
      <c r="E11" s="144"/>
      <c r="F11" s="145">
        <v>98544</v>
      </c>
      <c r="G11" s="146"/>
      <c r="H11" s="147"/>
    </row>
    <row r="12" spans="1:8" x14ac:dyDescent="0.15">
      <c r="A12" s="148"/>
      <c r="B12" s="149"/>
      <c r="C12" s="156"/>
      <c r="D12" s="151">
        <v>29008</v>
      </c>
      <c r="E12" s="152"/>
      <c r="F12" s="153">
        <v>55816</v>
      </c>
      <c r="G12" s="154"/>
      <c r="H12" s="155"/>
    </row>
    <row r="13" spans="1:8" x14ac:dyDescent="0.15">
      <c r="A13" s="136"/>
      <c r="B13" s="141"/>
      <c r="C13" s="157"/>
      <c r="D13" s="158">
        <v>61652</v>
      </c>
      <c r="E13" s="159"/>
      <c r="F13" s="160">
        <v>93179</v>
      </c>
      <c r="G13" s="161"/>
      <c r="H13" s="147"/>
    </row>
    <row r="14" spans="1:8" x14ac:dyDescent="0.15">
      <c r="A14" s="148"/>
      <c r="B14" s="149"/>
      <c r="C14" s="150"/>
      <c r="D14" s="151">
        <v>21864</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4.78</v>
      </c>
      <c r="C19" s="162">
        <f>ROUND(VALUE(SUBSTITUTE(実質収支比率等に係る経年分析!G$48,"▲","-")),2)</f>
        <v>10.220000000000001</v>
      </c>
      <c r="D19" s="162">
        <f>ROUND(VALUE(SUBSTITUTE(実質収支比率等に係る経年分析!H$48,"▲","-")),2)</f>
        <v>5.93</v>
      </c>
      <c r="E19" s="162">
        <f>ROUND(VALUE(SUBSTITUTE(実質収支比率等に係る経年分析!I$48,"▲","-")),2)</f>
        <v>6.09</v>
      </c>
      <c r="F19" s="162">
        <f>ROUND(VALUE(SUBSTITUTE(実質収支比率等に係る経年分析!J$48,"▲","-")),2)</f>
        <v>6.31</v>
      </c>
    </row>
    <row r="20" spans="1:11" x14ac:dyDescent="0.15">
      <c r="A20" s="162" t="s">
        <v>53</v>
      </c>
      <c r="B20" s="162">
        <f>ROUND(VALUE(SUBSTITUTE(実質収支比率等に係る経年分析!F$47,"▲","-")),2)</f>
        <v>11.01</v>
      </c>
      <c r="C20" s="162">
        <f>ROUND(VALUE(SUBSTITUTE(実質収支比率等に係る経年分析!G$47,"▲","-")),2)</f>
        <v>10.69</v>
      </c>
      <c r="D20" s="162">
        <f>ROUND(VALUE(SUBSTITUTE(実質収支比率等に係る経年分析!H$47,"▲","-")),2)</f>
        <v>10.97</v>
      </c>
      <c r="E20" s="162">
        <f>ROUND(VALUE(SUBSTITUTE(実質収支比率等に係る経年分析!I$47,"▲","-")),2)</f>
        <v>5.29</v>
      </c>
      <c r="F20" s="162">
        <f>ROUND(VALUE(SUBSTITUTE(実質収支比率等に係る経年分析!J$47,"▲","-")),2)</f>
        <v>7.78</v>
      </c>
    </row>
    <row r="21" spans="1:11" x14ac:dyDescent="0.15">
      <c r="A21" s="162" t="s">
        <v>54</v>
      </c>
      <c r="B21" s="162">
        <f>IF(ISNUMBER(VALUE(SUBSTITUTE(実質収支比率等に係る経年分析!F$49,"▲","-"))),ROUND(VALUE(SUBSTITUTE(実質収支比率等に係る経年分析!F$49,"▲","-")),2),NA())</f>
        <v>-2.31</v>
      </c>
      <c r="C21" s="162">
        <f>IF(ISNUMBER(VALUE(SUBSTITUTE(実質収支比率等に係る経年分析!G$49,"▲","-"))),ROUND(VALUE(SUBSTITUTE(実質収支比率等に係る経年分析!G$49,"▲","-")),2),NA())</f>
        <v>5.73</v>
      </c>
      <c r="D21" s="162">
        <f>IF(ISNUMBER(VALUE(SUBSTITUTE(実質収支比率等に係る経年分析!H$49,"▲","-"))),ROUND(VALUE(SUBSTITUTE(実質収支比率等に係る経年分析!H$49,"▲","-")),2),NA())</f>
        <v>-4.54</v>
      </c>
      <c r="E21" s="162">
        <f>IF(ISNUMBER(VALUE(SUBSTITUTE(実質収支比率等に係る経年分析!I$49,"▲","-"))),ROUND(VALUE(SUBSTITUTE(実質収支比率等に係る経年分析!I$49,"▲","-")),2),NA())</f>
        <v>-5.32</v>
      </c>
      <c r="F21" s="162">
        <f>IF(ISNUMBER(VALUE(SUBSTITUTE(実質収支比率等に係る経年分析!J$49,"▲","-"))),ROUND(VALUE(SUBSTITUTE(実質収支比率等に係る経年分析!J$49,"▲","-")),2),NA())</f>
        <v>2.9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0.55000000000000004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0.14000000000000001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0.28999999999999998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2.4500000000000002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4.7699999999999996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10.220000000000001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6.31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1892</v>
      </c>
      <c r="E42" s="164"/>
      <c r="F42" s="164"/>
      <c r="G42" s="164">
        <f>'実質公債費比率（分子）の構造'!L$52</f>
        <v>1883</v>
      </c>
      <c r="H42" s="164"/>
      <c r="I42" s="164"/>
      <c r="J42" s="164">
        <f>'実質公債費比率（分子）の構造'!M$52</f>
        <v>1829</v>
      </c>
      <c r="K42" s="164"/>
      <c r="L42" s="164"/>
      <c r="M42" s="164">
        <f>'実質公債費比率（分子）の構造'!N$52</f>
        <v>1794</v>
      </c>
      <c r="N42" s="164"/>
      <c r="O42" s="164"/>
      <c r="P42" s="164">
        <f>'実質公債費比率（分子）の構造'!O$52</f>
        <v>1674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793</v>
      </c>
      <c r="C46" s="164"/>
      <c r="D46" s="164"/>
      <c r="E46" s="164">
        <f>'実質公債費比率（分子）の構造'!L$48</f>
        <v>799</v>
      </c>
      <c r="F46" s="164"/>
      <c r="G46" s="164"/>
      <c r="H46" s="164">
        <f>'実質公債費比率（分子）の構造'!M$48</f>
        <v>733</v>
      </c>
      <c r="I46" s="164"/>
      <c r="J46" s="164"/>
      <c r="K46" s="164">
        <f>'実質公債費比率（分子）の構造'!N$48</f>
        <v>634</v>
      </c>
      <c r="L46" s="164"/>
      <c r="M46" s="164"/>
      <c r="N46" s="164">
        <f>'実質公債費比率（分子）の構造'!O$48</f>
        <v>604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2045</v>
      </c>
      <c r="C49" s="164"/>
      <c r="D49" s="164"/>
      <c r="E49" s="164">
        <f>'実質公債費比率（分子）の構造'!L$45</f>
        <v>2018</v>
      </c>
      <c r="F49" s="164"/>
      <c r="G49" s="164"/>
      <c r="H49" s="164">
        <f>'実質公債費比率（分子）の構造'!M$45</f>
        <v>1958</v>
      </c>
      <c r="I49" s="164"/>
      <c r="J49" s="164"/>
      <c r="K49" s="164">
        <f>'実質公債費比率（分子）の構造'!N$45</f>
        <v>1986</v>
      </c>
      <c r="L49" s="164"/>
      <c r="M49" s="164"/>
      <c r="N49" s="164">
        <f>'実質公債費比率（分子）の構造'!O$45</f>
        <v>1908</v>
      </c>
      <c r="O49" s="164"/>
      <c r="P49" s="164"/>
    </row>
    <row r="50" spans="1:16" x14ac:dyDescent="0.15">
      <c r="A50" s="164" t="s">
        <v>67</v>
      </c>
      <c r="B50" s="164" t="e">
        <f>NA()</f>
        <v>#N/A</v>
      </c>
      <c r="C50" s="164">
        <f>IF(ISNUMBER('実質公債費比率（分子）の構造'!K$53),'実質公債費比率（分子）の構造'!K$53,NA())</f>
        <v>946</v>
      </c>
      <c r="D50" s="164" t="e">
        <f>NA()</f>
        <v>#N/A</v>
      </c>
      <c r="E50" s="164" t="e">
        <f>NA()</f>
        <v>#N/A</v>
      </c>
      <c r="F50" s="164">
        <f>IF(ISNUMBER('実質公債費比率（分子）の構造'!L$53),'実質公債費比率（分子）の構造'!L$53,NA())</f>
        <v>934</v>
      </c>
      <c r="G50" s="164" t="e">
        <f>NA()</f>
        <v>#N/A</v>
      </c>
      <c r="H50" s="164" t="e">
        <f>NA()</f>
        <v>#N/A</v>
      </c>
      <c r="I50" s="164">
        <f>IF(ISNUMBER('実質公債費比率（分子）の構造'!M$53),'実質公債費比率（分子）の構造'!M$53,NA())</f>
        <v>862</v>
      </c>
      <c r="J50" s="164" t="e">
        <f>NA()</f>
        <v>#N/A</v>
      </c>
      <c r="K50" s="164" t="e">
        <f>NA()</f>
        <v>#N/A</v>
      </c>
      <c r="L50" s="164">
        <f>IF(ISNUMBER('実質公債費比率（分子）の構造'!N$53),'実質公債費比率（分子）の構造'!N$53,NA())</f>
        <v>826</v>
      </c>
      <c r="M50" s="164" t="e">
        <f>NA()</f>
        <v>#N/A</v>
      </c>
      <c r="N50" s="164" t="e">
        <f>NA()</f>
        <v>#N/A</v>
      </c>
      <c r="O50" s="164">
        <f>IF(ISNUMBER('実質公債費比率（分子）の構造'!O$53),'実質公債費比率（分子）の構造'!O$53,NA())</f>
        <v>838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18527</v>
      </c>
      <c r="E56" s="163"/>
      <c r="F56" s="163"/>
      <c r="G56" s="163">
        <f>'将来負担比率（分子）の構造'!J$52</f>
        <v>17970</v>
      </c>
      <c r="H56" s="163"/>
      <c r="I56" s="163"/>
      <c r="J56" s="163">
        <f>'将来負担比率（分子）の構造'!K$52</f>
        <v>17016</v>
      </c>
      <c r="K56" s="163"/>
      <c r="L56" s="163"/>
      <c r="M56" s="163">
        <f>'将来負担比率（分子）の構造'!L$52</f>
        <v>16096</v>
      </c>
      <c r="N56" s="163"/>
      <c r="O56" s="163"/>
      <c r="P56" s="163">
        <f>'将来負担比率（分子）の構造'!M$52</f>
        <v>15033</v>
      </c>
    </row>
    <row r="57" spans="1:16" x14ac:dyDescent="0.15">
      <c r="A57" s="163" t="s">
        <v>42</v>
      </c>
      <c r="B57" s="163"/>
      <c r="C57" s="163"/>
      <c r="D57" s="163">
        <f>'将来負担比率（分子）の構造'!I$51</f>
        <v>396</v>
      </c>
      <c r="E57" s="163"/>
      <c r="F57" s="163"/>
      <c r="G57" s="163">
        <f>'将来負担比率（分子）の構造'!J$51</f>
        <v>308</v>
      </c>
      <c r="H57" s="163"/>
      <c r="I57" s="163"/>
      <c r="J57" s="163">
        <f>'将来負担比率（分子）の構造'!K$51</f>
        <v>222</v>
      </c>
      <c r="K57" s="163"/>
      <c r="L57" s="163"/>
      <c r="M57" s="163">
        <f>'将来負担比率（分子）の構造'!L$51</f>
        <v>129</v>
      </c>
      <c r="N57" s="163"/>
      <c r="O57" s="163"/>
      <c r="P57" s="163">
        <f>'将来負担比率（分子）の構造'!M$51</f>
        <v>62</v>
      </c>
    </row>
    <row r="58" spans="1:16" x14ac:dyDescent="0.15">
      <c r="A58" s="163" t="s">
        <v>41</v>
      </c>
      <c r="B58" s="163"/>
      <c r="C58" s="163"/>
      <c r="D58" s="163">
        <f>'将来負担比率（分子）の構造'!I$50</f>
        <v>5802</v>
      </c>
      <c r="E58" s="163"/>
      <c r="F58" s="163"/>
      <c r="G58" s="163">
        <f>'将来負担比率（分子）の構造'!J$50</f>
        <v>5805</v>
      </c>
      <c r="H58" s="163"/>
      <c r="I58" s="163"/>
      <c r="J58" s="163">
        <f>'将来負担比率（分子）の構造'!K$50</f>
        <v>5806</v>
      </c>
      <c r="K58" s="163"/>
      <c r="L58" s="163"/>
      <c r="M58" s="163">
        <f>'将来負担比率（分子）の構造'!L$50</f>
        <v>4952</v>
      </c>
      <c r="N58" s="163"/>
      <c r="O58" s="163"/>
      <c r="P58" s="163">
        <f>'将来負担比率（分子）の構造'!M$50</f>
        <v>5363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2153</v>
      </c>
      <c r="C62" s="163"/>
      <c r="D62" s="163"/>
      <c r="E62" s="163">
        <f>'将来負担比率（分子）の構造'!J$45</f>
        <v>2115</v>
      </c>
      <c r="F62" s="163"/>
      <c r="G62" s="163"/>
      <c r="H62" s="163">
        <f>'将来負担比率（分子）の構造'!K$45</f>
        <v>2116</v>
      </c>
      <c r="I62" s="163"/>
      <c r="J62" s="163"/>
      <c r="K62" s="163">
        <f>'将来負担比率（分子）の構造'!L$45</f>
        <v>2063</v>
      </c>
      <c r="L62" s="163"/>
      <c r="M62" s="163"/>
      <c r="N62" s="163">
        <f>'将来負担比率（分子）の構造'!M$45</f>
        <v>2067</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7536</v>
      </c>
      <c r="C64" s="163"/>
      <c r="D64" s="163"/>
      <c r="E64" s="163">
        <f>'将来負担比率（分子）の構造'!J$43</f>
        <v>6918</v>
      </c>
      <c r="F64" s="163"/>
      <c r="G64" s="163"/>
      <c r="H64" s="163">
        <f>'将来負担比率（分子）の構造'!K$43</f>
        <v>6214</v>
      </c>
      <c r="I64" s="163"/>
      <c r="J64" s="163"/>
      <c r="K64" s="163">
        <f>'将来負担比率（分子）の構造'!L$43</f>
        <v>5361</v>
      </c>
      <c r="L64" s="163"/>
      <c r="M64" s="163"/>
      <c r="N64" s="163">
        <f>'将来負担比率（分子）の構造'!M$43</f>
        <v>4535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19321</v>
      </c>
      <c r="C66" s="163"/>
      <c r="D66" s="163"/>
      <c r="E66" s="163">
        <f>'将来負担比率（分子）の構造'!J$41</f>
        <v>20123</v>
      </c>
      <c r="F66" s="163"/>
      <c r="G66" s="163"/>
      <c r="H66" s="163">
        <f>'将来負担比率（分子）の構造'!K$41</f>
        <v>19973</v>
      </c>
      <c r="I66" s="163"/>
      <c r="J66" s="163"/>
      <c r="K66" s="163">
        <f>'将来負担比率（分子）の構造'!L$41</f>
        <v>19322</v>
      </c>
      <c r="L66" s="163"/>
      <c r="M66" s="163"/>
      <c r="N66" s="163">
        <f>'将来負担比率（分子）の構造'!M$41</f>
        <v>18638</v>
      </c>
      <c r="O66" s="163"/>
      <c r="P66" s="163"/>
    </row>
    <row r="67" spans="1:16" x14ac:dyDescent="0.15">
      <c r="A67" s="163" t="s">
        <v>71</v>
      </c>
      <c r="B67" s="163" t="e">
        <f>NA()</f>
        <v>#N/A</v>
      </c>
      <c r="C67" s="163">
        <f>IF(ISNUMBER('将来負担比率（分子）の構造'!I$53), IF('将来負担比率（分子）の構造'!I$53 &lt; 0, 0, '将来負担比率（分子）の構造'!I$53), NA())</f>
        <v>4283</v>
      </c>
      <c r="D67" s="163" t="e">
        <f>NA()</f>
        <v>#N/A</v>
      </c>
      <c r="E67" s="163" t="e">
        <f>NA()</f>
        <v>#N/A</v>
      </c>
      <c r="F67" s="163">
        <f>IF(ISNUMBER('将来負担比率（分子）の構造'!J$53), IF('将来負担比率（分子）の構造'!J$53 &lt; 0, 0, '将来負担比率（分子）の構造'!J$53), NA())</f>
        <v>5073</v>
      </c>
      <c r="G67" s="163" t="e">
        <f>NA()</f>
        <v>#N/A</v>
      </c>
      <c r="H67" s="163" t="e">
        <f>NA()</f>
        <v>#N/A</v>
      </c>
      <c r="I67" s="163">
        <f>IF(ISNUMBER('将来負担比率（分子）の構造'!K$53), IF('将来負担比率（分子）の構造'!K$53 &lt; 0, 0, '将来負担比率（分子）の構造'!K$53), NA())</f>
        <v>5260</v>
      </c>
      <c r="J67" s="163" t="e">
        <f>NA()</f>
        <v>#N/A</v>
      </c>
      <c r="K67" s="163" t="e">
        <f>NA()</f>
        <v>#N/A</v>
      </c>
      <c r="L67" s="163">
        <f>IF(ISNUMBER('将来負担比率（分子）の構造'!L$53), IF('将来負担比率（分子）の構造'!L$53 &lt; 0, 0, '将来負担比率（分子）の構造'!L$53), NA())</f>
        <v>5570</v>
      </c>
      <c r="M67" s="163" t="e">
        <f>NA()</f>
        <v>#N/A</v>
      </c>
      <c r="N67" s="163" t="e">
        <f>NA()</f>
        <v>#N/A</v>
      </c>
      <c r="O67" s="163">
        <f>IF(ISNUMBER('将来負担比率（分子）の構造'!M$53), IF('将来負担比率（分子）の構造'!M$53 &lt; 0, 0, '将来負担比率（分子）の構造'!M$53), NA())</f>
        <v>4782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1245</v>
      </c>
      <c r="C72" s="167">
        <f>基金残高に係る経年分析!G55</f>
        <v>608</v>
      </c>
      <c r="D72" s="167">
        <f>基金残高に係る経年分析!H55</f>
        <v>908</v>
      </c>
    </row>
    <row r="73" spans="1:16" x14ac:dyDescent="0.15">
      <c r="A73" s="166" t="s">
        <v>74</v>
      </c>
      <c r="B73" s="167">
        <f>基金残高に係る経年分析!F56</f>
        <v>2802</v>
      </c>
      <c r="C73" s="167">
        <f>基金残高に係る経年分析!G56</f>
        <v>2861</v>
      </c>
      <c r="D73" s="167">
        <f>基金残高に係る経年分析!H56</f>
        <v>2937</v>
      </c>
    </row>
    <row r="74" spans="1:16" x14ac:dyDescent="0.15">
      <c r="A74" s="166" t="s">
        <v>75</v>
      </c>
      <c r="B74" s="167">
        <f>基金残高に係る経年分析!F57</f>
        <v>1882</v>
      </c>
      <c r="C74" s="167">
        <f>基金残高に係る経年分析!G57</f>
        <v>1796</v>
      </c>
      <c r="D74" s="167">
        <f>基金残高に係る経年分析!H57</f>
        <v>1691</v>
      </c>
    </row>
  </sheetData>
  <sheetProtection algorithmName="SHA-512" hashValue="aZXXrx/hka3Ei0WO2iBMcg+qJIUnIt84fKbukHlq3pIvEba1eshXzLjO/btfzO4Lhu37v7aV/YG/WGohU76rXg==" saltValue="TfMHmFplSR83eFZVt9DK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23" sqref="B23:Q23"/>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5691706</v>
      </c>
      <c r="S5" s="677"/>
      <c r="T5" s="677"/>
      <c r="U5" s="677"/>
      <c r="V5" s="677"/>
      <c r="W5" s="677"/>
      <c r="X5" s="677"/>
      <c r="Y5" s="702"/>
      <c r="Z5" s="715">
        <v>29.1</v>
      </c>
      <c r="AA5" s="715"/>
      <c r="AB5" s="715"/>
      <c r="AC5" s="715"/>
      <c r="AD5" s="716">
        <v>5691706</v>
      </c>
      <c r="AE5" s="716"/>
      <c r="AF5" s="716"/>
      <c r="AG5" s="716"/>
      <c r="AH5" s="716"/>
      <c r="AI5" s="716"/>
      <c r="AJ5" s="716"/>
      <c r="AK5" s="716"/>
      <c r="AL5" s="703">
        <v>47.9</v>
      </c>
      <c r="AM5" s="685"/>
      <c r="AN5" s="685"/>
      <c r="AO5" s="704"/>
      <c r="AP5" s="679" t="s">
        <v>216</v>
      </c>
      <c r="AQ5" s="680"/>
      <c r="AR5" s="680"/>
      <c r="AS5" s="680"/>
      <c r="AT5" s="680"/>
      <c r="AU5" s="680"/>
      <c r="AV5" s="680"/>
      <c r="AW5" s="680"/>
      <c r="AX5" s="680"/>
      <c r="AY5" s="680"/>
      <c r="AZ5" s="680"/>
      <c r="BA5" s="680"/>
      <c r="BB5" s="680"/>
      <c r="BC5" s="680"/>
      <c r="BD5" s="680"/>
      <c r="BE5" s="680"/>
      <c r="BF5" s="681"/>
      <c r="BG5" s="621">
        <v>5691706</v>
      </c>
      <c r="BH5" s="622"/>
      <c r="BI5" s="622"/>
      <c r="BJ5" s="622"/>
      <c r="BK5" s="622"/>
      <c r="BL5" s="622"/>
      <c r="BM5" s="622"/>
      <c r="BN5" s="623"/>
      <c r="BO5" s="659">
        <v>100</v>
      </c>
      <c r="BP5" s="659"/>
      <c r="BQ5" s="659"/>
      <c r="BR5" s="659"/>
      <c r="BS5" s="660">
        <v>109069</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237135</v>
      </c>
      <c r="S6" s="622"/>
      <c r="T6" s="622"/>
      <c r="U6" s="622"/>
      <c r="V6" s="622"/>
      <c r="W6" s="622"/>
      <c r="X6" s="622"/>
      <c r="Y6" s="623"/>
      <c r="Z6" s="659">
        <v>1.2</v>
      </c>
      <c r="AA6" s="659"/>
      <c r="AB6" s="659"/>
      <c r="AC6" s="659"/>
      <c r="AD6" s="660">
        <v>237135</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5691706</v>
      </c>
      <c r="BH6" s="622"/>
      <c r="BI6" s="622"/>
      <c r="BJ6" s="622"/>
      <c r="BK6" s="622"/>
      <c r="BL6" s="622"/>
      <c r="BM6" s="622"/>
      <c r="BN6" s="623"/>
      <c r="BO6" s="659">
        <v>100</v>
      </c>
      <c r="BP6" s="659"/>
      <c r="BQ6" s="659"/>
      <c r="BR6" s="659"/>
      <c r="BS6" s="660">
        <v>109069</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143705</v>
      </c>
      <c r="CS6" s="622"/>
      <c r="CT6" s="622"/>
      <c r="CU6" s="622"/>
      <c r="CV6" s="622"/>
      <c r="CW6" s="622"/>
      <c r="CX6" s="622"/>
      <c r="CY6" s="623"/>
      <c r="CZ6" s="703">
        <v>0.8</v>
      </c>
      <c r="DA6" s="685"/>
      <c r="DB6" s="685"/>
      <c r="DC6" s="705"/>
      <c r="DD6" s="627">
        <v>418</v>
      </c>
      <c r="DE6" s="622"/>
      <c r="DF6" s="622"/>
      <c r="DG6" s="622"/>
      <c r="DH6" s="622"/>
      <c r="DI6" s="622"/>
      <c r="DJ6" s="622"/>
      <c r="DK6" s="622"/>
      <c r="DL6" s="622"/>
      <c r="DM6" s="622"/>
      <c r="DN6" s="622"/>
      <c r="DO6" s="622"/>
      <c r="DP6" s="623"/>
      <c r="DQ6" s="627">
        <v>143705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2240</v>
      </c>
      <c r="S7" s="622"/>
      <c r="T7" s="622"/>
      <c r="U7" s="622"/>
      <c r="V7" s="622"/>
      <c r="W7" s="622"/>
      <c r="X7" s="622"/>
      <c r="Y7" s="623"/>
      <c r="Z7" s="659">
        <v>0</v>
      </c>
      <c r="AA7" s="659"/>
      <c r="AB7" s="659"/>
      <c r="AC7" s="659"/>
      <c r="AD7" s="660">
        <v>2240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2491833</v>
      </c>
      <c r="BH7" s="622"/>
      <c r="BI7" s="622"/>
      <c r="BJ7" s="622"/>
      <c r="BK7" s="622"/>
      <c r="BL7" s="622"/>
      <c r="BM7" s="622"/>
      <c r="BN7" s="623"/>
      <c r="BO7" s="659">
        <v>43.8</v>
      </c>
      <c r="BP7" s="659"/>
      <c r="BQ7" s="659"/>
      <c r="BR7" s="659"/>
      <c r="BS7" s="660">
        <v>109069</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3256073</v>
      </c>
      <c r="CS7" s="622"/>
      <c r="CT7" s="622"/>
      <c r="CU7" s="622"/>
      <c r="CV7" s="622"/>
      <c r="CW7" s="622"/>
      <c r="CX7" s="622"/>
      <c r="CY7" s="623"/>
      <c r="CZ7" s="659">
        <v>17.3</v>
      </c>
      <c r="DA7" s="659"/>
      <c r="DB7" s="659"/>
      <c r="DC7" s="659"/>
      <c r="DD7" s="627">
        <v>516024</v>
      </c>
      <c r="DE7" s="622"/>
      <c r="DF7" s="622"/>
      <c r="DG7" s="622"/>
      <c r="DH7" s="622"/>
      <c r="DI7" s="622"/>
      <c r="DJ7" s="622"/>
      <c r="DK7" s="622"/>
      <c r="DL7" s="622"/>
      <c r="DM7" s="622"/>
      <c r="DN7" s="622"/>
      <c r="DO7" s="622"/>
      <c r="DP7" s="623"/>
      <c r="DQ7" s="627">
        <v>2387233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45276</v>
      </c>
      <c r="S8" s="622"/>
      <c r="T8" s="622"/>
      <c r="U8" s="622"/>
      <c r="V8" s="622"/>
      <c r="W8" s="622"/>
      <c r="X8" s="622"/>
      <c r="Y8" s="623"/>
      <c r="Z8" s="659">
        <v>0.2</v>
      </c>
      <c r="AA8" s="659"/>
      <c r="AB8" s="659"/>
      <c r="AC8" s="659"/>
      <c r="AD8" s="660">
        <v>45276</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66065</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6801742</v>
      </c>
      <c r="CS8" s="622"/>
      <c r="CT8" s="622"/>
      <c r="CU8" s="622"/>
      <c r="CV8" s="622"/>
      <c r="CW8" s="622"/>
      <c r="CX8" s="622"/>
      <c r="CY8" s="623"/>
      <c r="CZ8" s="659">
        <v>36.200000000000003</v>
      </c>
      <c r="DA8" s="659"/>
      <c r="DB8" s="659"/>
      <c r="DC8" s="659"/>
      <c r="DD8" s="627">
        <v>12953</v>
      </c>
      <c r="DE8" s="622"/>
      <c r="DF8" s="622"/>
      <c r="DG8" s="622"/>
      <c r="DH8" s="622"/>
      <c r="DI8" s="622"/>
      <c r="DJ8" s="622"/>
      <c r="DK8" s="622"/>
      <c r="DL8" s="622"/>
      <c r="DM8" s="622"/>
      <c r="DN8" s="622"/>
      <c r="DO8" s="622"/>
      <c r="DP8" s="623"/>
      <c r="DQ8" s="627">
        <v>3483520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63031</v>
      </c>
      <c r="S9" s="622"/>
      <c r="T9" s="622"/>
      <c r="U9" s="622"/>
      <c r="V9" s="622"/>
      <c r="W9" s="622"/>
      <c r="X9" s="622"/>
      <c r="Y9" s="623"/>
      <c r="Z9" s="659">
        <v>0.3</v>
      </c>
      <c r="AA9" s="659"/>
      <c r="AB9" s="659"/>
      <c r="AC9" s="659"/>
      <c r="AD9" s="660">
        <v>63031</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1985450</v>
      </c>
      <c r="BH9" s="622"/>
      <c r="BI9" s="622"/>
      <c r="BJ9" s="622"/>
      <c r="BK9" s="622"/>
      <c r="BL9" s="622"/>
      <c r="BM9" s="622"/>
      <c r="BN9" s="623"/>
      <c r="BO9" s="659">
        <v>34.9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1127606</v>
      </c>
      <c r="CS9" s="622"/>
      <c r="CT9" s="622"/>
      <c r="CU9" s="622"/>
      <c r="CV9" s="622"/>
      <c r="CW9" s="622"/>
      <c r="CX9" s="622"/>
      <c r="CY9" s="623"/>
      <c r="CZ9" s="659">
        <v>6</v>
      </c>
      <c r="DA9" s="659"/>
      <c r="DB9" s="659"/>
      <c r="DC9" s="659"/>
      <c r="DD9" s="627">
        <v>107036</v>
      </c>
      <c r="DE9" s="622"/>
      <c r="DF9" s="622"/>
      <c r="DG9" s="622"/>
      <c r="DH9" s="622"/>
      <c r="DI9" s="622"/>
      <c r="DJ9" s="622"/>
      <c r="DK9" s="622"/>
      <c r="DL9" s="622"/>
      <c r="DM9" s="622"/>
      <c r="DN9" s="622"/>
      <c r="DO9" s="622"/>
      <c r="DP9" s="623"/>
      <c r="DQ9" s="627">
        <v>857515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139019</v>
      </c>
      <c r="BH10" s="622"/>
      <c r="BI10" s="622"/>
      <c r="BJ10" s="622"/>
      <c r="BK10" s="622"/>
      <c r="BL10" s="622"/>
      <c r="BM10" s="622"/>
      <c r="BN10" s="623"/>
      <c r="BO10" s="659">
        <v>2.4</v>
      </c>
      <c r="BP10" s="659"/>
      <c r="BQ10" s="659"/>
      <c r="BR10" s="659"/>
      <c r="BS10" s="660">
        <v>23142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98836</v>
      </c>
      <c r="CS10" s="622"/>
      <c r="CT10" s="622"/>
      <c r="CU10" s="622"/>
      <c r="CV10" s="622"/>
      <c r="CW10" s="622"/>
      <c r="CX10" s="622"/>
      <c r="CY10" s="623"/>
      <c r="CZ10" s="659">
        <v>0.5</v>
      </c>
      <c r="DA10" s="659"/>
      <c r="DB10" s="659"/>
      <c r="DC10" s="659"/>
      <c r="DD10" s="627">
        <v>95819</v>
      </c>
      <c r="DE10" s="622"/>
      <c r="DF10" s="622"/>
      <c r="DG10" s="622"/>
      <c r="DH10" s="622"/>
      <c r="DI10" s="622"/>
      <c r="DJ10" s="622"/>
      <c r="DK10" s="622"/>
      <c r="DL10" s="622"/>
      <c r="DM10" s="622"/>
      <c r="DN10" s="622"/>
      <c r="DO10" s="622"/>
      <c r="DP10" s="623"/>
      <c r="DQ10" s="627">
        <v>12636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1009885</v>
      </c>
      <c r="S11" s="622"/>
      <c r="T11" s="622"/>
      <c r="U11" s="622"/>
      <c r="V11" s="622"/>
      <c r="W11" s="622"/>
      <c r="X11" s="622"/>
      <c r="Y11" s="623"/>
      <c r="Z11" s="624">
        <v>5.2</v>
      </c>
      <c r="AA11" s="625"/>
      <c r="AB11" s="625"/>
      <c r="AC11" s="626"/>
      <c r="AD11" s="627">
        <v>1009885</v>
      </c>
      <c r="AE11" s="622"/>
      <c r="AF11" s="622"/>
      <c r="AG11" s="622"/>
      <c r="AH11" s="622"/>
      <c r="AI11" s="622"/>
      <c r="AJ11" s="622"/>
      <c r="AK11" s="623"/>
      <c r="AL11" s="624">
        <v>8.5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301299</v>
      </c>
      <c r="BH11" s="622"/>
      <c r="BI11" s="622"/>
      <c r="BJ11" s="622"/>
      <c r="BK11" s="622"/>
      <c r="BL11" s="622"/>
      <c r="BM11" s="622"/>
      <c r="BN11" s="623"/>
      <c r="BO11" s="659">
        <v>5.3</v>
      </c>
      <c r="BP11" s="659"/>
      <c r="BQ11" s="659"/>
      <c r="BR11" s="659"/>
      <c r="BS11" s="660">
        <v>85927</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692611</v>
      </c>
      <c r="CS11" s="622"/>
      <c r="CT11" s="622"/>
      <c r="CU11" s="622"/>
      <c r="CV11" s="622"/>
      <c r="CW11" s="622"/>
      <c r="CX11" s="622"/>
      <c r="CY11" s="623"/>
      <c r="CZ11" s="659">
        <v>3.7</v>
      </c>
      <c r="DA11" s="659"/>
      <c r="DB11" s="659"/>
      <c r="DC11" s="659"/>
      <c r="DD11" s="627">
        <v>25169</v>
      </c>
      <c r="DE11" s="622"/>
      <c r="DF11" s="622"/>
      <c r="DG11" s="622"/>
      <c r="DH11" s="622"/>
      <c r="DI11" s="622"/>
      <c r="DJ11" s="622"/>
      <c r="DK11" s="622"/>
      <c r="DL11" s="622"/>
      <c r="DM11" s="622"/>
      <c r="DN11" s="622"/>
      <c r="DO11" s="622"/>
      <c r="DP11" s="623"/>
      <c r="DQ11" s="627">
        <v>505901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110615</v>
      </c>
      <c r="S12" s="622"/>
      <c r="T12" s="622"/>
      <c r="U12" s="622"/>
      <c r="V12" s="622"/>
      <c r="W12" s="622"/>
      <c r="X12" s="622"/>
      <c r="Y12" s="623"/>
      <c r="Z12" s="659">
        <v>0.6</v>
      </c>
      <c r="AA12" s="659"/>
      <c r="AB12" s="659"/>
      <c r="AC12" s="659"/>
      <c r="AD12" s="660">
        <v>110615</v>
      </c>
      <c r="AE12" s="660"/>
      <c r="AF12" s="660"/>
      <c r="AG12" s="660"/>
      <c r="AH12" s="660"/>
      <c r="AI12" s="660"/>
      <c r="AJ12" s="660"/>
      <c r="AK12" s="660"/>
      <c r="AL12" s="624">
        <v>0.9</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2738992</v>
      </c>
      <c r="BH12" s="622"/>
      <c r="BI12" s="622"/>
      <c r="BJ12" s="622"/>
      <c r="BK12" s="622"/>
      <c r="BL12" s="622"/>
      <c r="BM12" s="622"/>
      <c r="BN12" s="623"/>
      <c r="BO12" s="659">
        <v>48.1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503459</v>
      </c>
      <c r="CS12" s="622"/>
      <c r="CT12" s="622"/>
      <c r="CU12" s="622"/>
      <c r="CV12" s="622"/>
      <c r="CW12" s="622"/>
      <c r="CX12" s="622"/>
      <c r="CY12" s="623"/>
      <c r="CZ12" s="659">
        <v>2.7</v>
      </c>
      <c r="DA12" s="659"/>
      <c r="DB12" s="659"/>
      <c r="DC12" s="659"/>
      <c r="DD12" s="627">
        <v>26572</v>
      </c>
      <c r="DE12" s="622"/>
      <c r="DF12" s="622"/>
      <c r="DG12" s="622"/>
      <c r="DH12" s="622"/>
      <c r="DI12" s="622"/>
      <c r="DJ12" s="622"/>
      <c r="DK12" s="622"/>
      <c r="DL12" s="622"/>
      <c r="DM12" s="622"/>
      <c r="DN12" s="622"/>
      <c r="DO12" s="622"/>
      <c r="DP12" s="623"/>
      <c r="DQ12" s="627">
        <v>448725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2734902</v>
      </c>
      <c r="BH13" s="622"/>
      <c r="BI13" s="622"/>
      <c r="BJ13" s="622"/>
      <c r="BK13" s="622"/>
      <c r="BL13" s="622"/>
      <c r="BM13" s="622"/>
      <c r="BN13" s="623"/>
      <c r="BO13" s="659">
        <v>48.1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1525149</v>
      </c>
      <c r="CS13" s="622"/>
      <c r="CT13" s="622"/>
      <c r="CU13" s="622"/>
      <c r="CV13" s="622"/>
      <c r="CW13" s="622"/>
      <c r="CX13" s="622"/>
      <c r="CY13" s="623"/>
      <c r="CZ13" s="659">
        <v>8.1</v>
      </c>
      <c r="DA13" s="659"/>
      <c r="DB13" s="659"/>
      <c r="DC13" s="659"/>
      <c r="DD13" s="627">
        <v>568709</v>
      </c>
      <c r="DE13" s="622"/>
      <c r="DF13" s="622"/>
      <c r="DG13" s="622"/>
      <c r="DH13" s="622"/>
      <c r="DI13" s="622"/>
      <c r="DJ13" s="622"/>
      <c r="DK13" s="622"/>
      <c r="DL13" s="622"/>
      <c r="DM13" s="622"/>
      <c r="DN13" s="622"/>
      <c r="DO13" s="622"/>
      <c r="DP13" s="623"/>
      <c r="DQ13" s="627">
        <v>1076242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154460</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966244</v>
      </c>
      <c r="CS14" s="622"/>
      <c r="CT14" s="622"/>
      <c r="CU14" s="622"/>
      <c r="CV14" s="622"/>
      <c r="CW14" s="622"/>
      <c r="CX14" s="622"/>
      <c r="CY14" s="623"/>
      <c r="CZ14" s="659">
        <v>5.0999999999999996</v>
      </c>
      <c r="DA14" s="659"/>
      <c r="DB14" s="659"/>
      <c r="DC14" s="659"/>
      <c r="DD14" s="627">
        <v>46460</v>
      </c>
      <c r="DE14" s="622"/>
      <c r="DF14" s="622"/>
      <c r="DG14" s="622"/>
      <c r="DH14" s="622"/>
      <c r="DI14" s="622"/>
      <c r="DJ14" s="622"/>
      <c r="DK14" s="622"/>
      <c r="DL14" s="622"/>
      <c r="DM14" s="622"/>
      <c r="DN14" s="622"/>
      <c r="DO14" s="622"/>
      <c r="DP14" s="623"/>
      <c r="DQ14" s="627">
        <v>832448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27219</v>
      </c>
      <c r="S15" s="622"/>
      <c r="T15" s="622"/>
      <c r="U15" s="622"/>
      <c r="V15" s="622"/>
      <c r="W15" s="622"/>
      <c r="X15" s="622"/>
      <c r="Y15" s="623"/>
      <c r="Z15" s="659">
        <v>0.1</v>
      </c>
      <c r="AA15" s="659"/>
      <c r="AB15" s="659"/>
      <c r="AC15" s="659"/>
      <c r="AD15" s="660">
        <v>27219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306421</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1745221</v>
      </c>
      <c r="CS15" s="622"/>
      <c r="CT15" s="622"/>
      <c r="CU15" s="622"/>
      <c r="CV15" s="622"/>
      <c r="CW15" s="622"/>
      <c r="CX15" s="622"/>
      <c r="CY15" s="623"/>
      <c r="CZ15" s="659">
        <v>9.3000000000000007</v>
      </c>
      <c r="DA15" s="659"/>
      <c r="DB15" s="659"/>
      <c r="DC15" s="659"/>
      <c r="DD15" s="627">
        <v>208393</v>
      </c>
      <c r="DE15" s="622"/>
      <c r="DF15" s="622"/>
      <c r="DG15" s="622"/>
      <c r="DH15" s="622"/>
      <c r="DI15" s="622"/>
      <c r="DJ15" s="622"/>
      <c r="DK15" s="622"/>
      <c r="DL15" s="622"/>
      <c r="DM15" s="622"/>
      <c r="DN15" s="622"/>
      <c r="DO15" s="622"/>
      <c r="DP15" s="623"/>
      <c r="DQ15" s="627">
        <v>1261395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99174</v>
      </c>
      <c r="S16" s="622"/>
      <c r="T16" s="622"/>
      <c r="U16" s="622"/>
      <c r="V16" s="622"/>
      <c r="W16" s="622"/>
      <c r="X16" s="622"/>
      <c r="Y16" s="623"/>
      <c r="Z16" s="659">
        <v>0.5</v>
      </c>
      <c r="AA16" s="659"/>
      <c r="AB16" s="659"/>
      <c r="AC16" s="659"/>
      <c r="AD16" s="660">
        <v>99174</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210212</v>
      </c>
      <c r="S17" s="622"/>
      <c r="T17" s="622"/>
      <c r="U17" s="622"/>
      <c r="V17" s="622"/>
      <c r="W17" s="622"/>
      <c r="X17" s="622"/>
      <c r="Y17" s="623"/>
      <c r="Z17" s="659">
        <v>1.1000000000000001</v>
      </c>
      <c r="AA17" s="659"/>
      <c r="AB17" s="659"/>
      <c r="AC17" s="659"/>
      <c r="AD17" s="660">
        <v>210212</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1908342</v>
      </c>
      <c r="CS17" s="622"/>
      <c r="CT17" s="622"/>
      <c r="CU17" s="622"/>
      <c r="CV17" s="622"/>
      <c r="CW17" s="622"/>
      <c r="CX17" s="622"/>
      <c r="CY17" s="623"/>
      <c r="CZ17" s="659">
        <v>10.199999999999999</v>
      </c>
      <c r="DA17" s="659"/>
      <c r="DB17" s="659"/>
      <c r="DC17" s="659"/>
      <c r="DD17" s="627" t="s">
        <v>122</v>
      </c>
      <c r="DE17" s="622"/>
      <c r="DF17" s="622"/>
      <c r="DG17" s="622"/>
      <c r="DH17" s="622"/>
      <c r="DI17" s="622"/>
      <c r="DJ17" s="622"/>
      <c r="DK17" s="622"/>
      <c r="DL17" s="622"/>
      <c r="DM17" s="622"/>
      <c r="DN17" s="622"/>
      <c r="DO17" s="622"/>
      <c r="DP17" s="623"/>
      <c r="DQ17" s="627">
        <v>1809199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30047</v>
      </c>
      <c r="S18" s="622"/>
      <c r="T18" s="622"/>
      <c r="U18" s="622"/>
      <c r="V18" s="622"/>
      <c r="W18" s="622"/>
      <c r="X18" s="622"/>
      <c r="Y18" s="623"/>
      <c r="Z18" s="659">
        <v>0.2</v>
      </c>
      <c r="AA18" s="659"/>
      <c r="AB18" s="659"/>
      <c r="AC18" s="659"/>
      <c r="AD18" s="660">
        <v>30047</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179069</v>
      </c>
      <c r="S19" s="622"/>
      <c r="T19" s="622"/>
      <c r="U19" s="622"/>
      <c r="V19" s="622"/>
      <c r="W19" s="622"/>
      <c r="X19" s="622"/>
      <c r="Y19" s="623"/>
      <c r="Z19" s="659">
        <v>0.9</v>
      </c>
      <c r="AA19" s="659"/>
      <c r="AB19" s="659"/>
      <c r="AC19" s="659"/>
      <c r="AD19" s="660">
        <v>179069</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1096</v>
      </c>
      <c r="S20" s="622"/>
      <c r="T20" s="622"/>
      <c r="U20" s="622"/>
      <c r="V20" s="622"/>
      <c r="W20" s="622"/>
      <c r="X20" s="622"/>
      <c r="Y20" s="623"/>
      <c r="Z20" s="659">
        <v>0</v>
      </c>
      <c r="AA20" s="659"/>
      <c r="AB20" s="659"/>
      <c r="AC20" s="659"/>
      <c r="AD20" s="660">
        <v>1096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18768988</v>
      </c>
      <c r="CS20" s="622"/>
      <c r="CT20" s="622"/>
      <c r="CU20" s="622"/>
      <c r="CV20" s="622"/>
      <c r="CW20" s="622"/>
      <c r="CX20" s="622"/>
      <c r="CY20" s="623"/>
      <c r="CZ20" s="659">
        <v>100</v>
      </c>
      <c r="DA20" s="659"/>
      <c r="DB20" s="659"/>
      <c r="DC20" s="659"/>
      <c r="DD20" s="627">
        <v>1607553</v>
      </c>
      <c r="DE20" s="622"/>
      <c r="DF20" s="622"/>
      <c r="DG20" s="622"/>
      <c r="DH20" s="622"/>
      <c r="DI20" s="622"/>
      <c r="DJ20" s="622"/>
      <c r="DK20" s="622"/>
      <c r="DL20" s="622"/>
      <c r="DM20" s="622"/>
      <c r="DN20" s="622"/>
      <c r="DO20" s="622"/>
      <c r="DP20" s="623"/>
      <c r="DQ20" s="627">
        <v>12818519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4661202</v>
      </c>
      <c r="S21" s="622"/>
      <c r="T21" s="622"/>
      <c r="U21" s="622"/>
      <c r="V21" s="622"/>
      <c r="W21" s="622"/>
      <c r="X21" s="622"/>
      <c r="Y21" s="623"/>
      <c r="Z21" s="659">
        <v>23.8</v>
      </c>
      <c r="AA21" s="659"/>
      <c r="AB21" s="659"/>
      <c r="AC21" s="659"/>
      <c r="AD21" s="660">
        <v>4359542</v>
      </c>
      <c r="AE21" s="660"/>
      <c r="AF21" s="660"/>
      <c r="AG21" s="660"/>
      <c r="AH21" s="660"/>
      <c r="AI21" s="660"/>
      <c r="AJ21" s="660"/>
      <c r="AK21" s="660"/>
      <c r="AL21" s="624">
        <v>36.700000000000003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4359542</v>
      </c>
      <c r="S22" s="622"/>
      <c r="T22" s="622"/>
      <c r="U22" s="622"/>
      <c r="V22" s="622"/>
      <c r="W22" s="622"/>
      <c r="X22" s="622"/>
      <c r="Y22" s="623"/>
      <c r="Z22" s="659">
        <v>22.3</v>
      </c>
      <c r="AA22" s="659"/>
      <c r="AB22" s="659"/>
      <c r="AC22" s="659"/>
      <c r="AD22" s="660">
        <v>4359542</v>
      </c>
      <c r="AE22" s="660"/>
      <c r="AF22" s="660"/>
      <c r="AG22" s="660"/>
      <c r="AH22" s="660"/>
      <c r="AI22" s="660"/>
      <c r="AJ22" s="660"/>
      <c r="AK22" s="660"/>
      <c r="AL22" s="624">
        <v>36.700000000000003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301036</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624</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9353488</v>
      </c>
      <c r="CS24" s="677"/>
      <c r="CT24" s="677"/>
      <c r="CU24" s="677"/>
      <c r="CV24" s="677"/>
      <c r="CW24" s="677"/>
      <c r="CX24" s="677"/>
      <c r="CY24" s="702"/>
      <c r="CZ24" s="703">
        <v>49.8</v>
      </c>
      <c r="DA24" s="685"/>
      <c r="DB24" s="685"/>
      <c r="DC24" s="705"/>
      <c r="DD24" s="701">
        <v>6212498</v>
      </c>
      <c r="DE24" s="677"/>
      <c r="DF24" s="677"/>
      <c r="DG24" s="677"/>
      <c r="DH24" s="677"/>
      <c r="DI24" s="677"/>
      <c r="DJ24" s="677"/>
      <c r="DK24" s="702"/>
      <c r="DL24" s="701">
        <v>6037525</v>
      </c>
      <c r="DM24" s="677"/>
      <c r="DN24" s="677"/>
      <c r="DO24" s="677"/>
      <c r="DP24" s="677"/>
      <c r="DQ24" s="677"/>
      <c r="DR24" s="677"/>
      <c r="DS24" s="677"/>
      <c r="DT24" s="677"/>
      <c r="DU24" s="677"/>
      <c r="DV24" s="702"/>
      <c r="DW24" s="703">
        <v>50.6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12157695</v>
      </c>
      <c r="S25" s="622"/>
      <c r="T25" s="622"/>
      <c r="U25" s="622"/>
      <c r="V25" s="622"/>
      <c r="W25" s="622"/>
      <c r="X25" s="622"/>
      <c r="Y25" s="623"/>
      <c r="Z25" s="659">
        <v>62.2</v>
      </c>
      <c r="AA25" s="659"/>
      <c r="AB25" s="659"/>
      <c r="AC25" s="659"/>
      <c r="AD25" s="660">
        <v>11856035</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3380929</v>
      </c>
      <c r="CS25" s="634"/>
      <c r="CT25" s="634"/>
      <c r="CU25" s="634"/>
      <c r="CV25" s="634"/>
      <c r="CW25" s="634"/>
      <c r="CX25" s="634"/>
      <c r="CY25" s="635"/>
      <c r="CZ25" s="624">
        <v>18</v>
      </c>
      <c r="DA25" s="636"/>
      <c r="DB25" s="636"/>
      <c r="DC25" s="637"/>
      <c r="DD25" s="627">
        <v>3147048</v>
      </c>
      <c r="DE25" s="634"/>
      <c r="DF25" s="634"/>
      <c r="DG25" s="634"/>
      <c r="DH25" s="634"/>
      <c r="DI25" s="634"/>
      <c r="DJ25" s="634"/>
      <c r="DK25" s="635"/>
      <c r="DL25" s="627">
        <v>3145935</v>
      </c>
      <c r="DM25" s="634"/>
      <c r="DN25" s="634"/>
      <c r="DO25" s="634"/>
      <c r="DP25" s="634"/>
      <c r="DQ25" s="634"/>
      <c r="DR25" s="634"/>
      <c r="DS25" s="634"/>
      <c r="DT25" s="634"/>
      <c r="DU25" s="634"/>
      <c r="DV25" s="635"/>
      <c r="DW25" s="624">
        <v>26.4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4586</v>
      </c>
      <c r="S26" s="622"/>
      <c r="T26" s="622"/>
      <c r="U26" s="622"/>
      <c r="V26" s="622"/>
      <c r="W26" s="622"/>
      <c r="X26" s="622"/>
      <c r="Y26" s="623"/>
      <c r="Z26" s="659">
        <v>0</v>
      </c>
      <c r="AA26" s="659"/>
      <c r="AB26" s="659"/>
      <c r="AC26" s="659"/>
      <c r="AD26" s="660">
        <v>4586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2145861</v>
      </c>
      <c r="CS26" s="622"/>
      <c r="CT26" s="622"/>
      <c r="CU26" s="622"/>
      <c r="CV26" s="622"/>
      <c r="CW26" s="622"/>
      <c r="CX26" s="622"/>
      <c r="CY26" s="623"/>
      <c r="CZ26" s="624">
        <v>11.4</v>
      </c>
      <c r="DA26" s="636"/>
      <c r="DB26" s="636"/>
      <c r="DC26" s="637"/>
      <c r="DD26" s="627">
        <v>1996570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62290</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5691706</v>
      </c>
      <c r="BH27" s="622"/>
      <c r="BI27" s="622"/>
      <c r="BJ27" s="622"/>
      <c r="BK27" s="622"/>
      <c r="BL27" s="622"/>
      <c r="BM27" s="622"/>
      <c r="BN27" s="623"/>
      <c r="BO27" s="659">
        <v>100</v>
      </c>
      <c r="BP27" s="659"/>
      <c r="BQ27" s="659"/>
      <c r="BR27" s="659"/>
      <c r="BS27" s="660">
        <v>109069</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4064217</v>
      </c>
      <c r="CS27" s="634"/>
      <c r="CT27" s="634"/>
      <c r="CU27" s="634"/>
      <c r="CV27" s="634"/>
      <c r="CW27" s="634"/>
      <c r="CX27" s="634"/>
      <c r="CY27" s="635"/>
      <c r="CZ27" s="624">
        <v>21.7</v>
      </c>
      <c r="DA27" s="636"/>
      <c r="DB27" s="636"/>
      <c r="DC27" s="637"/>
      <c r="DD27" s="627">
        <v>1256251</v>
      </c>
      <c r="DE27" s="634"/>
      <c r="DF27" s="634"/>
      <c r="DG27" s="634"/>
      <c r="DH27" s="634"/>
      <c r="DI27" s="634"/>
      <c r="DJ27" s="634"/>
      <c r="DK27" s="635"/>
      <c r="DL27" s="627">
        <v>1082391</v>
      </c>
      <c r="DM27" s="634"/>
      <c r="DN27" s="634"/>
      <c r="DO27" s="634"/>
      <c r="DP27" s="634"/>
      <c r="DQ27" s="634"/>
      <c r="DR27" s="634"/>
      <c r="DS27" s="634"/>
      <c r="DT27" s="634"/>
      <c r="DU27" s="634"/>
      <c r="DV27" s="635"/>
      <c r="DW27" s="624">
        <v>9.1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30037</v>
      </c>
      <c r="S28" s="622"/>
      <c r="T28" s="622"/>
      <c r="U28" s="622"/>
      <c r="V28" s="622"/>
      <c r="W28" s="622"/>
      <c r="X28" s="622"/>
      <c r="Y28" s="623"/>
      <c r="Z28" s="659">
        <v>0.2</v>
      </c>
      <c r="AA28" s="659"/>
      <c r="AB28" s="659"/>
      <c r="AC28" s="659"/>
      <c r="AD28" s="660">
        <v>14228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1908342</v>
      </c>
      <c r="CS28" s="622"/>
      <c r="CT28" s="622"/>
      <c r="CU28" s="622"/>
      <c r="CV28" s="622"/>
      <c r="CW28" s="622"/>
      <c r="CX28" s="622"/>
      <c r="CY28" s="623"/>
      <c r="CZ28" s="624">
        <v>10.199999999999999</v>
      </c>
      <c r="DA28" s="636"/>
      <c r="DB28" s="636"/>
      <c r="DC28" s="637"/>
      <c r="DD28" s="627">
        <v>1809199</v>
      </c>
      <c r="DE28" s="622"/>
      <c r="DF28" s="622"/>
      <c r="DG28" s="622"/>
      <c r="DH28" s="622"/>
      <c r="DI28" s="622"/>
      <c r="DJ28" s="622"/>
      <c r="DK28" s="623"/>
      <c r="DL28" s="627">
        <v>1809199</v>
      </c>
      <c r="DM28" s="622"/>
      <c r="DN28" s="622"/>
      <c r="DO28" s="622"/>
      <c r="DP28" s="622"/>
      <c r="DQ28" s="622"/>
      <c r="DR28" s="622"/>
      <c r="DS28" s="622"/>
      <c r="DT28" s="622"/>
      <c r="DU28" s="622"/>
      <c r="DV28" s="623"/>
      <c r="DW28" s="624">
        <v>15.2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22481</v>
      </c>
      <c r="S29" s="622"/>
      <c r="T29" s="622"/>
      <c r="U29" s="622"/>
      <c r="V29" s="622"/>
      <c r="W29" s="622"/>
      <c r="X29" s="622"/>
      <c r="Y29" s="623"/>
      <c r="Z29" s="659">
        <v>0.1</v>
      </c>
      <c r="AA29" s="659"/>
      <c r="AB29" s="659"/>
      <c r="AC29" s="659"/>
      <c r="AD29" s="660">
        <v>228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1908341</v>
      </c>
      <c r="CS29" s="634"/>
      <c r="CT29" s="634"/>
      <c r="CU29" s="634"/>
      <c r="CV29" s="634"/>
      <c r="CW29" s="634"/>
      <c r="CX29" s="634"/>
      <c r="CY29" s="635"/>
      <c r="CZ29" s="624">
        <v>10.199999999999999</v>
      </c>
      <c r="DA29" s="636"/>
      <c r="DB29" s="636"/>
      <c r="DC29" s="637"/>
      <c r="DD29" s="627">
        <v>1809198</v>
      </c>
      <c r="DE29" s="634"/>
      <c r="DF29" s="634"/>
      <c r="DG29" s="634"/>
      <c r="DH29" s="634"/>
      <c r="DI29" s="634"/>
      <c r="DJ29" s="634"/>
      <c r="DK29" s="635"/>
      <c r="DL29" s="627">
        <v>1809198</v>
      </c>
      <c r="DM29" s="634"/>
      <c r="DN29" s="634"/>
      <c r="DO29" s="634"/>
      <c r="DP29" s="634"/>
      <c r="DQ29" s="634"/>
      <c r="DR29" s="634"/>
      <c r="DS29" s="634"/>
      <c r="DT29" s="634"/>
      <c r="DU29" s="634"/>
      <c r="DV29" s="635"/>
      <c r="DW29" s="624">
        <v>15.2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3066596</v>
      </c>
      <c r="S30" s="622"/>
      <c r="T30" s="622"/>
      <c r="U30" s="622"/>
      <c r="V30" s="622"/>
      <c r="W30" s="622"/>
      <c r="X30" s="622"/>
      <c r="Y30" s="623"/>
      <c r="Z30" s="659">
        <v>15.7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1830804</v>
      </c>
      <c r="CS30" s="622"/>
      <c r="CT30" s="622"/>
      <c r="CU30" s="622"/>
      <c r="CV30" s="622"/>
      <c r="CW30" s="622"/>
      <c r="CX30" s="622"/>
      <c r="CY30" s="623"/>
      <c r="CZ30" s="624">
        <v>9.8000000000000007</v>
      </c>
      <c r="DA30" s="636"/>
      <c r="DB30" s="636"/>
      <c r="DC30" s="637"/>
      <c r="DD30" s="627">
        <v>1756676</v>
      </c>
      <c r="DE30" s="622"/>
      <c r="DF30" s="622"/>
      <c r="DG30" s="622"/>
      <c r="DH30" s="622"/>
      <c r="DI30" s="622"/>
      <c r="DJ30" s="622"/>
      <c r="DK30" s="623"/>
      <c r="DL30" s="627">
        <v>1756676</v>
      </c>
      <c r="DM30" s="622"/>
      <c r="DN30" s="622"/>
      <c r="DO30" s="622"/>
      <c r="DP30" s="622"/>
      <c r="DQ30" s="622"/>
      <c r="DR30" s="622"/>
      <c r="DS30" s="622"/>
      <c r="DT30" s="622"/>
      <c r="DU30" s="622"/>
      <c r="DV30" s="623"/>
      <c r="DW30" s="624">
        <v>14.7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98.6</v>
      </c>
      <c r="BH31" s="684"/>
      <c r="BI31" s="684"/>
      <c r="BJ31" s="684"/>
      <c r="BK31" s="684"/>
      <c r="BL31" s="684"/>
      <c r="BM31" s="685">
        <v>96.5</v>
      </c>
      <c r="BN31" s="684"/>
      <c r="BO31" s="684"/>
      <c r="BP31" s="684"/>
      <c r="BQ31" s="686"/>
      <c r="BR31" s="683">
        <v>98.6</v>
      </c>
      <c r="BS31" s="684"/>
      <c r="BT31" s="684"/>
      <c r="BU31" s="684"/>
      <c r="BV31" s="684"/>
      <c r="BW31" s="684"/>
      <c r="BX31" s="685">
        <v>96.3</v>
      </c>
      <c r="BY31" s="684"/>
      <c r="BZ31" s="684"/>
      <c r="CA31" s="684"/>
      <c r="CB31" s="686"/>
      <c r="CD31" s="642"/>
      <c r="CE31" s="643"/>
      <c r="CF31" s="618" t="s">
        <v>300</v>
      </c>
      <c r="CG31" s="619"/>
      <c r="CH31" s="619"/>
      <c r="CI31" s="619"/>
      <c r="CJ31" s="619"/>
      <c r="CK31" s="619"/>
      <c r="CL31" s="619"/>
      <c r="CM31" s="619"/>
      <c r="CN31" s="619"/>
      <c r="CO31" s="619"/>
      <c r="CP31" s="619"/>
      <c r="CQ31" s="620"/>
      <c r="CR31" s="621">
        <v>77537</v>
      </c>
      <c r="CS31" s="634"/>
      <c r="CT31" s="634"/>
      <c r="CU31" s="634"/>
      <c r="CV31" s="634"/>
      <c r="CW31" s="634"/>
      <c r="CX31" s="634"/>
      <c r="CY31" s="635"/>
      <c r="CZ31" s="624">
        <v>0.4</v>
      </c>
      <c r="DA31" s="636"/>
      <c r="DB31" s="636"/>
      <c r="DC31" s="637"/>
      <c r="DD31" s="627">
        <v>52522</v>
      </c>
      <c r="DE31" s="634"/>
      <c r="DF31" s="634"/>
      <c r="DG31" s="634"/>
      <c r="DH31" s="634"/>
      <c r="DI31" s="634"/>
      <c r="DJ31" s="634"/>
      <c r="DK31" s="635"/>
      <c r="DL31" s="627">
        <v>52522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1336979</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98.5</v>
      </c>
      <c r="BH32" s="634"/>
      <c r="BI32" s="634"/>
      <c r="BJ32" s="634"/>
      <c r="BK32" s="634"/>
      <c r="BL32" s="634"/>
      <c r="BM32" s="625">
        <v>96.1</v>
      </c>
      <c r="BN32" s="634"/>
      <c r="BO32" s="634"/>
      <c r="BP32" s="634"/>
      <c r="BQ32" s="657"/>
      <c r="BR32" s="692">
        <v>98.3</v>
      </c>
      <c r="BS32" s="634"/>
      <c r="BT32" s="634"/>
      <c r="BU32" s="634"/>
      <c r="BV32" s="634"/>
      <c r="BW32" s="634"/>
      <c r="BX32" s="625">
        <v>95.9</v>
      </c>
      <c r="BY32" s="634"/>
      <c r="BZ32" s="634"/>
      <c r="CA32" s="634"/>
      <c r="CB32" s="657"/>
      <c r="CD32" s="644"/>
      <c r="CE32" s="645"/>
      <c r="CF32" s="618" t="s">
        <v>304</v>
      </c>
      <c r="CG32" s="619"/>
      <c r="CH32" s="619"/>
      <c r="CI32" s="619"/>
      <c r="CJ32" s="619"/>
      <c r="CK32" s="619"/>
      <c r="CL32" s="619"/>
      <c r="CM32" s="619"/>
      <c r="CN32" s="619"/>
      <c r="CO32" s="619"/>
      <c r="CP32" s="619"/>
      <c r="CQ32" s="620"/>
      <c r="CR32" s="621">
        <v>1</v>
      </c>
      <c r="CS32" s="622"/>
      <c r="CT32" s="622"/>
      <c r="CU32" s="622"/>
      <c r="CV32" s="622"/>
      <c r="CW32" s="622"/>
      <c r="CX32" s="622"/>
      <c r="CY32" s="623"/>
      <c r="CZ32" s="624">
        <v>0</v>
      </c>
      <c r="DA32" s="636"/>
      <c r="DB32" s="636"/>
      <c r="DC32" s="637"/>
      <c r="DD32" s="627">
        <v>1</v>
      </c>
      <c r="DE32" s="622"/>
      <c r="DF32" s="622"/>
      <c r="DG32" s="622"/>
      <c r="DH32" s="622"/>
      <c r="DI32" s="622"/>
      <c r="DJ32" s="622"/>
      <c r="DK32" s="623"/>
      <c r="DL32" s="627">
        <v>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25479</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98.7</v>
      </c>
      <c r="BH33" s="606"/>
      <c r="BI33" s="606"/>
      <c r="BJ33" s="606"/>
      <c r="BK33" s="606"/>
      <c r="BL33" s="606"/>
      <c r="BM33" s="652">
        <v>96.7</v>
      </c>
      <c r="BN33" s="606"/>
      <c r="BO33" s="606"/>
      <c r="BP33" s="606"/>
      <c r="BQ33" s="669"/>
      <c r="BR33" s="682">
        <v>98.7</v>
      </c>
      <c r="BS33" s="606"/>
      <c r="BT33" s="606"/>
      <c r="BU33" s="606"/>
      <c r="BV33" s="606"/>
      <c r="BW33" s="606"/>
      <c r="BX33" s="652">
        <v>96.6</v>
      </c>
      <c r="BY33" s="606"/>
      <c r="BZ33" s="606"/>
      <c r="CA33" s="606"/>
      <c r="CB33" s="669"/>
      <c r="CD33" s="618" t="s">
        <v>307</v>
      </c>
      <c r="CE33" s="619"/>
      <c r="CF33" s="619"/>
      <c r="CG33" s="619"/>
      <c r="CH33" s="619"/>
      <c r="CI33" s="619"/>
      <c r="CJ33" s="619"/>
      <c r="CK33" s="619"/>
      <c r="CL33" s="619"/>
      <c r="CM33" s="619"/>
      <c r="CN33" s="619"/>
      <c r="CO33" s="619"/>
      <c r="CP33" s="619"/>
      <c r="CQ33" s="620"/>
      <c r="CR33" s="621">
        <v>7807947</v>
      </c>
      <c r="CS33" s="634"/>
      <c r="CT33" s="634"/>
      <c r="CU33" s="634"/>
      <c r="CV33" s="634"/>
      <c r="CW33" s="634"/>
      <c r="CX33" s="634"/>
      <c r="CY33" s="635"/>
      <c r="CZ33" s="624">
        <v>41.6</v>
      </c>
      <c r="DA33" s="636"/>
      <c r="DB33" s="636"/>
      <c r="DC33" s="637"/>
      <c r="DD33" s="627">
        <v>6146581</v>
      </c>
      <c r="DE33" s="634"/>
      <c r="DF33" s="634"/>
      <c r="DG33" s="634"/>
      <c r="DH33" s="634"/>
      <c r="DI33" s="634"/>
      <c r="DJ33" s="634"/>
      <c r="DK33" s="635"/>
      <c r="DL33" s="627">
        <v>4376633</v>
      </c>
      <c r="DM33" s="634"/>
      <c r="DN33" s="634"/>
      <c r="DO33" s="634"/>
      <c r="DP33" s="634"/>
      <c r="DQ33" s="634"/>
      <c r="DR33" s="634"/>
      <c r="DS33" s="634"/>
      <c r="DT33" s="634"/>
      <c r="DU33" s="634"/>
      <c r="DV33" s="635"/>
      <c r="DW33" s="624">
        <v>36.700000000000003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213970</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2924738</v>
      </c>
      <c r="CS34" s="622"/>
      <c r="CT34" s="622"/>
      <c r="CU34" s="622"/>
      <c r="CV34" s="622"/>
      <c r="CW34" s="622"/>
      <c r="CX34" s="622"/>
      <c r="CY34" s="623"/>
      <c r="CZ34" s="624">
        <v>15.6</v>
      </c>
      <c r="DA34" s="636"/>
      <c r="DB34" s="636"/>
      <c r="DC34" s="637"/>
      <c r="DD34" s="627">
        <v>2098565</v>
      </c>
      <c r="DE34" s="622"/>
      <c r="DF34" s="622"/>
      <c r="DG34" s="622"/>
      <c r="DH34" s="622"/>
      <c r="DI34" s="622"/>
      <c r="DJ34" s="622"/>
      <c r="DK34" s="623"/>
      <c r="DL34" s="627">
        <v>1904460</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376266</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191488</v>
      </c>
      <c r="CS35" s="634"/>
      <c r="CT35" s="634"/>
      <c r="CU35" s="634"/>
      <c r="CV35" s="634"/>
      <c r="CW35" s="634"/>
      <c r="CX35" s="634"/>
      <c r="CY35" s="635"/>
      <c r="CZ35" s="624">
        <v>1</v>
      </c>
      <c r="DA35" s="636"/>
      <c r="DB35" s="636"/>
      <c r="DC35" s="637"/>
      <c r="DD35" s="627">
        <v>183545</v>
      </c>
      <c r="DE35" s="634"/>
      <c r="DF35" s="634"/>
      <c r="DG35" s="634"/>
      <c r="DH35" s="634"/>
      <c r="DI35" s="634"/>
      <c r="DJ35" s="634"/>
      <c r="DK35" s="635"/>
      <c r="DL35" s="627">
        <v>179884</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808062</v>
      </c>
      <c r="S36" s="622"/>
      <c r="T36" s="622"/>
      <c r="U36" s="622"/>
      <c r="V36" s="622"/>
      <c r="W36" s="622"/>
      <c r="X36" s="622"/>
      <c r="Y36" s="623"/>
      <c r="Z36" s="659">
        <v>4.0999999999999996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2403059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14605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2585015</v>
      </c>
      <c r="CS36" s="622"/>
      <c r="CT36" s="622"/>
      <c r="CU36" s="622"/>
      <c r="CV36" s="622"/>
      <c r="CW36" s="622"/>
      <c r="CX36" s="622"/>
      <c r="CY36" s="623"/>
      <c r="CZ36" s="624">
        <v>13.8</v>
      </c>
      <c r="DA36" s="636"/>
      <c r="DB36" s="636"/>
      <c r="DC36" s="637"/>
      <c r="DD36" s="627">
        <v>2276597</v>
      </c>
      <c r="DE36" s="622"/>
      <c r="DF36" s="622"/>
      <c r="DG36" s="622"/>
      <c r="DH36" s="622"/>
      <c r="DI36" s="622"/>
      <c r="DJ36" s="622"/>
      <c r="DK36" s="623"/>
      <c r="DL36" s="627">
        <v>1072528</v>
      </c>
      <c r="DM36" s="622"/>
      <c r="DN36" s="622"/>
      <c r="DO36" s="622"/>
      <c r="DP36" s="622"/>
      <c r="DQ36" s="622"/>
      <c r="DR36" s="622"/>
      <c r="DS36" s="622"/>
      <c r="DT36" s="622"/>
      <c r="DU36" s="622"/>
      <c r="DV36" s="623"/>
      <c r="DW36" s="624">
        <v>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306186</v>
      </c>
      <c r="S37" s="622"/>
      <c r="T37" s="622"/>
      <c r="U37" s="622"/>
      <c r="V37" s="622"/>
      <c r="W37" s="622"/>
      <c r="X37" s="622"/>
      <c r="Y37" s="623"/>
      <c r="Z37" s="659">
        <v>1.6</v>
      </c>
      <c r="AA37" s="659"/>
      <c r="AB37" s="659"/>
      <c r="AC37" s="659"/>
      <c r="AD37" s="660">
        <v>2294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895973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-38280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330384</v>
      </c>
      <c r="CS37" s="634"/>
      <c r="CT37" s="634"/>
      <c r="CU37" s="634"/>
      <c r="CV37" s="634"/>
      <c r="CW37" s="634"/>
      <c r="CX37" s="634"/>
      <c r="CY37" s="635"/>
      <c r="CZ37" s="624">
        <v>1.8</v>
      </c>
      <c r="DA37" s="636"/>
      <c r="DB37" s="636"/>
      <c r="DC37" s="637"/>
      <c r="DD37" s="627">
        <v>265549</v>
      </c>
      <c r="DE37" s="634"/>
      <c r="DF37" s="634"/>
      <c r="DG37" s="634"/>
      <c r="DH37" s="634"/>
      <c r="DI37" s="634"/>
      <c r="DJ37" s="634"/>
      <c r="DK37" s="635"/>
      <c r="DL37" s="627">
        <v>145095</v>
      </c>
      <c r="DM37" s="634"/>
      <c r="DN37" s="634"/>
      <c r="DO37" s="634"/>
      <c r="DP37" s="634"/>
      <c r="DQ37" s="634"/>
      <c r="DR37" s="634"/>
      <c r="DS37" s="634"/>
      <c r="DT37" s="634"/>
      <c r="DU37" s="634"/>
      <c r="DV37" s="635"/>
      <c r="DW37" s="624">
        <v>1.2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1147108</v>
      </c>
      <c r="S38" s="622"/>
      <c r="T38" s="622"/>
      <c r="U38" s="622"/>
      <c r="V38" s="622"/>
      <c r="W38" s="622"/>
      <c r="X38" s="622"/>
      <c r="Y38" s="623"/>
      <c r="Z38" s="659">
        <v>5.9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25000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5189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1482086</v>
      </c>
      <c r="CS38" s="622"/>
      <c r="CT38" s="622"/>
      <c r="CU38" s="622"/>
      <c r="CV38" s="622"/>
      <c r="CW38" s="622"/>
      <c r="CX38" s="622"/>
      <c r="CY38" s="623"/>
      <c r="CZ38" s="624">
        <v>7.9</v>
      </c>
      <c r="DA38" s="636"/>
      <c r="DB38" s="636"/>
      <c r="DC38" s="637"/>
      <c r="DD38" s="627">
        <v>1219812</v>
      </c>
      <c r="DE38" s="622"/>
      <c r="DF38" s="622"/>
      <c r="DG38" s="622"/>
      <c r="DH38" s="622"/>
      <c r="DI38" s="622"/>
      <c r="DJ38" s="622"/>
      <c r="DK38" s="623"/>
      <c r="DL38" s="627">
        <v>1219761</v>
      </c>
      <c r="DM38" s="622"/>
      <c r="DN38" s="622"/>
      <c r="DO38" s="622"/>
      <c r="DP38" s="622"/>
      <c r="DQ38" s="622"/>
      <c r="DR38" s="622"/>
      <c r="DS38" s="622"/>
      <c r="DT38" s="622"/>
      <c r="DU38" s="622"/>
      <c r="DV38" s="623"/>
      <c r="DW38" s="624">
        <v>10.199999999999999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7846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607620</v>
      </c>
      <c r="CS39" s="634"/>
      <c r="CT39" s="634"/>
      <c r="CU39" s="634"/>
      <c r="CV39" s="634"/>
      <c r="CW39" s="634"/>
      <c r="CX39" s="634"/>
      <c r="CY39" s="635"/>
      <c r="CZ39" s="624">
        <v>3.2</v>
      </c>
      <c r="DA39" s="636"/>
      <c r="DB39" s="636"/>
      <c r="DC39" s="637"/>
      <c r="DD39" s="627">
        <v>368062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45908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19557735</v>
      </c>
      <c r="S41" s="646"/>
      <c r="T41" s="646"/>
      <c r="U41" s="646"/>
      <c r="V41" s="646"/>
      <c r="W41" s="646"/>
      <c r="X41" s="646"/>
      <c r="Y41" s="649"/>
      <c r="Z41" s="650">
        <v>100</v>
      </c>
      <c r="AA41" s="650"/>
      <c r="AB41" s="650"/>
      <c r="AC41" s="650"/>
      <c r="AD41" s="651">
        <v>11877371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302523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1179563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1607553</v>
      </c>
      <c r="CS42" s="634"/>
      <c r="CT42" s="634"/>
      <c r="CU42" s="634"/>
      <c r="CV42" s="634"/>
      <c r="CW42" s="634"/>
      <c r="CX42" s="634"/>
      <c r="CY42" s="635"/>
      <c r="CZ42" s="624">
        <v>8.6</v>
      </c>
      <c r="DA42" s="636"/>
      <c r="DB42" s="636"/>
      <c r="DC42" s="637"/>
      <c r="DD42" s="627">
        <v>459440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147029</v>
      </c>
      <c r="CS43" s="634"/>
      <c r="CT43" s="634"/>
      <c r="CU43" s="634"/>
      <c r="CV43" s="634"/>
      <c r="CW43" s="634"/>
      <c r="CX43" s="634"/>
      <c r="CY43" s="635"/>
      <c r="CZ43" s="624">
        <v>0.8</v>
      </c>
      <c r="DA43" s="636"/>
      <c r="DB43" s="636"/>
      <c r="DC43" s="637"/>
      <c r="DD43" s="627">
        <v>147029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1607553</v>
      </c>
      <c r="CS44" s="622"/>
      <c r="CT44" s="622"/>
      <c r="CU44" s="622"/>
      <c r="CV44" s="622"/>
      <c r="CW44" s="622"/>
      <c r="CX44" s="622"/>
      <c r="CY44" s="623"/>
      <c r="CZ44" s="624">
        <v>8.6</v>
      </c>
      <c r="DA44" s="625"/>
      <c r="DB44" s="625"/>
      <c r="DC44" s="626"/>
      <c r="DD44" s="627">
        <v>459440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445356</v>
      </c>
      <c r="CS45" s="634"/>
      <c r="CT45" s="634"/>
      <c r="CU45" s="634"/>
      <c r="CV45" s="634"/>
      <c r="CW45" s="634"/>
      <c r="CX45" s="634"/>
      <c r="CY45" s="635"/>
      <c r="CZ45" s="624">
        <v>2.4</v>
      </c>
      <c r="DA45" s="636"/>
      <c r="DB45" s="636"/>
      <c r="DC45" s="637"/>
      <c r="DD45" s="627">
        <v>99570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1157197</v>
      </c>
      <c r="CS46" s="622"/>
      <c r="CT46" s="622"/>
      <c r="CU46" s="622"/>
      <c r="CV46" s="622"/>
      <c r="CW46" s="622"/>
      <c r="CX46" s="622"/>
      <c r="CY46" s="623"/>
      <c r="CZ46" s="624">
        <v>6.2</v>
      </c>
      <c r="DA46" s="625"/>
      <c r="DB46" s="625"/>
      <c r="DC46" s="626"/>
      <c r="DD46" s="627">
        <v>359870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18768988</v>
      </c>
      <c r="CS49" s="606"/>
      <c r="CT49" s="606"/>
      <c r="CU49" s="606"/>
      <c r="CV49" s="606"/>
      <c r="CW49" s="606"/>
      <c r="CX49" s="606"/>
      <c r="CY49" s="607"/>
      <c r="CZ49" s="608">
        <v>100</v>
      </c>
      <c r="DA49" s="609"/>
      <c r="DB49" s="609"/>
      <c r="DC49" s="610"/>
      <c r="DD49" s="611">
        <v>12818519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FDnSy8OlMNfsC5BbnnEEuzecJJ70KWofliw28vVZrVUf1T1WVQMqo0uAzSmhGU/ZJ+mjynZc6RFZ8heuZTjDQ==" saltValue="xoSOuXmC7iRa+lZDfMQp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F95" sqref="AF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19586</v>
      </c>
      <c r="R7" s="1103"/>
      <c r="S7" s="1103"/>
      <c r="T7" s="1103"/>
      <c r="U7" s="1103"/>
      <c r="V7" s="1103">
        <v>18797</v>
      </c>
      <c r="W7" s="1103"/>
      <c r="X7" s="1103"/>
      <c r="Y7" s="1103"/>
      <c r="Z7" s="1103"/>
      <c r="AA7" s="1103">
        <v>789</v>
      </c>
      <c r="AB7" s="1103"/>
      <c r="AC7" s="1103"/>
      <c r="AD7" s="1103"/>
      <c r="AE7" s="1104"/>
      <c r="AF7" s="1105">
        <v>737</v>
      </c>
      <c r="AG7" s="1106"/>
      <c r="AH7" s="1106"/>
      <c r="AI7" s="1106"/>
      <c r="AJ7" s="1107"/>
      <c r="AK7" s="1108">
        <v>376</v>
      </c>
      <c r="AL7" s="1109"/>
      <c r="AM7" s="1109"/>
      <c r="AN7" s="1109"/>
      <c r="AO7" s="1109"/>
      <c r="AP7" s="1109">
        <v>18638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545</v>
      </c>
      <c r="BT7" s="1100"/>
      <c r="BU7" s="1100"/>
      <c r="BV7" s="1100"/>
      <c r="BW7" s="1100"/>
      <c r="BX7" s="1100"/>
      <c r="BY7" s="1100"/>
      <c r="BZ7" s="1100"/>
      <c r="CA7" s="1100"/>
      <c r="CB7" s="1100"/>
      <c r="CC7" s="1100"/>
      <c r="CD7" s="1100"/>
      <c r="CE7" s="1100"/>
      <c r="CF7" s="1100"/>
      <c r="CG7" s="1112"/>
      <c r="CH7" s="1096">
        <v>-3</v>
      </c>
      <c r="CI7" s="1097"/>
      <c r="CJ7" s="1097"/>
      <c r="CK7" s="1097"/>
      <c r="CL7" s="1098"/>
      <c r="CM7" s="1096">
        <v>19</v>
      </c>
      <c r="CN7" s="1097"/>
      <c r="CO7" s="1097"/>
      <c r="CP7" s="1097"/>
      <c r="CQ7" s="1098"/>
      <c r="CR7" s="1096">
        <v>14</v>
      </c>
      <c r="CS7" s="1097"/>
      <c r="CT7" s="1097"/>
      <c r="CU7" s="1097"/>
      <c r="CV7" s="1098"/>
      <c r="CW7" s="1096" t="s">
        <v>551</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19586</v>
      </c>
      <c r="R23" s="1061"/>
      <c r="S23" s="1061"/>
      <c r="T23" s="1061"/>
      <c r="U23" s="1061"/>
      <c r="V23" s="1061">
        <v>18797</v>
      </c>
      <c r="W23" s="1061"/>
      <c r="X23" s="1061"/>
      <c r="Y23" s="1061"/>
      <c r="Z23" s="1061"/>
      <c r="AA23" s="1061">
        <v>789</v>
      </c>
      <c r="AB23" s="1061"/>
      <c r="AC23" s="1061"/>
      <c r="AD23" s="1061"/>
      <c r="AE23" s="1068"/>
      <c r="AF23" s="1069">
        <v>737</v>
      </c>
      <c r="AG23" s="1061"/>
      <c r="AH23" s="1061"/>
      <c r="AI23" s="1061"/>
      <c r="AJ23" s="1070"/>
      <c r="AK23" s="1071"/>
      <c r="AL23" s="1072"/>
      <c r="AM23" s="1072"/>
      <c r="AN23" s="1072"/>
      <c r="AO23" s="1072"/>
      <c r="AP23" s="1061">
        <v>18638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3985</v>
      </c>
      <c r="R28" s="1051"/>
      <c r="S28" s="1051"/>
      <c r="T28" s="1051"/>
      <c r="U28" s="1051"/>
      <c r="V28" s="1051">
        <v>3971</v>
      </c>
      <c r="W28" s="1051"/>
      <c r="X28" s="1051"/>
      <c r="Y28" s="1051"/>
      <c r="Z28" s="1051"/>
      <c r="AA28" s="1051">
        <v>15</v>
      </c>
      <c r="AB28" s="1051"/>
      <c r="AC28" s="1051"/>
      <c r="AD28" s="1051"/>
      <c r="AE28" s="1052"/>
      <c r="AF28" s="1053">
        <v>15</v>
      </c>
      <c r="AG28" s="1051"/>
      <c r="AH28" s="1051"/>
      <c r="AI28" s="1051"/>
      <c r="AJ28" s="1054"/>
      <c r="AK28" s="1042">
        <v>313</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3885</v>
      </c>
      <c r="R29" s="1039"/>
      <c r="S29" s="1039"/>
      <c r="T29" s="1039"/>
      <c r="U29" s="1039"/>
      <c r="V29" s="1039">
        <v>3846</v>
      </c>
      <c r="W29" s="1039"/>
      <c r="X29" s="1039"/>
      <c r="Y29" s="1039"/>
      <c r="Z29" s="1039"/>
      <c r="AA29" s="1039">
        <v>39</v>
      </c>
      <c r="AB29" s="1039"/>
      <c r="AC29" s="1039"/>
      <c r="AD29" s="1039"/>
      <c r="AE29" s="1040"/>
      <c r="AF29" s="1035">
        <v>39</v>
      </c>
      <c r="AG29" s="1036"/>
      <c r="AH29" s="1036"/>
      <c r="AI29" s="1036"/>
      <c r="AJ29" s="1037"/>
      <c r="AK29" s="980">
        <v>668</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1185</v>
      </c>
      <c r="R30" s="1039"/>
      <c r="S30" s="1039"/>
      <c r="T30" s="1039"/>
      <c r="U30" s="1039"/>
      <c r="V30" s="1039">
        <v>1162</v>
      </c>
      <c r="W30" s="1039"/>
      <c r="X30" s="1039"/>
      <c r="Y30" s="1039"/>
      <c r="Z30" s="1039"/>
      <c r="AA30" s="1039">
        <v>23</v>
      </c>
      <c r="AB30" s="1039"/>
      <c r="AC30" s="1039"/>
      <c r="AD30" s="1039"/>
      <c r="AE30" s="1040"/>
      <c r="AF30" s="1035">
        <v>23</v>
      </c>
      <c r="AG30" s="1036"/>
      <c r="AH30" s="1036"/>
      <c r="AI30" s="1036"/>
      <c r="AJ30" s="1037"/>
      <c r="AK30" s="980">
        <v>574</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984</v>
      </c>
      <c r="R31" s="1039"/>
      <c r="S31" s="1039"/>
      <c r="T31" s="1039"/>
      <c r="U31" s="1039"/>
      <c r="V31" s="1039">
        <v>978</v>
      </c>
      <c r="W31" s="1039"/>
      <c r="X31" s="1039"/>
      <c r="Y31" s="1039"/>
      <c r="Z31" s="1039"/>
      <c r="AA31" s="1039">
        <v>6</v>
      </c>
      <c r="AB31" s="1039"/>
      <c r="AC31" s="1039"/>
      <c r="AD31" s="1039"/>
      <c r="AE31" s="1040"/>
      <c r="AF31" s="1035">
        <v>673</v>
      </c>
      <c r="AG31" s="1036"/>
      <c r="AH31" s="1036"/>
      <c r="AI31" s="1036"/>
      <c r="AJ31" s="1037"/>
      <c r="AK31" s="980" t="s">
        <v>551</v>
      </c>
      <c r="AL31" s="971"/>
      <c r="AM31" s="971"/>
      <c r="AN31" s="971"/>
      <c r="AO31" s="971"/>
      <c r="AP31" s="971">
        <v>3446</v>
      </c>
      <c r="AQ31" s="971"/>
      <c r="AR31" s="971"/>
      <c r="AS31" s="971"/>
      <c r="AT31" s="971"/>
      <c r="AU31" s="971">
        <v>90</v>
      </c>
      <c r="AV31" s="971"/>
      <c r="AW31" s="971"/>
      <c r="AX31" s="971"/>
      <c r="AY31" s="971"/>
      <c r="AZ31" s="1041" t="s">
        <v>551</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1290</v>
      </c>
      <c r="R32" s="1039"/>
      <c r="S32" s="1039"/>
      <c r="T32" s="1039"/>
      <c r="U32" s="1039"/>
      <c r="V32" s="1039">
        <v>1231</v>
      </c>
      <c r="W32" s="1039"/>
      <c r="X32" s="1039"/>
      <c r="Y32" s="1039"/>
      <c r="Z32" s="1039"/>
      <c r="AA32" s="1039">
        <v>59</v>
      </c>
      <c r="AB32" s="1039"/>
      <c r="AC32" s="1039"/>
      <c r="AD32" s="1039"/>
      <c r="AE32" s="1040"/>
      <c r="AF32" s="1035">
        <v>466</v>
      </c>
      <c r="AG32" s="1036"/>
      <c r="AH32" s="1036"/>
      <c r="AI32" s="1036"/>
      <c r="AJ32" s="1037"/>
      <c r="AK32" s="980" t="s">
        <v>551</v>
      </c>
      <c r="AL32" s="971"/>
      <c r="AM32" s="971"/>
      <c r="AN32" s="971"/>
      <c r="AO32" s="971"/>
      <c r="AP32" s="971">
        <v>5169</v>
      </c>
      <c r="AQ32" s="971"/>
      <c r="AR32" s="971"/>
      <c r="AS32" s="971"/>
      <c r="AT32" s="971"/>
      <c r="AU32" s="971">
        <v>4445</v>
      </c>
      <c r="AV32" s="971"/>
      <c r="AW32" s="971"/>
      <c r="AX32" s="971"/>
      <c r="AY32" s="971"/>
      <c r="AZ32" s="1041" t="s">
        <v>551</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1216</v>
      </c>
      <c r="AG63" s="959"/>
      <c r="AH63" s="959"/>
      <c r="AI63" s="959"/>
      <c r="AJ63" s="1022"/>
      <c r="AK63" s="1023"/>
      <c r="AL63" s="963"/>
      <c r="AM63" s="963"/>
      <c r="AN63" s="963"/>
      <c r="AO63" s="963"/>
      <c r="AP63" s="959">
        <v>8615</v>
      </c>
      <c r="AQ63" s="959"/>
      <c r="AR63" s="959"/>
      <c r="AS63" s="959"/>
      <c r="AT63" s="959"/>
      <c r="AU63" s="959">
        <v>4535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797</v>
      </c>
      <c r="R68" s="982"/>
      <c r="S68" s="982"/>
      <c r="T68" s="982"/>
      <c r="U68" s="982"/>
      <c r="V68" s="982">
        <v>693</v>
      </c>
      <c r="W68" s="982"/>
      <c r="X68" s="982"/>
      <c r="Y68" s="982"/>
      <c r="Z68" s="982"/>
      <c r="AA68" s="982">
        <v>104</v>
      </c>
      <c r="AB68" s="982"/>
      <c r="AC68" s="982"/>
      <c r="AD68" s="982"/>
      <c r="AE68" s="982"/>
      <c r="AF68" s="982">
        <v>104</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2013</v>
      </c>
      <c r="R69" s="971"/>
      <c r="S69" s="971"/>
      <c r="T69" s="971"/>
      <c r="U69" s="971"/>
      <c r="V69" s="971">
        <v>1872</v>
      </c>
      <c r="W69" s="971"/>
      <c r="X69" s="971"/>
      <c r="Y69" s="971"/>
      <c r="Z69" s="971"/>
      <c r="AA69" s="971">
        <v>141</v>
      </c>
      <c r="AB69" s="971"/>
      <c r="AC69" s="971"/>
      <c r="AD69" s="971"/>
      <c r="AE69" s="971"/>
      <c r="AF69" s="971">
        <v>141</v>
      </c>
      <c r="AG69" s="971"/>
      <c r="AH69" s="971"/>
      <c r="AI69" s="971"/>
      <c r="AJ69" s="971"/>
      <c r="AK69" s="971" t="s">
        <v>551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16725</v>
      </c>
      <c r="R70" s="971"/>
      <c r="S70" s="971"/>
      <c r="T70" s="971"/>
      <c r="U70" s="971"/>
      <c r="V70" s="971">
        <v>16704</v>
      </c>
      <c r="W70" s="971"/>
      <c r="X70" s="971"/>
      <c r="Y70" s="971"/>
      <c r="Z70" s="971"/>
      <c r="AA70" s="971">
        <v>21</v>
      </c>
      <c r="AB70" s="971"/>
      <c r="AC70" s="971"/>
      <c r="AD70" s="971"/>
      <c r="AE70" s="971"/>
      <c r="AF70" s="971">
        <v>21</v>
      </c>
      <c r="AG70" s="971"/>
      <c r="AH70" s="971"/>
      <c r="AI70" s="971"/>
      <c r="AJ70" s="971"/>
      <c r="AK70" s="971">
        <v>164</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78</v>
      </c>
      <c r="R71" s="971"/>
      <c r="S71" s="971"/>
      <c r="T71" s="971"/>
      <c r="U71" s="971"/>
      <c r="V71" s="971">
        <v>77</v>
      </c>
      <c r="W71" s="971"/>
      <c r="X71" s="971"/>
      <c r="Y71" s="971"/>
      <c r="Z71" s="971"/>
      <c r="AA71" s="971">
        <v>1</v>
      </c>
      <c r="AB71" s="971"/>
      <c r="AC71" s="971"/>
      <c r="AD71" s="971"/>
      <c r="AE71" s="971"/>
      <c r="AF71" s="971">
        <v>1</v>
      </c>
      <c r="AG71" s="971"/>
      <c r="AH71" s="971"/>
      <c r="AI71" s="971"/>
      <c r="AJ71" s="971"/>
      <c r="AK71" s="971">
        <v>13</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296</v>
      </c>
      <c r="R72" s="971"/>
      <c r="S72" s="971"/>
      <c r="T72" s="971"/>
      <c r="U72" s="971"/>
      <c r="V72" s="971">
        <v>205</v>
      </c>
      <c r="W72" s="971"/>
      <c r="X72" s="971"/>
      <c r="Y72" s="971"/>
      <c r="Z72" s="971"/>
      <c r="AA72" s="971">
        <v>91</v>
      </c>
      <c r="AB72" s="971"/>
      <c r="AC72" s="971"/>
      <c r="AD72" s="971"/>
      <c r="AE72" s="971"/>
      <c r="AF72" s="971">
        <v>91</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425</v>
      </c>
      <c r="R73" s="971"/>
      <c r="S73" s="971"/>
      <c r="T73" s="971"/>
      <c r="U73" s="971"/>
      <c r="V73" s="971">
        <v>237</v>
      </c>
      <c r="W73" s="971"/>
      <c r="X73" s="971"/>
      <c r="Y73" s="971"/>
      <c r="Z73" s="971"/>
      <c r="AA73" s="971">
        <v>188</v>
      </c>
      <c r="AB73" s="971"/>
      <c r="AC73" s="971"/>
      <c r="AD73" s="971"/>
      <c r="AE73" s="971"/>
      <c r="AF73" s="971">
        <v>188</v>
      </c>
      <c r="AG73" s="971"/>
      <c r="AH73" s="971"/>
      <c r="AI73" s="971"/>
      <c r="AJ73" s="971"/>
      <c r="AK73" s="971" t="s">
        <v>551</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1130</v>
      </c>
      <c r="R74" s="971"/>
      <c r="S74" s="971"/>
      <c r="T74" s="971"/>
      <c r="U74" s="971"/>
      <c r="V74" s="971">
        <v>1119</v>
      </c>
      <c r="W74" s="971"/>
      <c r="X74" s="971"/>
      <c r="Y74" s="971"/>
      <c r="Z74" s="971"/>
      <c r="AA74" s="971">
        <v>11</v>
      </c>
      <c r="AB74" s="971"/>
      <c r="AC74" s="971"/>
      <c r="AD74" s="971"/>
      <c r="AE74" s="971"/>
      <c r="AF74" s="971">
        <v>11</v>
      </c>
      <c r="AG74" s="971"/>
      <c r="AH74" s="971"/>
      <c r="AI74" s="971"/>
      <c r="AJ74" s="971"/>
      <c r="AK74" s="971" t="s">
        <v>551</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395416</v>
      </c>
      <c r="R75" s="979"/>
      <c r="S75" s="979"/>
      <c r="T75" s="979"/>
      <c r="U75" s="980"/>
      <c r="V75" s="981">
        <v>387020</v>
      </c>
      <c r="W75" s="979"/>
      <c r="X75" s="979"/>
      <c r="Y75" s="979"/>
      <c r="Z75" s="980"/>
      <c r="AA75" s="981">
        <v>8396</v>
      </c>
      <c r="AB75" s="979"/>
      <c r="AC75" s="979"/>
      <c r="AD75" s="979"/>
      <c r="AE75" s="980"/>
      <c r="AF75" s="981">
        <v>8396</v>
      </c>
      <c r="AG75" s="979"/>
      <c r="AH75" s="979"/>
      <c r="AI75" s="979"/>
      <c r="AJ75" s="980"/>
      <c r="AK75" s="981">
        <v>755</v>
      </c>
      <c r="AL75" s="979"/>
      <c r="AM75" s="979"/>
      <c r="AN75" s="979"/>
      <c r="AO75" s="980"/>
      <c r="AP75" s="981" t="s">
        <v>551</v>
      </c>
      <c r="AQ75" s="979"/>
      <c r="AR75" s="979"/>
      <c r="AS75" s="979"/>
      <c r="AT75" s="980"/>
      <c r="AU75" s="981" t="s">
        <v>551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8953</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1958346</v>
      </c>
      <c r="AB110" s="889"/>
      <c r="AC110" s="889"/>
      <c r="AD110" s="889"/>
      <c r="AE110" s="890"/>
      <c r="AF110" s="891">
        <v>1985994</v>
      </c>
      <c r="AG110" s="889"/>
      <c r="AH110" s="889"/>
      <c r="AI110" s="889"/>
      <c r="AJ110" s="890"/>
      <c r="AK110" s="891">
        <v>1908341</v>
      </c>
      <c r="AL110" s="889"/>
      <c r="AM110" s="889"/>
      <c r="AN110" s="889"/>
      <c r="AO110" s="890"/>
      <c r="AP110" s="892">
        <v>18.899999999999999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19973464</v>
      </c>
      <c r="BR110" s="842"/>
      <c r="BS110" s="842"/>
      <c r="BT110" s="842"/>
      <c r="BU110" s="842"/>
      <c r="BV110" s="842">
        <v>19321880</v>
      </c>
      <c r="BW110" s="842"/>
      <c r="BX110" s="842"/>
      <c r="BY110" s="842"/>
      <c r="BZ110" s="842"/>
      <c r="CA110" s="842">
        <v>18638184</v>
      </c>
      <c r="CB110" s="842"/>
      <c r="CC110" s="842"/>
      <c r="CD110" s="842"/>
      <c r="CE110" s="842"/>
      <c r="CF110" s="866">
        <v>185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6214056</v>
      </c>
      <c r="BR112" s="817"/>
      <c r="BS112" s="817"/>
      <c r="BT112" s="817"/>
      <c r="BU112" s="817"/>
      <c r="BV112" s="817">
        <v>5361429</v>
      </c>
      <c r="BW112" s="817"/>
      <c r="BX112" s="817"/>
      <c r="BY112" s="817"/>
      <c r="BZ112" s="817"/>
      <c r="CA112" s="817">
        <v>4535003</v>
      </c>
      <c r="CB112" s="817"/>
      <c r="CC112" s="817"/>
      <c r="CD112" s="817"/>
      <c r="CE112" s="817"/>
      <c r="CF112" s="875">
        <v>45</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732808</v>
      </c>
      <c r="AB113" s="919"/>
      <c r="AC113" s="919"/>
      <c r="AD113" s="919"/>
      <c r="AE113" s="920"/>
      <c r="AF113" s="921">
        <v>633654</v>
      </c>
      <c r="AG113" s="919"/>
      <c r="AH113" s="919"/>
      <c r="AI113" s="919"/>
      <c r="AJ113" s="920"/>
      <c r="AK113" s="921">
        <v>604357</v>
      </c>
      <c r="AL113" s="919"/>
      <c r="AM113" s="919"/>
      <c r="AN113" s="919"/>
      <c r="AO113" s="920"/>
      <c r="AP113" s="922">
        <v>6</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2115638</v>
      </c>
      <c r="BR114" s="817"/>
      <c r="BS114" s="817"/>
      <c r="BT114" s="817"/>
      <c r="BU114" s="817"/>
      <c r="BV114" s="817">
        <v>2062597</v>
      </c>
      <c r="BW114" s="817"/>
      <c r="BX114" s="817"/>
      <c r="BY114" s="817"/>
      <c r="BZ114" s="817"/>
      <c r="CA114" s="817">
        <v>2066515</v>
      </c>
      <c r="CB114" s="817"/>
      <c r="CC114" s="817"/>
      <c r="CD114" s="817"/>
      <c r="CE114" s="817"/>
      <c r="CF114" s="875">
        <v>20.5</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2691154</v>
      </c>
      <c r="AB117" s="903"/>
      <c r="AC117" s="903"/>
      <c r="AD117" s="903"/>
      <c r="AE117" s="904"/>
      <c r="AF117" s="905">
        <v>2619648</v>
      </c>
      <c r="AG117" s="903"/>
      <c r="AH117" s="903"/>
      <c r="AI117" s="903"/>
      <c r="AJ117" s="904"/>
      <c r="AK117" s="905">
        <v>2512698</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28303158</v>
      </c>
      <c r="BR119" s="845"/>
      <c r="BS119" s="845"/>
      <c r="BT119" s="845"/>
      <c r="BU119" s="845"/>
      <c r="BV119" s="845">
        <v>26745906</v>
      </c>
      <c r="BW119" s="845"/>
      <c r="BX119" s="845"/>
      <c r="BY119" s="845"/>
      <c r="BZ119" s="845"/>
      <c r="CA119" s="845">
        <v>25239702</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5805887</v>
      </c>
      <c r="BR120" s="842"/>
      <c r="BS120" s="842"/>
      <c r="BT120" s="842"/>
      <c r="BU120" s="842"/>
      <c r="BV120" s="842">
        <v>4951662</v>
      </c>
      <c r="BW120" s="842"/>
      <c r="BX120" s="842"/>
      <c r="BY120" s="842"/>
      <c r="BZ120" s="842"/>
      <c r="CA120" s="842">
        <v>5362685</v>
      </c>
      <c r="CB120" s="842"/>
      <c r="CC120" s="842"/>
      <c r="CD120" s="842"/>
      <c r="CE120" s="842"/>
      <c r="CF120" s="866">
        <v>53.2</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6118828</v>
      </c>
      <c r="DH120" s="842"/>
      <c r="DI120" s="842"/>
      <c r="DJ120" s="842"/>
      <c r="DK120" s="842"/>
      <c r="DL120" s="842">
        <v>5270460</v>
      </c>
      <c r="DM120" s="842"/>
      <c r="DN120" s="842"/>
      <c r="DO120" s="842"/>
      <c r="DP120" s="842"/>
      <c r="DQ120" s="842">
        <v>4445406</v>
      </c>
      <c r="DR120" s="842"/>
      <c r="DS120" s="842"/>
      <c r="DT120" s="842"/>
      <c r="DU120" s="842"/>
      <c r="DV120" s="843">
        <v>44.1</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222040</v>
      </c>
      <c r="BR121" s="817"/>
      <c r="BS121" s="817"/>
      <c r="BT121" s="817"/>
      <c r="BU121" s="817"/>
      <c r="BV121" s="817">
        <v>128652</v>
      </c>
      <c r="BW121" s="817"/>
      <c r="BX121" s="817"/>
      <c r="BY121" s="817"/>
      <c r="BZ121" s="817"/>
      <c r="CA121" s="817">
        <v>61773</v>
      </c>
      <c r="CB121" s="817"/>
      <c r="CC121" s="817"/>
      <c r="CD121" s="817"/>
      <c r="CE121" s="817"/>
      <c r="CF121" s="875">
        <v>0.6</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95228</v>
      </c>
      <c r="DH121" s="817"/>
      <c r="DI121" s="817"/>
      <c r="DJ121" s="817"/>
      <c r="DK121" s="817"/>
      <c r="DL121" s="817">
        <v>90969</v>
      </c>
      <c r="DM121" s="817"/>
      <c r="DN121" s="817"/>
      <c r="DO121" s="817"/>
      <c r="DP121" s="817"/>
      <c r="DQ121" s="817">
        <v>89597</v>
      </c>
      <c r="DR121" s="817"/>
      <c r="DS121" s="817"/>
      <c r="DT121" s="817"/>
      <c r="DU121" s="817"/>
      <c r="DV121" s="794">
        <v>0.9</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17015509</v>
      </c>
      <c r="BR122" s="845"/>
      <c r="BS122" s="845"/>
      <c r="BT122" s="845"/>
      <c r="BU122" s="845"/>
      <c r="BV122" s="845">
        <v>16095697</v>
      </c>
      <c r="BW122" s="845"/>
      <c r="BX122" s="845"/>
      <c r="BY122" s="845"/>
      <c r="BZ122" s="845"/>
      <c r="CA122" s="845">
        <v>15033100</v>
      </c>
      <c r="CB122" s="845"/>
      <c r="CC122" s="845"/>
      <c r="CD122" s="845"/>
      <c r="CE122" s="845"/>
      <c r="CF122" s="846">
        <v>149.19999999999999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23043436</v>
      </c>
      <c r="BR123" s="833"/>
      <c r="BS123" s="833"/>
      <c r="BT123" s="833"/>
      <c r="BU123" s="833"/>
      <c r="BV123" s="833">
        <v>21176011</v>
      </c>
      <c r="BW123" s="833"/>
      <c r="BX123" s="833"/>
      <c r="BY123" s="833"/>
      <c r="BZ123" s="833"/>
      <c r="CA123" s="833">
        <v>20457558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54.7</v>
      </c>
      <c r="BR124" s="831"/>
      <c r="BS124" s="831"/>
      <c r="BT124" s="831"/>
      <c r="BU124" s="831"/>
      <c r="BV124" s="831">
        <v>56.9</v>
      </c>
      <c r="BW124" s="831"/>
      <c r="BX124" s="831"/>
      <c r="BY124" s="831"/>
      <c r="BZ124" s="831"/>
      <c r="CA124" s="831">
        <v>47.4</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86287</v>
      </c>
      <c r="AB128" s="801"/>
      <c r="AC128" s="801"/>
      <c r="AD128" s="801"/>
      <c r="AE128" s="802"/>
      <c r="AF128" s="803">
        <v>86645</v>
      </c>
      <c r="AG128" s="801"/>
      <c r="AH128" s="801"/>
      <c r="AI128" s="801"/>
      <c r="AJ128" s="802"/>
      <c r="AK128" s="803">
        <v>74634</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13.09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11348894</v>
      </c>
      <c r="AB129" s="780"/>
      <c r="AC129" s="780"/>
      <c r="AD129" s="780"/>
      <c r="AE129" s="781"/>
      <c r="AF129" s="782">
        <v>11486334</v>
      </c>
      <c r="AG129" s="780"/>
      <c r="AH129" s="780"/>
      <c r="AI129" s="780"/>
      <c r="AJ129" s="781"/>
      <c r="AK129" s="782">
        <v>11671078</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18.09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1742651</v>
      </c>
      <c r="AB130" s="780"/>
      <c r="AC130" s="780"/>
      <c r="AD130" s="780"/>
      <c r="AE130" s="781"/>
      <c r="AF130" s="782">
        <v>1706625</v>
      </c>
      <c r="AG130" s="780"/>
      <c r="AH130" s="780"/>
      <c r="AI130" s="780"/>
      <c r="AJ130" s="781"/>
      <c r="AK130" s="782">
        <v>1598612</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9606243</v>
      </c>
      <c r="AB131" s="764"/>
      <c r="AC131" s="764"/>
      <c r="AD131" s="764"/>
      <c r="AE131" s="765"/>
      <c r="AF131" s="766">
        <v>9779709</v>
      </c>
      <c r="AG131" s="764"/>
      <c r="AH131" s="764"/>
      <c r="AI131" s="764"/>
      <c r="AJ131" s="765"/>
      <c r="AK131" s="766">
        <v>10072466</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47.4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8.9755797350000002</v>
      </c>
      <c r="AB132" s="745"/>
      <c r="AC132" s="745"/>
      <c r="AD132" s="745"/>
      <c r="AE132" s="746"/>
      <c r="AF132" s="747">
        <v>8.4499242260000003</v>
      </c>
      <c r="AG132" s="745"/>
      <c r="AH132" s="745"/>
      <c r="AI132" s="745"/>
      <c r="AJ132" s="746"/>
      <c r="AK132" s="747">
        <v>8.3341259230000002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9.5</v>
      </c>
      <c r="AB133" s="724"/>
      <c r="AC133" s="724"/>
      <c r="AD133" s="724"/>
      <c r="AE133" s="725"/>
      <c r="AF133" s="723">
        <v>8.9</v>
      </c>
      <c r="AG133" s="724"/>
      <c r="AH133" s="724"/>
      <c r="AI133" s="724"/>
      <c r="AJ133" s="725"/>
      <c r="AK133" s="723">
        <v>8.5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F/BJuUVKCJDqlpfj2t4U9UK8LVcZVXvgvUENEGAyKjhIoXBFYrkPW7A2mJpBqNwZzSL+Qd0xxkw6zU9fvwitQ==" saltValue="/BVYDdVF+FOU1/gP3XNH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T20" zoomScale="85" zoomScaleNormal="85" zoomScaleSheetLayoutView="85" workbookViewId="0">
      <selection activeCell="AY51" sqref="AY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aWUfUw74tb23CHZJGLSvBubM05TyB7ne56ujNY4p8NUaTYoFWGo32n3Q8cS0EkEd5yhzSTEAYiv9Dqg9eLDVw==" saltValue="2ApKp7Dt+6z+v9o3H1ps2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85" zoomScaleNormal="85" zoomScaleSheetLayoutView="55" workbookViewId="0">
      <selection activeCell="AY51" sqref="AY51"/>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NYQvFXUkA6CxkvR9X0rl414SHSKhz1X5/jUgOfAXeiEnPc0BUn5uENZG10jXZb6KrOn5frCh6tpXilJxkblGA==" saltValue="BYw64XBxIbyJ5AQc+1kxow=="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Y51" sqref="AY5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3380929</v>
      </c>
      <c r="AP9" s="269">
        <v>84750</v>
      </c>
      <c r="AQ9" s="270">
        <v>117270</v>
      </c>
      <c r="AR9" s="271">
        <v>-27.7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93510</v>
      </c>
      <c r="AP10" s="272">
        <v>2344</v>
      </c>
      <c r="AQ10" s="273">
        <v>10490</v>
      </c>
      <c r="AR10" s="274">
        <v>-77.7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1802</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3</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117594</v>
      </c>
      <c r="AP13" s="272">
        <v>2948</v>
      </c>
      <c r="AQ13" s="273">
        <v>4482</v>
      </c>
      <c r="AR13" s="274">
        <v>-34.200000000000003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147029</v>
      </c>
      <c r="AP14" s="272">
        <v>3686</v>
      </c>
      <c r="AQ14" s="273">
        <v>2749</v>
      </c>
      <c r="AR14" s="274">
        <v>34.1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-234609</v>
      </c>
      <c r="AP15" s="272">
        <v>-5881</v>
      </c>
      <c r="AQ15" s="273">
        <v>-7399</v>
      </c>
      <c r="AR15" s="274">
        <v>-20.5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3504453</v>
      </c>
      <c r="AP16" s="272">
        <v>87846</v>
      </c>
      <c r="AQ16" s="273">
        <v>129397</v>
      </c>
      <c r="AR16" s="274">
        <v>-32.1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9</v>
      </c>
      <c r="AP21" s="286">
        <v>11.07</v>
      </c>
      <c r="AQ21" s="287">
        <v>-2.0699999999999998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97.3</v>
      </c>
      <c r="AP22" s="291">
        <v>97.2</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1908341</v>
      </c>
      <c r="AP32" s="300">
        <v>47836</v>
      </c>
      <c r="AQ32" s="301">
        <v>74841</v>
      </c>
      <c r="AR32" s="302">
        <v>-36.1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v>1</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604357</v>
      </c>
      <c r="AP35" s="300">
        <v>15149</v>
      </c>
      <c r="AQ35" s="301">
        <v>16683</v>
      </c>
      <c r="AR35" s="302">
        <v>-9.1999999999999993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t="s">
        <v>485</v>
      </c>
      <c r="AP36" s="300" t="s">
        <v>485</v>
      </c>
      <c r="AQ36" s="301">
        <v>2411</v>
      </c>
      <c r="AR36" s="302" t="s">
        <v>485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548</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7</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-74634</v>
      </c>
      <c r="AP39" s="300">
        <v>-1871</v>
      </c>
      <c r="AQ39" s="301">
        <v>-3756</v>
      </c>
      <c r="AR39" s="302">
        <v>-50.2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-1598612</v>
      </c>
      <c r="AP40" s="300">
        <v>-40072</v>
      </c>
      <c r="AQ40" s="301">
        <v>-63247</v>
      </c>
      <c r="AR40" s="302">
        <v>-36.6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839452</v>
      </c>
      <c r="AP41" s="300">
        <v>21043</v>
      </c>
      <c r="AQ41" s="301">
        <v>27488</v>
      </c>
      <c r="AR41" s="302">
        <v>-23.4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2151820</v>
      </c>
      <c r="AN51" s="322">
        <v>52229</v>
      </c>
      <c r="AO51" s="323">
        <v>0.6</v>
      </c>
      <c r="AP51" s="324">
        <v>92632</v>
      </c>
      <c r="AQ51" s="325">
        <v>-1.5</v>
      </c>
      <c r="AR51" s="326">
        <v>2.1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587760</v>
      </c>
      <c r="AN52" s="330">
        <v>14266</v>
      </c>
      <c r="AO52" s="331">
        <v>-50</v>
      </c>
      <c r="AP52" s="332">
        <v>47978</v>
      </c>
      <c r="AQ52" s="333">
        <v>-2</v>
      </c>
      <c r="AR52" s="334">
        <v>-48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3598857</v>
      </c>
      <c r="AN53" s="322">
        <v>88344</v>
      </c>
      <c r="AO53" s="323">
        <v>69.099999999999994</v>
      </c>
      <c r="AP53" s="324">
        <v>96469</v>
      </c>
      <c r="AQ53" s="325">
        <v>4.0999999999999996</v>
      </c>
      <c r="AR53" s="326">
        <v>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1234708</v>
      </c>
      <c r="AN54" s="330">
        <v>30309</v>
      </c>
      <c r="AO54" s="331">
        <v>112.5</v>
      </c>
      <c r="AP54" s="332">
        <v>49775</v>
      </c>
      <c r="AQ54" s="333">
        <v>3.7</v>
      </c>
      <c r="AR54" s="334">
        <v>108.8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3191447</v>
      </c>
      <c r="AN55" s="322">
        <v>78553</v>
      </c>
      <c r="AO55" s="323">
        <v>-11.1</v>
      </c>
      <c r="AP55" s="324">
        <v>85743</v>
      </c>
      <c r="AQ55" s="325">
        <v>-11.1</v>
      </c>
      <c r="AR55" s="326">
        <v>0</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902515</v>
      </c>
      <c r="AN56" s="330">
        <v>22214</v>
      </c>
      <c r="AO56" s="331">
        <v>-26.7</v>
      </c>
      <c r="AP56" s="332">
        <v>45231</v>
      </c>
      <c r="AQ56" s="333">
        <v>-9.1</v>
      </c>
      <c r="AR56" s="334">
        <v>-17.600000000000001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1971495</v>
      </c>
      <c r="AN57" s="322">
        <v>48837</v>
      </c>
      <c r="AO57" s="323">
        <v>-37.799999999999997</v>
      </c>
      <c r="AP57" s="324">
        <v>92509</v>
      </c>
      <c r="AQ57" s="325">
        <v>7.9</v>
      </c>
      <c r="AR57" s="326">
        <v>-45.7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545960</v>
      </c>
      <c r="AN58" s="330">
        <v>13524</v>
      </c>
      <c r="AO58" s="331">
        <v>-39.1</v>
      </c>
      <c r="AP58" s="332">
        <v>52274</v>
      </c>
      <c r="AQ58" s="333">
        <v>15.6</v>
      </c>
      <c r="AR58" s="334">
        <v>-54.7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1607553</v>
      </c>
      <c r="AN59" s="322">
        <v>40297</v>
      </c>
      <c r="AO59" s="323">
        <v>-17.5</v>
      </c>
      <c r="AP59" s="324">
        <v>98544</v>
      </c>
      <c r="AQ59" s="325">
        <v>6.5</v>
      </c>
      <c r="AR59" s="326">
        <v>-24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1157197</v>
      </c>
      <c r="AN60" s="330">
        <v>29008</v>
      </c>
      <c r="AO60" s="331">
        <v>114.5</v>
      </c>
      <c r="AP60" s="332">
        <v>55816</v>
      </c>
      <c r="AQ60" s="333">
        <v>6.8</v>
      </c>
      <c r="AR60" s="334">
        <v>107.7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2504234</v>
      </c>
      <c r="AN61" s="337">
        <v>61652</v>
      </c>
      <c r="AO61" s="338">
        <v>0.7</v>
      </c>
      <c r="AP61" s="339">
        <v>93179</v>
      </c>
      <c r="AQ61" s="340">
        <v>1.2</v>
      </c>
      <c r="AR61" s="326">
        <v>-0.5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885628</v>
      </c>
      <c r="AN62" s="330">
        <v>21864</v>
      </c>
      <c r="AO62" s="331">
        <v>22.2</v>
      </c>
      <c r="AP62" s="332">
        <v>50215</v>
      </c>
      <c r="AQ62" s="333">
        <v>3</v>
      </c>
      <c r="AR62" s="334">
        <v>19.2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JqokYc6xz5oNgWqzsuYP3jG5twTITyjgjWe9m4u7/yeV9hp+hZl4NlPUWASI6uQpfroWTJC4/Yt5vne1IblA==" saltValue="igUjr5H6G89jKQyim2te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Y51" sqref="AY5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vq48BVBCRi12F7z/gZwtZsEUL5yMYATFBEETNPwBuRmhpNaG7itaFpARf5qIWXPaFTc1MuCFc7awieU3Jzzghw==" saltValue="W3uBZFKHnWNHP8cf13azN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4" zoomScale="85" zoomScaleNormal="85" zoomScaleSheetLayoutView="55" workbookViewId="0">
      <selection activeCell="AY51" sqref="AY5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DhymYu45RH4UYdTraF/KoXk1zbd7x4AxMwfEPNAWJ51yJX6FVtsA7uLfj5I5YEpeY5nNXciKmxfZrOIrxXgN9Q==" saltValue="UpF0Yhu9NAjL3v+YSHrLM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85" zoomScaleNormal="85" zoomScaleSheetLayoutView="100" workbookViewId="0">
      <selection activeCell="AY51" sqref="AY5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11.01</v>
      </c>
      <c r="G47" s="12">
        <v>10.69</v>
      </c>
      <c r="H47" s="12">
        <v>10.97</v>
      </c>
      <c r="I47" s="12">
        <v>5.29</v>
      </c>
      <c r="J47" s="13">
        <v>7.78</v>
      </c>
    </row>
    <row r="48" spans="2:10" ht="57.75" customHeight="1" x14ac:dyDescent="0.15">
      <c r="B48" s="14"/>
      <c r="C48" s="1141" t="s">
        <v>4</v>
      </c>
      <c r="D48" s="1141"/>
      <c r="E48" s="1142"/>
      <c r="F48" s="15">
        <v>4.78</v>
      </c>
      <c r="G48" s="16">
        <v>10.220000000000001</v>
      </c>
      <c r="H48" s="16">
        <v>5.93</v>
      </c>
      <c r="I48" s="16">
        <v>6.09</v>
      </c>
      <c r="J48" s="17">
        <v>6.31</v>
      </c>
    </row>
    <row r="49" spans="2:10" ht="57.75" customHeight="1" thickBot="1" x14ac:dyDescent="0.2">
      <c r="B49" s="18"/>
      <c r="C49" s="1143" t="s">
        <v>5</v>
      </c>
      <c r="D49" s="1143"/>
      <c r="E49" s="1144"/>
      <c r="F49" s="19" t="s">
        <v>529</v>
      </c>
      <c r="G49" s="20">
        <v>5.73</v>
      </c>
      <c r="H49" s="20" t="s">
        <v>530</v>
      </c>
      <c r="I49" s="20" t="s">
        <v>531</v>
      </c>
      <c r="J49" s="21">
        <v>2.9</v>
      </c>
    </row>
    <row r="50" spans="2:10" x14ac:dyDescent="0.15"/>
  </sheetData>
  <sheetProtection algorithmName="SHA-512" hashValue="EiljnURa0hA53tmBtOT8ZEFBXwsgNSEiA3O0C618BXBnvl+6CEgNlkrZ3Aht3nR/PRtdCgJgm+i5m6R5ln05vw==" saltValue="U6IyJYpFNHb87j7Ecy7NY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力</cp:lastModifiedBy>
  <cp:lastPrinted>2026-03-03T07:12:03Z</cp:lastPrinted>
  <dcterms:created xsi:type="dcterms:W3CDTF">2026-02-23T05:08:03Z</dcterms:created>
  <dcterms:modified xsi:type="dcterms:W3CDTF">2026-03-16T08:24:00Z</dcterms:modified>
  <cp:category/>
</cp:coreProperties>
</file>