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4_市町村→県\36_東海村○\250313修正提出\"/>
    </mc:Choice>
  </mc:AlternateContent>
  <xr:revisionPtr revIDLastSave="0" documentId="13_ncr:1_{0463E239-3276-4F3F-8294-7D554C0F8646}" xr6:coauthVersionLast="47" xr6:coauthVersionMax="47" xr10:uidLastSave="{00000000-0000-0000-0000-000000000000}"/>
  <bookViews>
    <workbookView xWindow="20370" yWindow="-120" windowWidth="29040" windowHeight="15840" firstSheet="5"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C36" i="10"/>
  <c r="CO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s="1"/>
  <c r="AM35" i="10" s="1"/>
  <c r="AM36" i="10" s="1"/>
  <c r="BE34" i="10" l="1"/>
  <c r="BE35" i="10" s="1"/>
  <c r="BE36" i="10" s="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<sst xmlns="http://schemas.openxmlformats.org/spreadsheetml/2006/main" count="1113" uniqueCount="576">
  <si>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</si>
  <si>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</si>
  <si>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</si>
  <si>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</si>
  <si>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</si>
  <si>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</si>
  <si>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</si>
  <si>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</si>
  <si>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</si>
  <si>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</si>
  <si>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</si>
  <si>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</si>
  <si>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</si>
  <si>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</si>
  <si>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</si>
  <si>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</si>
  <si>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</si>
  <si>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</si>
  <si>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</si>
  <si>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</si>
  <si>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</si>
  <si>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</si>
  <si>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</si>
  <si>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</si>
  <si>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</si>
  <si>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</si>
  <si>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</si>
  <si>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</si>
  <si>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</si>
  <si>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</si>
  <si>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</si>
  <si>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</si>
  <si>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</si>
  <si>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</si>
  <si>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</si>
  <si>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</si>
  <si>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</si>
  <si>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</si>
  <si>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</si>
  <si>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</si>
  <si>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</si>
  <si>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</si>
  <si>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</si>
  <si>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</si>
  <si>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</si>
  <si>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</si>
  <si>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</si>
  <si>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</si>
  <si>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</si>
  <si>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</si>
  <si>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</si>
  <si>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</si>
  <si>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</si>
  <si>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</si>
  <si>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</si>
  <si>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</si>
  <si>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</si>
  <si>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</si>
  <si>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</si>
  <si>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</si>
  <si>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</si>
  <si>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</si>
  <si>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</si>
  <si>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</si>
  <si>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</si>
  <si>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</si>
  <si>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</si>
  <si>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</si>
  <si>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</si>
  <si>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</si>
  <si>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</si>
  <si>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</si>
  <si>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</si>
  <si>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</si>
  <si>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</si>
  <si>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</si>
  <si>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</si>
  <si>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</si>
  <si>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</si>
  <si>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</si>
  <si>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</si>
  <si>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</si>
  <si>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</si>
  <si>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</si>
  <si>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</si>
  <si>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</si>
  <si>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</si>
  <si>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</si>
  <si>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</si>
  <si>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</si>
  <si>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</si>
  <si>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</si>
  <si>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</si>
  <si>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</si>
  <si>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東海村</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</si>
  <si>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</si>
  <si>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</si>
  <si>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</si>
  <si>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</si>
  <si>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</si>
  <si>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</si>
  <si>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</si>
  <si>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</si>
  <si>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</si>
  <si>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</si>
  <si>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</si>
  <si>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</si>
  <si>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</si>
  <si>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</si>
  <si>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</si>
  <si>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</si>
  <si>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</si>
  <si>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</si>
  <si>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</si>
  <si>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</si>
  <si>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</si>
  <si>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</si>
  <si>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</si>
  <si>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</si>
  <si>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</si>
  <si>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</si>
  <si>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</si>
  <si>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</si>
  <si>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</si>
  <si>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</si>
  <si>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</si>
  <si>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</si>
  <si>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</si>
  <si>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</si>
  <si>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</si>
  <si>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</si>
  <si>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</si>
  <si>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</si>
  <si>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</si>
  <si>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</si>
  <si>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</si>
  <si>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</si>
  <si>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</si>
  <si>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</si>
  <si>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</si>
  <si>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</si>
  <si>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</si>
  <si>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</si>
  <si>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</si>
  <si>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</si>
  <si>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</si>
  <si>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</si>
  <si>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</si>
  <si>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</si>
  <si>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</si>
  <si>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</si>
  <si>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</si>
  <si>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</si>
  <si>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</si>
  <si>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</si>
  <si>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</si>
  <si>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</si>
  <si>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</si>
  <si>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</si>
  <si>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</si>
  <si>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</si>
  <si>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</si>
  <si>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</si>
  <si>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</si>
  <si>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</si>
  <si>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</si>
  <si>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</si>
  <si>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</si>
  <si>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</si>
  <si>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</si>
  <si>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</si>
  <si>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</si>
  <si>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</si>
  <si>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</si>
  <si>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</si>
  <si>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</si>
  <si>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</si>
  <si>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</si>
  <si>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</si>
  <si>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</si>
  <si>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</si>
  <si>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</si>
  <si>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</si>
  <si>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</si>
  <si>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</si>
  <si>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</si>
  <si>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</si>
  <si>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</si>
  <si>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</si>
  <si>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</si>
  <si>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</si>
  <si>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</si>
  <si>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</si>
  <si>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</si>
  <si>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</si>
  <si>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</si>
  <si>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</si>
  <si>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</si>
  <si>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</si>
  <si>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</si>
  <si>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</si>
  <si>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</si>
  <si>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茨城県東海村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</si>
  <si>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</si>
  <si>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</si>
  <si>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</si>
  <si>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</si>
  <si>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</si>
  <si>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</si>
  <si>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</si>
  <si>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</si>
  <si>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</si>
  <si>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</si>
  <si>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</si>
  <si>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</si>
  <si>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</si>
  <si>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</si>
  <si>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</si>
  <si>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</si>
  <si>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</si>
  <si>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</si>
  <si>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</si>
  <si>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</si>
  <si>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</si>
  <si>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</si>
  <si>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</si>
  <si>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</si>
  <si>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</si>
  <si>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</si>
  <si>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</si>
  <si>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</si>
  <si>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</si>
  <si>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</si>
  <si>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</si>
  <si>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</si>
  <si>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</si>
  <si>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</si>
  <si>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</si>
  <si>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</si>
  <si>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</si>
  <si>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</si>
  <si>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</si>
  <si>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</si>
  <si>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</si>
  <si>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</si>
  <si>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</si>
  <si>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</si>
  <si>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</si>
  <si>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</si>
  <si>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</si>
  <si>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</si>
  <si>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</si>
  <si>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</si>
  <si>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</si>
  <si>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</si>
  <si>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</si>
  <si>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</si>
  <si>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</si>
  <si>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</si>
  <si>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</si>
  <si>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</si>
  <si>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</si>
  <si>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</si>
  <si>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</si>
  <si>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</si>
  <si>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</si>
  <si>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</si>
  <si>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</si>
  <si>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</si>
  <si>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</si>
  <si>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</si>
  <si>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</si>
  <si>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</si>
  <si>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</si>
  <si>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</si>
  <si>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</si>
  <si>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</si>
  <si>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</si>
  <si>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</si>
  <si>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</si>
  <si>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</si>
  <si>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</si>
  <si>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</si>
  <si>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</si>
  <si>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</si>
  <si>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</si>
  <si>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</si>
  <si>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</si>
  <si>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</si>
  <si>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</si>
  <si>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</si>
  <si>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</si>
  <si>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</si>
  <si>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</si>
  <si>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</si>
  <si>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</si>
  <si>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</si>
  <si>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</si>
  <si>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</si>
  <si>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</si>
  <si>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</si>
  <si>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</si>
  <si>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</si>
  <si>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</si>
  <si>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</si>
  <si>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</si>
  <si>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</si>
  <si>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</si>
  <si>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</si>
  <si>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</si>
  <si>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</si>
  <si>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</si>
  <si>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</si>
  <si>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</si>
  <si>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</si>
  <si>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</si>
  <si>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</si>
  <si>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</si>
  <si>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</si>
  <si>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</si>
  <si>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</si>
  <si>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</si>
  <si>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</si>
  <si>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</si>
  <si>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</si>
  <si>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</si>
  <si>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</si>
  <si>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</si>
  <si>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</si>
  <si>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</si>
  <si>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</si>
  <si>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</si>
  <si>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</si>
  <si>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</si>
  <si>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</si>
  <si>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</si>
  <si>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</si>
  <si>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</si>
  <si>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</si>
  <si>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</si>
  <si>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</si>
  <si>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</si>
  <si>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</si>
  <si>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</si>
  <si>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</si>
  <si>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</si>
  <si>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</si>
  <si>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</si>
  <si>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</si>
  <si>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</si>
  <si>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</si>
  <si>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</si>
  <si>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</si>
  <si>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茨城県東海村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</si>
  <si>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</si>
  <si>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</si>
  <si>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</si>
  <si>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</si>
  <si>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</si>
  <si>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</si>
  <si>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</si>
  <si>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</si>
  <si>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</si>
  <si>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</si>
  <si>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</si>
  <si>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</si>
  <si>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</si>
  <si>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</si>
  <si>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</si>
  <si>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</si>
  <si>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</si>
  <si>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</si>
  <si>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</si>
  <si>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</si>
  <si>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那珂地方公平委員会特別会計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</si>
  <si>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</si>
  <si>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</si>
  <si>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</si>
  <si>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</si>
  <si>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</si>
  <si>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</si>
  <si>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</si>
  <si>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</si>
  <si>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</si>
  <si>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</si>
  <si>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</si>
  <si>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</si>
  <si>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</si>
  <si>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東海村国民健康保険事業特別会計</t>
    <phoneticPr fontId="5"/>
  </si>
  <si>
    <t>東海村後期高齢者医療特別会計</t>
    <phoneticPr fontId="5"/>
  </si>
  <si>
    <t>東海村介護保険事業特別会計（保険事業勘定）</t>
    <phoneticPr fontId="5"/>
  </si>
  <si>
    <t>東海村介護保険事業特別会計（介護サービス事業勘定）</t>
    <phoneticPr fontId="5"/>
  </si>
  <si>
    <t>東海村水道事業会計</t>
    <phoneticPr fontId="5"/>
  </si>
  <si>
    <t>法適用企業</t>
    <phoneticPr fontId="5"/>
  </si>
  <si>
    <t>東海村下水道事業会計</t>
    <phoneticPr fontId="5"/>
  </si>
  <si>
    <t>東海村病院事業会計</t>
    <phoneticPr fontId="5"/>
  </si>
  <si>
    <t>水戸・勝田都市計画事業東海駅西土地区画整理事業特別会計</t>
    <phoneticPr fontId="5"/>
  </si>
  <si>
    <t>法非適用企業</t>
    <phoneticPr fontId="5"/>
  </si>
  <si>
    <t>水戸・勝田都市計画事業東海駅東土地区画整理事業特別会計</t>
    <phoneticPr fontId="5"/>
  </si>
  <si>
    <t>水戸・勝田都市計画事業東海中央土地区画整理事業特別会計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</si>
  <si>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</si>
  <si>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</si>
  <si>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</si>
  <si>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</si>
  <si>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</si>
  <si>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</si>
  <si>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</si>
  <si>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</si>
  <si>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</si>
  <si>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</si>
  <si>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</si>
  <si>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</si>
  <si>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</si>
  <si>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</si>
  <si>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</si>
  <si>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</si>
  <si>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</si>
  <si>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</si>
  <si>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</si>
  <si>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</si>
  <si>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</si>
  <si>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</si>
  <si>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</si>
  <si>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</si>
  <si>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</si>
  <si>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</si>
  <si>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</si>
  <si>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</si>
  <si>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</si>
  <si>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</si>
  <si>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</si>
  <si>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</si>
  <si>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</si>
  <si>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</si>
  <si>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</si>
  <si>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</si>
  <si>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</si>
  <si>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</si>
  <si>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</si>
  <si>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</si>
  <si>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</si>
  <si>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</si>
  <si>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</si>
  <si>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</si>
  <si>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</si>
  <si>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</si>
  <si>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</si>
  <si>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</si>
  <si>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</si>
  <si>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</si>
  <si>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</si>
  <si>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</si>
  <si>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</si>
  <si>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</si>
  <si>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</si>
  <si>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</si>
  <si>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</si>
  <si>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</si>
  <si>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</si>
  <si>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</si>
  <si>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</si>
  <si>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</si>
  <si>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</si>
  <si>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</si>
  <si>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</si>
  <si>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</si>
  <si>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</si>
  <si>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</si>
  <si>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</si>
  <si>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</si>
  <si>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</si>
  <si>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</si>
  <si>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</si>
  <si>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</si>
  <si>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</si>
  <si>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</si>
  <si>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</si>
  <si>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</si>
  <si>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</si>
  <si>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</si>
  <si>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</si>
  <si>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</si>
  <si>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</si>
  <si>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</si>
  <si>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</si>
  <si>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</si>
  <si>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</si>
  <si>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</si>
  <si>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</si>
  <si>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</si>
  <si>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</si>
  <si>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</si>
  <si>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</si>
  <si>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</si>
  <si>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</si>
  <si>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</si>
  <si>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</si>
  <si>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</si>
  <si>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</si>
  <si>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</si>
  <si>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</si>
  <si>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</si>
  <si>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</si>
  <si>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</si>
  <si>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</si>
  <si>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</si>
  <si>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</si>
  <si>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</si>
  <si>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</si>
  <si>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</si>
  <si>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</si>
  <si>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</si>
  <si>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</si>
  <si>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</si>
  <si>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</si>
  <si>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</si>
  <si>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</si>
  <si>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</si>
  <si>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</si>
  <si>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</si>
  <si>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</si>
  <si>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</si>
  <si>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</si>
  <si>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</si>
  <si>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</si>
  <si>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</si>
  <si>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</si>
  <si>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</si>
  <si>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</si>
  <si>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</si>
  <si>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</si>
  <si>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</si>
  <si>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</si>
  <si>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</si>
  <si>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</si>
  <si>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3.13</t>
  </si>
  <si>
    <t>▲ 0.21</t>
  </si>
  <si>
    <t>▲ 3.65</t>
  </si>
  <si>
    <t>▲ 16.82</t>
  </si>
  <si>
    <t>東海村病院事業会計</t>
  </si>
  <si>
    <t>東海村水道事業会計</t>
  </si>
  <si>
    <t>東海村下水道事業会計</t>
  </si>
  <si>
    <t>一般会計</t>
  </si>
  <si>
    <t>東海村介護保険事業特別会計（保険事業勘定）</t>
  </si>
  <si>
    <t>東海村国民健康保険事業特別会計</t>
  </si>
  <si>
    <t>▲ 0.01</t>
  </si>
  <si>
    <t>水戸・勝田都市計画事業東海中央土地区画整理事業特別会計</t>
  </si>
  <si>
    <t>東海村後期高齢者医療特別会計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</si>
  <si>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</si>
  <si>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</si>
  <si>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</si>
  <si>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</si>
  <si>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</si>
  <si>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</si>
  <si>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</si>
  <si>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</si>
  <si>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</si>
  <si>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茨城県市町村総合事務組合（一般会計）</t>
    <phoneticPr fontId="38"/>
  </si>
  <si>
    <t>茨城県市町村総合事務組合（県民交通災害共済事業特別会計）</t>
    <phoneticPr fontId="38"/>
  </si>
  <si>
    <t>ひたちなか・東海広域事務組合（一般会計）</t>
    <phoneticPr fontId="38"/>
  </si>
  <si>
    <t>ひたちなか・東海広域事務組合（消防事業特別会計）</t>
    <phoneticPr fontId="38"/>
  </si>
  <si>
    <t>ひたちなか・東海広域事務組合（一般廃棄物処理事業特別会計）</t>
    <phoneticPr fontId="38"/>
  </si>
  <si>
    <t>ひたちなか・東海広域事務組合（下水道事業会計）</t>
    <phoneticPr fontId="38"/>
  </si>
  <si>
    <t>茨城租税債権管理機構（一般会計）</t>
    <phoneticPr fontId="38"/>
  </si>
  <si>
    <t>茨城県後期高齢者医療広域連合（一般会計）</t>
    <phoneticPr fontId="38"/>
  </si>
  <si>
    <t>茨城県後期高齢者医療広域連合（後期高齢医療特別会計）</t>
    <phoneticPr fontId="38"/>
  </si>
  <si>
    <t>公共施設等総合管理推進基金</t>
    <rPh sb="0" eb="4">
      <t>コウキョウシセツ</t>
    </rPh>
    <rPh sb="4" eb="5">
      <t>トウ</t>
    </rPh>
    <rPh sb="5" eb="7">
      <t>ソウゴウ</t>
    </rPh>
    <rPh sb="7" eb="9">
      <t>カンリ</t>
    </rPh>
    <rPh sb="9" eb="11">
      <t>スイシン</t>
    </rPh>
    <rPh sb="11" eb="13">
      <t>キキン</t>
    </rPh>
    <phoneticPr fontId="5"/>
  </si>
  <si>
    <t>農業振興基金</t>
    <rPh sb="0" eb="2">
      <t>ノウギョウ</t>
    </rPh>
    <rPh sb="2" eb="4">
      <t>シンコウ</t>
    </rPh>
    <rPh sb="4" eb="6">
      <t>キキン</t>
    </rPh>
    <phoneticPr fontId="5"/>
  </si>
  <si>
    <t>電源立地地域整備基金</t>
    <rPh sb="0" eb="2">
      <t>デンゲン</t>
    </rPh>
    <rPh sb="2" eb="4">
      <t>リッチ</t>
    </rPh>
    <rPh sb="4" eb="6">
      <t>チイキ</t>
    </rPh>
    <rPh sb="6" eb="8">
      <t>セイビ</t>
    </rPh>
    <rPh sb="8" eb="10">
      <t>キキン</t>
    </rPh>
    <phoneticPr fontId="5"/>
  </si>
  <si>
    <t>地域福祉基金</t>
    <rPh sb="0" eb="2">
      <t>チイキ</t>
    </rPh>
    <rPh sb="2" eb="4">
      <t>フクシ</t>
    </rPh>
    <rPh sb="4" eb="6">
      <t>キキン</t>
    </rPh>
    <phoneticPr fontId="5"/>
  </si>
  <si>
    <t>緑化基金</t>
    <rPh sb="0" eb="2">
      <t>リョッカ</t>
    </rPh>
    <rPh sb="2" eb="4">
      <t>キキン</t>
    </rPh>
    <phoneticPr fontId="5"/>
  </si>
  <si>
    <t>-</t>
    <phoneticPr fontId="2"/>
  </si>
  <si>
    <t>-</t>
    <phoneticPr fontId="2"/>
  </si>
  <si>
    <t>東海村文化・スポーツ振興財団</t>
    <rPh sb="0" eb="3">
      <t>トウカイムラ</t>
    </rPh>
    <rPh sb="3" eb="5">
      <t>ブンカ</t>
    </rPh>
    <rPh sb="10" eb="12">
      <t>シンコウ</t>
    </rPh>
    <rPh sb="12" eb="14">
      <t>ザイダン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</si>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</sst>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3724-479D-954B-6EF025DC79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99672</c:v>
                </c:pt>
                <c:pt idx="1">
                  <c:v>38547</c:v>
                </c:pt>
                <c:pt idx="2">
                  <c:v>42498</c:v>
                </c:pt>
                <c:pt idx="3">
                  <c:v>60300</c:v>
                </c:pt>
                <c:pt idx="4">
                  <c:v>65001</c:v>
                </c:pt>
              </c:numCache>
            </c:numRef>
          </c:val>
          <c:smooth val="0"/>
          <c:extLst>
            <c:ext xmlns:c16="http://schemas.microsoft.com/office/drawing/2014/chart" uri="{C3380CC4-5D6E-409C-BE32-E72D297353CC}">
              <c16:uniqueId val="{00000001-3724-479D-954B-6EF025DC79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5.86</c:v>
                </c:pt>
                <c:pt idx="1">
                  <c:v>9.27</c:v>
                </c:pt>
                <c:pt idx="2">
                  <c:v>5.5</c:v>
                </c:pt>
                <c:pt idx="3">
                  <c:v>3.85</c:v>
                </c:pt>
                <c:pt idx="4">
                  <c:v>3.16</c:v>
                </c:pt>
              </c:numCache>
            </c:numRef>
          </c:val>
          <c:extLst>
            <c:ext xmlns:c16="http://schemas.microsoft.com/office/drawing/2014/chart" uri="{C3380CC4-5D6E-409C-BE32-E72D297353CC}">
              <c16:uniqueId val="{00000000-B14C-4725-8966-C2EC9EE159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57.51</c:v>
                </c:pt>
                <c:pt idx="1">
                  <c:v>62.36</c:v>
                </c:pt>
                <c:pt idx="2">
                  <c:v>65.89</c:v>
                </c:pt>
                <c:pt idx="3">
                  <c:v>64.77</c:v>
                </c:pt>
                <c:pt idx="4">
                  <c:v>49.7</c:v>
                </c:pt>
              </c:numCache>
            </c:numRef>
          </c:val>
          <c:extLst>
            <c:ext xmlns:c16="http://schemas.microsoft.com/office/drawing/2014/chart" uri="{C3380CC4-5D6E-409C-BE32-E72D297353CC}">
              <c16:uniqueId val="{00000001-B14C-4725-8966-C2EC9EE159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13.26</c:v>
                </c:pt>
                <c:pt idx="2">
                  <c:v>-0.21</c:v>
                </c:pt>
                <c:pt idx="3">
                  <c:v>-3.65</c:v>
                </c:pt>
                <c:pt idx="4">
                  <c:v>-16.82</c:v>
                </c:pt>
              </c:numCache>
            </c:numRef>
          </c:val>
          <c:smooth val="0"/>
          <c:extLst>
            <c:ext xmlns:c16="http://schemas.microsoft.com/office/drawing/2014/chart" uri="{C3380CC4-5D6E-409C-BE32-E72D297353CC}">
              <c16:uniqueId val="{00000002-B14C-4725-8966-C2EC9EE159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0.09</c:v>
                </c:pt>
                <c:pt idx="4">
                  <c:v>#N/A</c:v>
                </c:pt>
                <c:pt idx="5">
                  <c:v>0.16</c:v>
                </c:pt>
                <c:pt idx="6">
                  <c:v>#N/A</c:v>
                </c:pt>
                <c:pt idx="7">
                  <c:v>0.05</c:v>
                </c:pt>
                <c:pt idx="8">
                  <c:v>#N/A</c:v>
                </c:pt>
                <c:pt idx="9">
                  <c:v>0.02</c:v>
                </c:pt>
              </c:numCache>
            </c:numRef>
          </c:val>
          <c:extLst>
            <c:ext xmlns:c16="http://schemas.microsoft.com/office/drawing/2014/chart" uri="{C3380CC4-5D6E-409C-BE32-E72D297353CC}">
              <c16:uniqueId val="{00000000-0A10-4A73-875F-894FA0A4B9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10-4A73-875F-894FA0A4B934}"/>
            </c:ext>
          </c:extLst>
        </c:ser>
        <c:ser>
          <c:idx val="2"/>
          <c:order val="2"/>
          <c:tx>
            <c:strRef>
              <c:f>データシート!$A$29</c:f>
              <c:strCache>
                <c:ptCount val="1"/>
                <c:pt idx="0">
                  <c:v>東海村後期高齢者医療特別会計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2-0A10-4A73-875F-894FA0A4B934}"/>
            </c:ext>
          </c:extLst>
        </c:ser>
        <c:ser>
          <c:idx val="3"/>
          <c:order val="3"/>
          <c:tx>
            <c:strRef>
              <c:f>データシート!$A$30</c:f>
              <c:strCache>
                <c:ptCount val="1"/>
                <c:pt idx="0">
                  <c:v>水戸・勝田都市計画事業東海中央土地区画整理事業特別会計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0.74</c:v>
                </c:pt>
                <c:pt idx="2">
                  <c:v>#N/A</c:v>
                </c:pt>
                <c:pt idx="3">
                  <c:v>0.49</c:v>
                </c:pt>
                <c:pt idx="4">
                  <c:v>#N/A</c:v>
                </c:pt>
                <c:pt idx="5">
                  <c:v>0.6</c:v>
                </c:pt>
                <c:pt idx="6">
                  <c:v>#N/A</c:v>
                </c:pt>
                <c:pt idx="7">
                  <c:v>0.21</c:v>
                </c:pt>
                <c:pt idx="8">
                  <c:v>#N/A</c:v>
                </c:pt>
                <c:pt idx="9">
                  <c:v>0.11</c:v>
                </c:pt>
              </c:numCache>
            </c:numRef>
          </c:val>
          <c:extLst>
            <c:ext xmlns:c16="http://schemas.microsoft.com/office/drawing/2014/chart" uri="{C3380CC4-5D6E-409C-BE32-E72D297353CC}">
              <c16:uniqueId val="{00000003-0A10-4A73-875F-894FA0A4B934}"/>
            </c:ext>
          </c:extLst>
        </c:ser>
        <c:ser>
          <c:idx val="4"/>
          <c:order val="4"/>
          <c:tx>
            <c:strRef>
              <c:f>データシート!$A$31</c:f>
              <c:strCache>
                <c:ptCount val="1"/>
                <c:pt idx="0">
                  <c:v>東海村国民健康保険事業特別会計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1.03</c:v>
                </c:pt>
                <c:pt idx="2">
                  <c:v>#N/A</c:v>
                </c:pt>
                <c:pt idx="3">
                  <c:v>1.02</c:v>
                </c:pt>
                <c:pt idx="4">
                  <c:v>0.01</c:v>
                </c:pt>
                <c:pt idx="5">
                  <c:v>#N/A</c:v>
                </c:pt>
                <c:pt idx="6">
                  <c:v>#N/A</c:v>
                </c:pt>
                <c:pt idx="7">
                  <c:v>7.0000000000000007E-2</c:v>
                </c:pt>
                <c:pt idx="8">
                  <c:v>#N/A</c:v>
                </c:pt>
                <c:pt idx="9">
                  <c:v>0.22</c:v>
                </c:pt>
              </c:numCache>
            </c:numRef>
          </c:val>
          <c:extLst>
            <c:ext xmlns:c16="http://schemas.microsoft.com/office/drawing/2014/chart" uri="{C3380CC4-5D6E-409C-BE32-E72D297353CC}">
              <c16:uniqueId val="{00000004-0A10-4A73-875F-894FA0A4B934}"/>
            </c:ext>
          </c:extLst>
        </c:ser>
        <c:ser>
          <c:idx val="5"/>
          <c:order val="5"/>
          <c:tx>
            <c:strRef>
              <c:f>データシート!$A$32</c:f>
              <c:strCache>
                <c:ptCount val="1"/>
                <c:pt idx="0">
                  <c:v>東海村介護保険事業特別会計（保険事業勘定）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1.19</c:v>
                </c:pt>
                <c:pt idx="4">
                  <c:v>#N/A</c:v>
                </c:pt>
                <c:pt idx="5">
                  <c:v>1.73</c:v>
                </c:pt>
                <c:pt idx="6">
                  <c:v>#N/A</c:v>
                </c:pt>
                <c:pt idx="7">
                  <c:v>1.17</c:v>
                </c:pt>
                <c:pt idx="8">
                  <c:v>#N/A</c:v>
                </c:pt>
                <c:pt idx="9">
                  <c:v>0.64</c:v>
                </c:pt>
              </c:numCache>
            </c:numRef>
          </c:val>
          <c:extLst>
            <c:ext xmlns:c16="http://schemas.microsoft.com/office/drawing/2014/chart" uri="{C3380CC4-5D6E-409C-BE32-E72D297353CC}">
              <c16:uniqueId val="{00000005-0A10-4A73-875F-894FA0A4B93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5.85</c:v>
                </c:pt>
                <c:pt idx="2">
                  <c:v>#N/A</c:v>
                </c:pt>
                <c:pt idx="3">
                  <c:v>9.26</c:v>
                </c:pt>
                <c:pt idx="4">
                  <c:v>#N/A</c:v>
                </c:pt>
                <c:pt idx="5">
                  <c:v>5.5</c:v>
                </c:pt>
                <c:pt idx="6">
                  <c:v>#N/A</c:v>
                </c:pt>
                <c:pt idx="7">
                  <c:v>3.85</c:v>
                </c:pt>
                <c:pt idx="8">
                  <c:v>#N/A</c:v>
                </c:pt>
                <c:pt idx="9">
                  <c:v>3.16</c:v>
                </c:pt>
              </c:numCache>
            </c:numRef>
          </c:val>
          <c:extLst>
            <c:ext xmlns:c16="http://schemas.microsoft.com/office/drawing/2014/chart" uri="{C3380CC4-5D6E-409C-BE32-E72D297353CC}">
              <c16:uniqueId val="{00000006-0A10-4A73-875F-894FA0A4B934}"/>
            </c:ext>
          </c:extLst>
        </c:ser>
        <c:ser>
          <c:idx val="7"/>
          <c:order val="7"/>
          <c:tx>
            <c:strRef>
              <c:f>データシート!$A$34</c:f>
              <c:strCache>
                <c:ptCount val="1"/>
                <c:pt idx="0">
                  <c:v>東海村下水道事業会計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4.78</c:v>
                </c:pt>
                <c:pt idx="2">
                  <c:v>#N/A</c:v>
                </c:pt>
                <c:pt idx="3">
                  <c:v>4.26</c:v>
                </c:pt>
                <c:pt idx="4">
                  <c:v>#N/A</c:v>
                </c:pt>
                <c:pt idx="5">
                  <c:v>5.16</c:v>
                </c:pt>
                <c:pt idx="6">
                  <c:v>#N/A</c:v>
                </c:pt>
                <c:pt idx="7">
                  <c:v>5.29</c:v>
                </c:pt>
                <c:pt idx="8">
                  <c:v>#N/A</c:v>
                </c:pt>
                <c:pt idx="9">
                  <c:v>5.71</c:v>
                </c:pt>
              </c:numCache>
            </c:numRef>
          </c:val>
          <c:extLst>
            <c:ext xmlns:c16="http://schemas.microsoft.com/office/drawing/2014/chart" uri="{C3380CC4-5D6E-409C-BE32-E72D297353CC}">
              <c16:uniqueId val="{00000007-0A10-4A73-875F-894FA0A4B934}"/>
            </c:ext>
          </c:extLst>
        </c:ser>
        <c:ser>
          <c:idx val="8"/>
          <c:order val="8"/>
          <c:tx>
            <c:strRef>
              <c:f>データシート!$A$35</c:f>
              <c:strCache>
                <c:ptCount val="1"/>
                <c:pt idx="0">
                  <c:v>東海村水道事業会計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6.64</c:v>
                </c:pt>
                <c:pt idx="2">
                  <c:v>#N/A</c:v>
                </c:pt>
                <c:pt idx="3">
                  <c:v>7.37</c:v>
                </c:pt>
                <c:pt idx="4">
                  <c:v>#N/A</c:v>
                </c:pt>
                <c:pt idx="5">
                  <c:v>6.78</c:v>
                </c:pt>
                <c:pt idx="6">
                  <c:v>#N/A</c:v>
                </c:pt>
                <c:pt idx="7">
                  <c:v>7.2</c:v>
                </c:pt>
                <c:pt idx="8">
                  <c:v>#N/A</c:v>
                </c:pt>
                <c:pt idx="9">
                  <c:v>7.19</c:v>
                </c:pt>
              </c:numCache>
            </c:numRef>
          </c:val>
          <c:extLst>
            <c:ext xmlns:c16="http://schemas.microsoft.com/office/drawing/2014/chart" uri="{C3380CC4-5D6E-409C-BE32-E72D297353CC}">
              <c16:uniqueId val="{00000008-0A10-4A73-875F-894FA0A4B934}"/>
            </c:ext>
          </c:extLst>
        </c:ser>
        <c:ser>
          <c:idx val="9"/>
          <c:order val="9"/>
          <c:tx>
            <c:strRef>
              <c:f>データシート!$A$36</c:f>
              <c:strCache>
                <c:ptCount val="1"/>
                <c:pt idx="0">
                  <c:v>東海村病院事業会計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18.91</c:v>
                </c:pt>
                <c:pt idx="2">
                  <c:v>#N/A</c:v>
                </c:pt>
                <c:pt idx="3">
                  <c:v>14.69</c:v>
                </c:pt>
                <c:pt idx="4">
                  <c:v>#N/A</c:v>
                </c:pt>
                <c:pt idx="5">
                  <c:v>13.81</c:v>
                </c:pt>
                <c:pt idx="6">
                  <c:v>#N/A</c:v>
                </c:pt>
                <c:pt idx="7">
                  <c:v>13.32</c:v>
                </c:pt>
                <c:pt idx="8">
                  <c:v>#N/A</c:v>
                </c:pt>
                <c:pt idx="9">
                  <c:v>12.13</c:v>
                </c:pt>
              </c:numCache>
            </c:numRef>
          </c:val>
          <c:extLst>
            <c:ext xmlns:c16="http://schemas.microsoft.com/office/drawing/2014/chart" uri="{C3380CC4-5D6E-409C-BE32-E72D297353CC}">
              <c16:uniqueId val="{00000009-0A10-4A73-875F-894FA0A4B9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975</c:v>
                </c:pt>
                <c:pt idx="5">
                  <c:v>922</c:v>
                </c:pt>
                <c:pt idx="8">
                  <c:v>816</c:v>
                </c:pt>
                <c:pt idx="11">
                  <c:v>735</c:v>
                </c:pt>
                <c:pt idx="14">
                  <c:v>628</c:v>
                </c:pt>
              </c:numCache>
            </c:numRef>
          </c:val>
          <c:extLst>
            <c:ext xmlns:c16="http://schemas.microsoft.com/office/drawing/2014/chart" uri="{C3380CC4-5D6E-409C-BE32-E72D297353CC}">
              <c16:uniqueId val="{00000000-9B75-45F6-97C3-DC9A320E34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75-45F6-97C3-DC9A320E34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5</c:v>
                </c:pt>
                <c:pt idx="6">
                  <c:v>5</c:v>
                </c:pt>
                <c:pt idx="9">
                  <c:v>3</c:v>
                </c:pt>
                <c:pt idx="12">
                  <c:v>3</c:v>
                </c:pt>
              </c:numCache>
            </c:numRef>
          </c:val>
          <c:extLst>
            <c:ext xmlns:c16="http://schemas.microsoft.com/office/drawing/2014/chart" uri="{C3380CC4-5D6E-409C-BE32-E72D297353CC}">
              <c16:uniqueId val="{00000002-9B75-45F6-97C3-DC9A320E34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194</c:v>
                </c:pt>
                <c:pt idx="3">
                  <c:v>194</c:v>
                </c:pt>
                <c:pt idx="6">
                  <c:v>195</c:v>
                </c:pt>
                <c:pt idx="9">
                  <c:v>40</c:v>
                </c:pt>
                <c:pt idx="12">
                  <c:v>27</c:v>
                </c:pt>
              </c:numCache>
            </c:numRef>
          </c:val>
          <c:extLst>
            <c:ext xmlns:c16="http://schemas.microsoft.com/office/drawing/2014/chart" uri="{C3380CC4-5D6E-409C-BE32-E72D297353CC}">
              <c16:uniqueId val="{00000003-9B75-45F6-97C3-DC9A320E34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643</c:v>
                </c:pt>
                <c:pt idx="3">
                  <c:v>632</c:v>
                </c:pt>
                <c:pt idx="6">
                  <c:v>623</c:v>
                </c:pt>
                <c:pt idx="9">
                  <c:v>637</c:v>
                </c:pt>
                <c:pt idx="12">
                  <c:v>603</c:v>
                </c:pt>
              </c:numCache>
            </c:numRef>
          </c:val>
          <c:extLst>
            <c:ext xmlns:c16="http://schemas.microsoft.com/office/drawing/2014/chart" uri="{C3380CC4-5D6E-409C-BE32-E72D297353CC}">
              <c16:uniqueId val="{00000004-9B75-45F6-97C3-DC9A320E34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75-45F6-97C3-DC9A320E34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75-45F6-97C3-DC9A320E34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523</c:v>
                </c:pt>
                <c:pt idx="3">
                  <c:v>440</c:v>
                </c:pt>
                <c:pt idx="6">
                  <c:v>320</c:v>
                </c:pt>
                <c:pt idx="9">
                  <c:v>268</c:v>
                </c:pt>
                <c:pt idx="12">
                  <c:v>207</c:v>
                </c:pt>
              </c:numCache>
            </c:numRef>
          </c:val>
          <c:extLst>
            <c:ext xmlns:c16="http://schemas.microsoft.com/office/drawing/2014/chart" uri="{C3380CC4-5D6E-409C-BE32-E72D297353CC}">
              <c16:uniqueId val="{00000007-9B75-45F6-97C3-DC9A320E34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391</c:v>
                </c:pt>
                <c:pt idx="2">
                  <c:v>#N/A</c:v>
                </c:pt>
                <c:pt idx="3">
                  <c:v>#N/A</c:v>
                </c:pt>
                <c:pt idx="4">
                  <c:v>349</c:v>
                </c:pt>
                <c:pt idx="5">
                  <c:v>#N/A</c:v>
                </c:pt>
                <c:pt idx="6">
                  <c:v>#N/A</c:v>
                </c:pt>
                <c:pt idx="7">
                  <c:v>327</c:v>
                </c:pt>
                <c:pt idx="8">
                  <c:v>#N/A</c:v>
                </c:pt>
                <c:pt idx="9">
                  <c:v>#N/A</c:v>
                </c:pt>
                <c:pt idx="10">
                  <c:v>213</c:v>
                </c:pt>
                <c:pt idx="11">
                  <c:v>#N/A</c:v>
                </c:pt>
                <c:pt idx="12">
                  <c:v>#N/A</c:v>
                </c:pt>
                <c:pt idx="13">
                  <c:v>212</c:v>
                </c:pt>
                <c:pt idx="14">
                  <c:v>#N/A</c:v>
                </c:pt>
              </c:numCache>
            </c:numRef>
          </c:val>
          <c:smooth val="0"/>
          <c:extLst>
            <c:ext xmlns:c16="http://schemas.microsoft.com/office/drawing/2014/chart" uri="{C3380CC4-5D6E-409C-BE32-E72D297353CC}">
              <c16:uniqueId val="{00000008-9B75-45F6-97C3-DC9A320E34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5070</c:v>
                </c:pt>
                <c:pt idx="5">
                  <c:v>4183</c:v>
                </c:pt>
                <c:pt idx="8">
                  <c:v>3698</c:v>
                </c:pt>
                <c:pt idx="11">
                  <c:v>3651</c:v>
                </c:pt>
                <c:pt idx="14">
                  <c:v>3334</c:v>
                </c:pt>
              </c:numCache>
            </c:numRef>
          </c:val>
          <c:extLst>
            <c:ext xmlns:c16="http://schemas.microsoft.com/office/drawing/2014/chart" uri="{C3380CC4-5D6E-409C-BE32-E72D297353CC}">
              <c16:uniqueId val="{00000000-72D5-4D3B-AE84-A1BE418861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1204</c:v>
                </c:pt>
                <c:pt idx="5">
                  <c:v>1366</c:v>
                </c:pt>
                <c:pt idx="8">
                  <c:v>1395</c:v>
                </c:pt>
                <c:pt idx="11">
                  <c:v>1408</c:v>
                </c:pt>
                <c:pt idx="14">
                  <c:v>1262</c:v>
                </c:pt>
              </c:numCache>
            </c:numRef>
          </c:val>
          <c:extLst>
            <c:ext xmlns:c16="http://schemas.microsoft.com/office/drawing/2014/chart" uri="{C3380CC4-5D6E-409C-BE32-E72D297353CC}">
              <c16:uniqueId val="{00000001-72D5-4D3B-AE84-A1BE418861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9916</c:v>
                </c:pt>
                <c:pt idx="5">
                  <c:v>11411</c:v>
                </c:pt>
                <c:pt idx="8">
                  <c:v>12993</c:v>
                </c:pt>
                <c:pt idx="11">
                  <c:v>12896</c:v>
                </c:pt>
                <c:pt idx="14">
                  <c:v>11520</c:v>
                </c:pt>
              </c:numCache>
            </c:numRef>
          </c:val>
          <c:extLst>
            <c:ext xmlns:c16="http://schemas.microsoft.com/office/drawing/2014/chart" uri="{C3380CC4-5D6E-409C-BE32-E72D297353CC}">
              <c16:uniqueId val="{00000002-72D5-4D3B-AE84-A1BE418861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D5-4D3B-AE84-A1BE418861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D5-4D3B-AE84-A1BE418861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3</c:v>
                </c:pt>
                <c:pt idx="12">
                  <c:v>0</c:v>
                </c:pt>
              </c:numCache>
            </c:numRef>
          </c:val>
          <c:extLst>
            <c:ext xmlns:c16="http://schemas.microsoft.com/office/drawing/2014/chart" uri="{C3380CC4-5D6E-409C-BE32-E72D297353CC}">
              <c16:uniqueId val="{00000005-72D5-4D3B-AE84-A1BE418861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1217</c:v>
                </c:pt>
                <c:pt idx="3">
                  <c:v>1167</c:v>
                </c:pt>
                <c:pt idx="6">
                  <c:v>1103</c:v>
                </c:pt>
                <c:pt idx="9">
                  <c:v>1106</c:v>
                </c:pt>
                <c:pt idx="12">
                  <c:v>1082</c:v>
                </c:pt>
              </c:numCache>
            </c:numRef>
          </c:val>
          <c:extLst>
            <c:ext xmlns:c16="http://schemas.microsoft.com/office/drawing/2014/chart" uri="{C3380CC4-5D6E-409C-BE32-E72D297353CC}">
              <c16:uniqueId val="{00000006-72D5-4D3B-AE84-A1BE418861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223</c:v>
                </c:pt>
                <c:pt idx="3">
                  <c:v>209</c:v>
                </c:pt>
                <c:pt idx="6">
                  <c:v>270</c:v>
                </c:pt>
                <c:pt idx="9">
                  <c:v>510</c:v>
                </c:pt>
                <c:pt idx="12">
                  <c:v>566</c:v>
                </c:pt>
              </c:numCache>
            </c:numRef>
          </c:val>
          <c:extLst>
            <c:ext xmlns:c16="http://schemas.microsoft.com/office/drawing/2014/chart" uri="{C3380CC4-5D6E-409C-BE32-E72D297353CC}">
              <c16:uniqueId val="{00000007-72D5-4D3B-AE84-A1BE418861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5932</c:v>
                </c:pt>
                <c:pt idx="3">
                  <c:v>5664</c:v>
                </c:pt>
                <c:pt idx="6">
                  <c:v>5400</c:v>
                </c:pt>
                <c:pt idx="9">
                  <c:v>5113</c:v>
                </c:pt>
                <c:pt idx="12">
                  <c:v>5295</c:v>
                </c:pt>
              </c:numCache>
            </c:numRef>
          </c:val>
          <c:extLst>
            <c:ext xmlns:c16="http://schemas.microsoft.com/office/drawing/2014/chart" uri="{C3380CC4-5D6E-409C-BE32-E72D297353CC}">
              <c16:uniqueId val="{00000008-72D5-4D3B-AE84-A1BE418861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6</c:v>
                </c:pt>
                <c:pt idx="6">
                  <c:v>3</c:v>
                </c:pt>
                <c:pt idx="9">
                  <c:v>2</c:v>
                </c:pt>
                <c:pt idx="12">
                  <c:v>3</c:v>
                </c:pt>
              </c:numCache>
            </c:numRef>
          </c:val>
          <c:extLst>
            <c:ext xmlns:c16="http://schemas.microsoft.com/office/drawing/2014/chart" uri="{C3380CC4-5D6E-409C-BE32-E72D297353CC}">
              <c16:uniqueId val="{00000009-72D5-4D3B-AE84-A1BE418861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1749</c:v>
                </c:pt>
                <c:pt idx="3">
                  <c:v>1591</c:v>
                </c:pt>
                <c:pt idx="6">
                  <c:v>1510</c:v>
                </c:pt>
                <c:pt idx="9">
                  <c:v>1560</c:v>
                </c:pt>
                <c:pt idx="12">
                  <c:v>1786</c:v>
                </c:pt>
              </c:numCache>
            </c:numRef>
          </c:val>
          <c:extLst>
            <c:ext xmlns:c16="http://schemas.microsoft.com/office/drawing/2014/chart" uri="{C3380CC4-5D6E-409C-BE32-E72D297353CC}">
              <c16:uniqueId val="{0000000A-72D5-4D3B-AE84-A1BE418861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D5-4D3B-AE84-A1BE418861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8074</c:v>
                </c:pt>
                <c:pt idx="1">
                  <c:v>7843</c:v>
                </c:pt>
                <c:pt idx="2">
                  <c:v>5927</c:v>
                </c:pt>
              </c:numCache>
            </c:numRef>
          </c:val>
          <c:extLst>
            <c:ext xmlns:c16="http://schemas.microsoft.com/office/drawing/2014/chart" uri="{C3380CC4-5D6E-409C-BE32-E72D297353CC}">
              <c16:uniqueId val="{00000000-27E9-4711-8B4C-6A5541219E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1174</c:v>
                </c:pt>
                <c:pt idx="1">
                  <c:v>1045</c:v>
                </c:pt>
                <c:pt idx="2">
                  <c:v>847</c:v>
                </c:pt>
              </c:numCache>
            </c:numRef>
          </c:val>
          <c:extLst>
            <c:ext xmlns:c16="http://schemas.microsoft.com/office/drawing/2014/chart" uri="{C3380CC4-5D6E-409C-BE32-E72D297353CC}">
              <c16:uniqueId val="{00000001-27E9-4711-8B4C-6A5541219E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2181</c:v>
                </c:pt>
                <c:pt idx="1">
                  <c:v>2287</c:v>
                </c:pt>
                <c:pt idx="2">
                  <c:v>2604</c:v>
                </c:pt>
              </c:numCache>
            </c:numRef>
          </c:val>
          <c:extLst>
            <c:ext xmlns:c16="http://schemas.microsoft.com/office/drawing/2014/chart" uri="{C3380CC4-5D6E-409C-BE32-E72D297353CC}">
              <c16:uniqueId val="{00000002-27E9-4711-8B4C-6A5541219E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茨城県東海村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プライマリーバランスを考慮した計画的な地方債の借り入れを行っていることに伴い，実質公債費比率は比較的低い水準を維持している。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年度から一部事務組合の起債償還が本格的に始まり，一時的に一般会計負担金が増加していることに加え，令和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ひたちなか・東海広域事務組合の消防事業において消防指令システム部分更新工事の起債償還が始まったことにより，起債償還に係る負担金が増加しているが，近年，新たな借入れを抑制していることから，数値は維持・改善され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また，算入公債費等が減少しているのは，事業費補正により基準財政需要額に算入された下水道事業費や港湾費が減少していることや，</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災害復旧費等に係る</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基準財政需要額について臨時財政対策債の算入額が減少していることが主な要因である。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今後も計画的な地方債の借り入れに努め，地方債の発行に大きく頼ることのない財政運営を進めていく。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本村においては，満期一括償還地方債の借入れはないことから，償還に係る積立ては行っていない。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茨城県東海村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将来負担比率は，その分子において，基金等の充当可能財源等が地方債現在高や公営企業債等繰入見込額等の将来負担額より多いため算定されない。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新たな借入れを抑制しているところであるが，令和６年度も文教地区駐車場整備事業等に当たり地方債の借り入れを行った。今後も計画的に基金を積み立てるとともに，プライマリーバランスに考慮した地方債の計画的な借り入れに努め，将来世代に過度の負担を残すことのないような財政運営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茨城県東海村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公共施設等総合管理推進基金，電源立地地域整備基金を積立てた一方で，財政調整基金，減債基金を繰入れたため，基金全体としては，前年度比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1,797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財政調整基金，減債基金及び公共施設等総合管理推進基金等について，年次計画や償還計画等に基づく繰入れを予定しており，中長期的には減少していく見込みである。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公共施設等総合管理推進基金：公共施設等総合管理計画に基づいた公共施設及びインフラの維持整備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電源立地地域整備基金：公共施設の整備，維持補修等</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公共施設等総合管理推進基金：東海村公共施設等総合計画に基づいた公共施設及びインフラの維持整備の財源として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百万円を積立てたたため。</a:t>
          </a:r>
          <a:br>
            <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b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電源立地地域整備基金：後年度における公共施設維持補修事業の財源として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百万円を積立てた一方でコミュニティセンター受変電設備更新工事の財源として</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百万円を繰入れたため。</a:t>
          </a: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公共施設及びインフラの維持整備等を継続的に実施していくため，公共施設等総合管理推進基金，電源立地地域整備基金については，引き続き計画的な積立て，繰入れを行っていく。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債券運用による利子</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百万円の積立てを行う一方で，歳入歳出調整により</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2,950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百万を繰入れたため。</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税収の逓減により財源を補てんする必要があることから，中長期的には減少していく見込みではあるが，今後も災害等の不測の事態に備えるとともに，大規模事業の実施等による年度間の財政不均衡を調整するための適正額の確保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村債償還のため</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198</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百万円を繰入れたため。</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年度から起債償還のため減債基金を繰入れており，令和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年度は地方債償還元金の半分に当たる</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198</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百万円を繰入れた。令和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年度以降も地方債の償還計画に基づき，減債基金の繰入れを予定。</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茨城県東海村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38,151
37,705
38.01
22,785,829
22,003,828
377,288
11,924,085
1,786,305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は，依然として類似団体平均を大きく上回っており，昭和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普通交付税の不交付団体となっている。これは，電力関連の大型事業所が集中して立地していることや直近で大規模償却資産を取得したこと等により，類似団体を上回る固定資産税収入等があるため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償却資産の経年減価等による税収の逓減や，それに伴い基準財政収入額も逓減していくことが予想されるため，経常経費の抑制に努めるとともに，事業の選択と集中により，安定的な財政基盤の構築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24695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415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24695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3415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24695</xdr:rowOff>
    </xdr:from>
    <xdr:to>
      <xdr:col>15</xdr:col>
      <xdr:colOff>82550</xdr:colOff>
      <xdr:row>37</xdr:row>
      <xdr:rowOff>24695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68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24695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415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145345</xdr:rowOff>
    </xdr:from>
    <xdr:to>
      <xdr:col>23</xdr:col>
      <xdr:colOff>184150</xdr:colOff>
      <xdr:row>37</xdr:row>
      <xdr:rowOff>75495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66622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3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145345</xdr:rowOff>
    </xdr:from>
    <xdr:to>
      <xdr:col>15</xdr:col>
      <xdr:colOff>133350</xdr:colOff>
      <xdr:row>37</xdr:row>
      <xdr:rowOff>75495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85672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145345</xdr:rowOff>
    </xdr:from>
    <xdr:to>
      <xdr:col>11</xdr:col>
      <xdr:colOff>82550</xdr:colOff>
      <xdr:row>37</xdr:row>
      <xdr:rowOff>75495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85672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上回っており，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これは，分母となる経常一般財源収入額の大半を占める税収が減少したこと，分子となる経常経費に充当した一般財源の人件費，物件費等が給与改定や物価高騰等により大幅に増額と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歳入では償却資産の経年減価による固定資産税の減等に伴う経常一般財源の減少が，歳出では扶助費や人件費，物件費の伸び等による経常経費充当一般財源の増加がより一層考えられることから，事務事業の見直し等を積極的に進め，更なる事務の効率化を図りながら経常経費の抑制に努めていく。</a:t>
          </a:r>
        </a:p>
        <a:p>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168593</xdr:rowOff>
    </xdr:from>
    <xdr:to>
      <xdr:col>23</xdr:col>
      <xdr:colOff>133350</xdr:colOff>
      <xdr:row>66</xdr:row>
      <xdr:rowOff>76518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9943"/>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62285"/>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7018"/>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7018"/>
          <a:ext cx="889000" cy="5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25718</xdr:rowOff>
    </xdr:from>
    <xdr:to>
      <xdr:col>23</xdr:col>
      <xdr:colOff>184150</xdr:colOff>
      <xdr:row>66</xdr:row>
      <xdr:rowOff>127318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93045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恒常的に類似団体平均を上回っているが，これは福祉施策や教育施策の充実のため，村単独費による職員配置・業務委託などが多いこと，物価高騰に伴う物件費の増額が主な要因として考えられる。本村においては，普通交付税不交付団体であり，交付団体が受けている給与改定，物価高騰等に伴う交付税増額が受けられないことから，今後も，行政評価と予算編成の連動を軸に行財政改革に取り組み，事業の合理化等により経費の抑制を図っ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129217</xdr:rowOff>
    </xdr:from>
    <xdr:to>
      <xdr:col>23</xdr:col>
      <xdr:colOff>133350</xdr:colOff>
      <xdr:row>86</xdr:row>
      <xdr:rowOff>90687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702467"/>
          <a:ext cx="838200" cy="13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53352</xdr:rowOff>
    </xdr:from>
    <xdr:to>
      <xdr:col>19</xdr:col>
      <xdr:colOff>133350</xdr:colOff>
      <xdr:row>85</xdr:row>
      <xdr:rowOff>129217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626602"/>
          <a:ext cx="889000" cy="7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147665</xdr:rowOff>
    </xdr:from>
    <xdr:to>
      <xdr:col>15</xdr:col>
      <xdr:colOff>82550</xdr:colOff>
      <xdr:row>85</xdr:row>
      <xdr:rowOff>53352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549465"/>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136801</xdr:rowOff>
    </xdr:from>
    <xdr:to>
      <xdr:col>11</xdr:col>
      <xdr:colOff>31750</xdr:colOff>
      <xdr:row>84</xdr:row>
      <xdr:rowOff>147665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38601"/>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39887</xdr:rowOff>
    </xdr:from>
    <xdr:to>
      <xdr:col>23</xdr:col>
      <xdr:colOff>184150</xdr:colOff>
      <xdr:row>86</xdr:row>
      <xdr:rowOff>141487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7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11964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7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78417</xdr:rowOff>
    </xdr:from>
    <xdr:to>
      <xdr:col>19</xdr:col>
      <xdr:colOff>184150</xdr:colOff>
      <xdr:row>86</xdr:row>
      <xdr:rowOff>8567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6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164794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73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2552</xdr:rowOff>
    </xdr:from>
    <xdr:to>
      <xdr:col>15</xdr:col>
      <xdr:colOff>133350</xdr:colOff>
      <xdr:row>85</xdr:row>
      <xdr:rowOff>104152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88929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66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96865</xdr:rowOff>
    </xdr:from>
    <xdr:to>
      <xdr:col>11</xdr:col>
      <xdr:colOff>82550</xdr:colOff>
      <xdr:row>85</xdr:row>
      <xdr:rowOff>27015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4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11792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58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86001</xdr:rowOff>
    </xdr:from>
    <xdr:to>
      <xdr:col>7</xdr:col>
      <xdr:colOff>31750</xdr:colOff>
      <xdr:row>85</xdr:row>
      <xdr:rowOff>16151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4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7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ポイント上回っている。これは，本村の職員構成上，中高年齢層後半職員が極めて少なく，学歴別の役職登用時年齢が他と比較して低いことが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今後も中長期的な職員採用計画による職員構成の是正や給与制度の見直しを行い，適正な給与水準の確保に努めていく。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137886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2082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254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87086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116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36286</xdr:rowOff>
    </xdr:from>
    <xdr:to>
      <xdr:col>73</xdr:col>
      <xdr:colOff>44450</xdr:colOff>
      <xdr:row>89</xdr:row>
      <xdr:rowOff>137886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122663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人口千人当たり職員数は，前年度と比較してほぼ同水準で推移しており，類似団体平均を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ポイント上回っている。これは，村単独で実施している福祉施策や教育施策等が多数あることなどが主な要因として考えられる。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今後も事務事業の積極的な見直しを進めるとともに，事務の効率化を図り，適切な定員管理に努めていく。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142452</xdr:rowOff>
    </xdr:from>
    <xdr:to>
      <xdr:col>81</xdr:col>
      <xdr:colOff>44450</xdr:colOff>
      <xdr:row>63</xdr:row>
      <xdr:rowOff>167922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943802"/>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130387</xdr:rowOff>
    </xdr:from>
    <xdr:to>
      <xdr:col>77</xdr:col>
      <xdr:colOff>44450</xdr:colOff>
      <xdr:row>63</xdr:row>
      <xdr:rowOff>142452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9317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123684</xdr:rowOff>
    </xdr:from>
    <xdr:to>
      <xdr:col>72</xdr:col>
      <xdr:colOff>203200</xdr:colOff>
      <xdr:row>63</xdr:row>
      <xdr:rowOff>130387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925034"/>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121003</xdr:rowOff>
    </xdr:from>
    <xdr:to>
      <xdr:col>68</xdr:col>
      <xdr:colOff>152400</xdr:colOff>
      <xdr:row>63</xdr:row>
      <xdr:rowOff>123684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922353"/>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117122</xdr:rowOff>
    </xdr:from>
    <xdr:to>
      <xdr:col>81</xdr:col>
      <xdr:colOff>95250</xdr:colOff>
      <xdr:row>64</xdr:row>
      <xdr:rowOff>47272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89199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91652</xdr:rowOff>
    </xdr:from>
    <xdr:to>
      <xdr:col>77</xdr:col>
      <xdr:colOff>95250</xdr:colOff>
      <xdr:row>64</xdr:row>
      <xdr:rowOff>21802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6579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9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79587</xdr:rowOff>
    </xdr:from>
    <xdr:to>
      <xdr:col>73</xdr:col>
      <xdr:colOff>44450</xdr:colOff>
      <xdr:row>64</xdr:row>
      <xdr:rowOff>9737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165964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72884</xdr:rowOff>
    </xdr:from>
    <xdr:to>
      <xdr:col>68</xdr:col>
      <xdr:colOff>203200</xdr:colOff>
      <xdr:row>64</xdr:row>
      <xdr:rowOff>3034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87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159261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9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70203</xdr:rowOff>
    </xdr:from>
    <xdr:to>
      <xdr:col>64</xdr:col>
      <xdr:colOff>152400</xdr:colOff>
      <xdr:row>64</xdr:row>
      <xdr:rowOff>353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156580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9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ポイント下回っており，引き続き低い水準を維持している。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年度から一部事務組合の起債償還が本格的に始まり，一時的に一般会計負担金が増加しているが，平成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年度以降，計画的な地方債の借り入れに努めており，数値は維持・改善していく見込みである。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今後もプライマリーバランスに注意しながら現行水準の維持に努めるとともに，地方債の発行に大きく頼ることのない財政運営に努めていく。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97367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7517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145627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783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22437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321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88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将来負担比率は，基金等の充当可能財源が負債総額より多いため算出されない。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今後も計画的に基金を積み立てるとともに，プライマリーバランスを考慮した地方債の借り入れに努め，将来の世代に過度の負担を残すことのないような財政運営を行っていく。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茨城県東海村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38,151
37,705
38.01
22,785,829
22,003,828
377,288
11,924,085
1,786,305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これは村単独で実施している福祉施策や教育施策が多数あること等により類似団体と比較して会計年度任用職員等を含めた職員数が多いこと，普通交付税不交付団体であり給与改定等に伴う人件費の増加が交付税増額により措置されないことが主な要因と考えられる。依然として類似団体平均，全国平均及び県平均を上回っていることから，今後も事業の合理化等による経費節減を図るとともに，働き方改革による時間外勤務の削減等により，人件費の抑制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140716</xdr:rowOff>
    </xdr:from>
    <xdr:to>
      <xdr:col>24</xdr:col>
      <xdr:colOff>25400</xdr:colOff>
      <xdr:row>39</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581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69342</xdr:rowOff>
    </xdr:from>
    <xdr:to>
      <xdr:col>24</xdr:col>
      <xdr:colOff>76200</xdr:colOff>
      <xdr:row>39</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これは，物価高騰に伴う学校給食賄材料費の増や，東海村産業振興ビジョン策定業務委託料の増など年度間の増減によるもののほか，福祉施策や教育施策充実のための業務委託が多いことや，公共施設の指定管理業務委託等が主な要因として考えられる。将来的に上昇することが見込まれているため，今後，事務事業の見直し等，経費の抑制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327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132715</xdr:rowOff>
    </xdr:from>
    <xdr:to>
      <xdr:col>78</xdr:col>
      <xdr:colOff>69850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2188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149860</xdr:rowOff>
    </xdr:from>
    <xdr:to>
      <xdr:col>73</xdr:col>
      <xdr:colOff>180975</xdr:colOff>
      <xdr:row>18</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0645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149860</xdr:rowOff>
    </xdr:from>
    <xdr:to>
      <xdr:col>69</xdr:col>
      <xdr:colOff>92075</xdr:colOff>
      <xdr:row>19</xdr:row>
      <xdr:rowOff>6985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306451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48277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81915</xdr:rowOff>
    </xdr:from>
    <xdr:to>
      <xdr:col>74</xdr:col>
      <xdr:colOff>31750</xdr:colOff>
      <xdr:row>19</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1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168292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2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99060</xdr:rowOff>
    </xdr:from>
    <xdr:to>
      <xdr:col>69</xdr:col>
      <xdr:colOff>142875</xdr:colOff>
      <xdr:row>18</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10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127635</xdr:rowOff>
    </xdr:from>
    <xdr:to>
      <xdr:col>65</xdr:col>
      <xdr:colOff>53975</xdr:colOff>
      <xdr:row>19</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2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42562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30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較すると同水準となっている。少子高齢化の進展による社会保障費の需要増やこどもわかもの施策をはじめとした村単独の福祉施策が多数あること等を踏まえると，将来的に上昇することが見込まれるため，制度の見直しや受益者負担のあり方を検証する等，上昇傾向に歯止めをかけるよう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101854</xdr:rowOff>
    </xdr:from>
    <xdr:to>
      <xdr:col>24</xdr:col>
      <xdr:colOff>25400</xdr:colOff>
      <xdr:row>56</xdr:row>
      <xdr:rowOff>3556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316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101854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67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163576</xdr:rowOff>
    </xdr:from>
    <xdr:to>
      <xdr:col>15</xdr:col>
      <xdr:colOff>98425</xdr:colOff>
      <xdr:row>55</xdr:row>
      <xdr:rowOff>37846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21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163576</xdr:rowOff>
    </xdr:from>
    <xdr:to>
      <xdr:col>11</xdr:col>
      <xdr:colOff>9525</xdr:colOff>
      <xdr:row>54</xdr:row>
      <xdr:rowOff>163576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21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140733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51054</xdr:rowOff>
    </xdr:from>
    <xdr:to>
      <xdr:col>20</xdr:col>
      <xdr:colOff>38100</xdr:colOff>
      <xdr:row>55</xdr:row>
      <xdr:rowOff>152654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112776</xdr:rowOff>
    </xdr:from>
    <xdr:to>
      <xdr:col>11</xdr:col>
      <xdr:colOff>60325</xdr:colOff>
      <xdr:row>55</xdr:row>
      <xdr:rowOff>42926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53103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112776</xdr:rowOff>
    </xdr:from>
    <xdr:to>
      <xdr:col>6</xdr:col>
      <xdr:colOff>171450</xdr:colOff>
      <xdr:row>55</xdr:row>
      <xdr:rowOff>42926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53103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ポイント上昇している。これは，介護保険給付費の増に伴う東海村介護保険事業特別会計繰出金の増，給与改定等に伴う人件費繰出金の増等によるものである。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今後も独立採算の原則を踏まえた事業費の節減等により特別会計の健全化を進め，繰出金等の縮減に努めるとともに，一般会計の負担軽減を図っていく。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158750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423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76200</xdr:rowOff>
    </xdr:from>
    <xdr:to>
      <xdr:col>78</xdr:col>
      <xdr:colOff>69850</xdr:colOff>
      <xdr:row>54</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334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0</xdr:rowOff>
    </xdr:from>
    <xdr:to>
      <xdr:col>73</xdr:col>
      <xdr:colOff>180975</xdr:colOff>
      <xdr:row>54</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25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0</xdr:rowOff>
    </xdr:from>
    <xdr:to>
      <xdr:col>69</xdr:col>
      <xdr:colOff>92075</xdr:colOff>
      <xdr:row>55</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258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25400</xdr:rowOff>
    </xdr:from>
    <xdr:to>
      <xdr:col>74</xdr:col>
      <xdr:colOff>31750</xdr:colOff>
      <xdr:row>54</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120650</xdr:rowOff>
    </xdr:from>
    <xdr:to>
      <xdr:col>69</xdr:col>
      <xdr:colOff>142875</xdr:colOff>
      <xdr:row>54</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60977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127000</xdr:rowOff>
    </xdr:from>
    <xdr:to>
      <xdr:col>65</xdr:col>
      <xdr:colOff>53975</xdr:colOff>
      <xdr:row>55</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ポイント上昇している。これは，消防及び可燃性廃棄物処理の広域化に係る一部事務組合への負担金や公営企業会計への負担金，外郭団体への事業費補助金等の増加が主な要因である。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今後も定例化している各種補助金等も含めて事務事業評価による積極的な見直しを行い，適正水準の維持に努めていく。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354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20320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8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123190</xdr:rowOff>
    </xdr:from>
    <xdr:to>
      <xdr:col>73</xdr:col>
      <xdr:colOff>180975</xdr:colOff>
      <xdr:row>37</xdr:row>
      <xdr:rowOff>146050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6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123190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55897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72390</xdr:rowOff>
    </xdr:from>
    <xdr:to>
      <xdr:col>69</xdr:col>
      <xdr:colOff>142875</xdr:colOff>
      <xdr:row>38</xdr:row>
      <xdr:rowOff>2540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158767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年度以降，起債による新たな借入れを抑制しているが，令和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年度は文教地区駐車場整備事業等に当たり地方債の発行を行った。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今後もプライマリーバランスを考慮しつつ計画的な地方債の借り入れに努め，地方債の発行に大きく頼ることのない財政運営を行っていく。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147574</xdr:rowOff>
    </xdr:from>
    <xdr:to>
      <xdr:col>24</xdr:col>
      <xdr:colOff>25400</xdr:colOff>
      <xdr:row>73</xdr:row>
      <xdr:rowOff>170434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6634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170434</xdr:rowOff>
    </xdr:from>
    <xdr:to>
      <xdr:col>19</xdr:col>
      <xdr:colOff>187325</xdr:colOff>
      <xdr:row>74</xdr:row>
      <xdr:rowOff>17272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686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17272</xdr:rowOff>
    </xdr:from>
    <xdr:to>
      <xdr:col>15</xdr:col>
      <xdr:colOff>98425</xdr:colOff>
      <xdr:row>74</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7045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745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96774</xdr:rowOff>
    </xdr:from>
    <xdr:to>
      <xdr:col>24</xdr:col>
      <xdr:colOff>76200</xdr:colOff>
      <xdr:row>74</xdr:row>
      <xdr:rowOff>26924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5351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119634</xdr:rowOff>
    </xdr:from>
    <xdr:to>
      <xdr:col>20</xdr:col>
      <xdr:colOff>38100</xdr:colOff>
      <xdr:row>74</xdr:row>
      <xdr:rowOff>49784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59961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40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137922</xdr:rowOff>
    </xdr:from>
    <xdr:to>
      <xdr:col>15</xdr:col>
      <xdr:colOff>149225</xdr:colOff>
      <xdr:row>74</xdr:row>
      <xdr:rowOff>68072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78249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ポイント上回っているが，これは主に人件費，物件費における村単独の福祉施策や教育施策充実のための職員配置，業務委託及び公共施設の指定管理委託等が要因であると考えられる。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今後も事務事業の見直しを積極的に進め，経常経費の抑制に努めていく。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134620</xdr:rowOff>
    </xdr:from>
    <xdr:to>
      <xdr:col>82</xdr:col>
      <xdr:colOff>107950</xdr:colOff>
      <xdr:row>81</xdr:row>
      <xdr:rowOff>77470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67917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79</xdr:row>
      <xdr:rowOff>134620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696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85089</xdr:rowOff>
    </xdr:from>
    <xdr:to>
      <xdr:col>73</xdr:col>
      <xdr:colOff>180975</xdr:colOff>
      <xdr:row>78</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867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79</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86739"/>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26670</xdr:rowOff>
    </xdr:from>
    <xdr:to>
      <xdr:col>82</xdr:col>
      <xdr:colOff>158750</xdr:colOff>
      <xdr:row>81</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106697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83820</xdr:rowOff>
    </xdr:from>
    <xdr:to>
      <xdr:col>78</xdr:col>
      <xdr:colOff>120650</xdr:colOff>
      <xdr:row>80</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170197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0</xdr:rowOff>
    </xdr:from>
    <xdr:to>
      <xdr:col>65</xdr:col>
      <xdr:colOff>53975</xdr:colOff>
      <xdr:row>79</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茨城県東海村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29337</xdr:rowOff>
    </xdr:from>
    <xdr:to>
      <xdr:col>29</xdr:col>
      <xdr:colOff>127000</xdr:colOff>
      <xdr:row>16</xdr:row>
      <xdr:rowOff>14237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8712"/>
          <a:ext cx="647700" cy="1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14237</xdr:rowOff>
    </xdr:from>
    <xdr:to>
      <xdr:col>26</xdr:col>
      <xdr:colOff>50800</xdr:colOff>
      <xdr:row>16</xdr:row>
      <xdr:rowOff>82474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5062"/>
          <a:ext cx="6985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82474</xdr:rowOff>
    </xdr:from>
    <xdr:to>
      <xdr:col>22</xdr:col>
      <xdr:colOff>114300</xdr:colOff>
      <xdr:row>16</xdr:row>
      <xdr:rowOff>101092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3299"/>
          <a:ext cx="698500" cy="18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101092</xdr:rowOff>
    </xdr:from>
    <xdr:to>
      <xdr:col>18</xdr:col>
      <xdr:colOff>177800</xdr:colOff>
      <xdr:row>16</xdr:row>
      <xdr:rowOff>123152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1917"/>
          <a:ext cx="698500" cy="22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149987</xdr:rowOff>
    </xdr:from>
    <xdr:to>
      <xdr:col>29</xdr:col>
      <xdr:colOff>177800</xdr:colOff>
      <xdr:row>15</xdr:row>
      <xdr:rowOff>80137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166514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134887</xdr:rowOff>
    </xdr:from>
    <xdr:to>
      <xdr:col>26</xdr:col>
      <xdr:colOff>101600</xdr:colOff>
      <xdr:row>16</xdr:row>
      <xdr:rowOff>65037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75214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3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31674</xdr:rowOff>
    </xdr:from>
    <xdr:to>
      <xdr:col>22</xdr:col>
      <xdr:colOff>165100</xdr:colOff>
      <xdr:row>16</xdr:row>
      <xdr:rowOff>133274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143451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50292</xdr:rowOff>
    </xdr:from>
    <xdr:to>
      <xdr:col>19</xdr:col>
      <xdr:colOff>38100</xdr:colOff>
      <xdr:row>16</xdr:row>
      <xdr:rowOff>151892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1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162069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72352</xdr:rowOff>
    </xdr:from>
    <xdr:to>
      <xdr:col>15</xdr:col>
      <xdr:colOff>101600</xdr:colOff>
      <xdr:row>17</xdr:row>
      <xdr:rowOff>2502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3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284962</xdr:rowOff>
    </xdr:from>
    <xdr:to>
      <xdr:col>29</xdr:col>
      <xdr:colOff>127000</xdr:colOff>
      <xdr:row>35</xdr:row>
      <xdr:rowOff>286060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95312"/>
          <a:ext cx="647700" cy="1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217960</xdr:rowOff>
    </xdr:from>
    <xdr:to>
      <xdr:col>26</xdr:col>
      <xdr:colOff>50800</xdr:colOff>
      <xdr:row>35</xdr:row>
      <xdr:rowOff>284962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28310"/>
          <a:ext cx="698500" cy="67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205387</xdr:rowOff>
    </xdr:from>
    <xdr:to>
      <xdr:col>22</xdr:col>
      <xdr:colOff>114300</xdr:colOff>
      <xdr:row>35</xdr:row>
      <xdr:rowOff>217960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15737"/>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179235</xdr:rowOff>
    </xdr:from>
    <xdr:to>
      <xdr:col>18</xdr:col>
      <xdr:colOff>177800</xdr:colOff>
      <xdr:row>35</xdr:row>
      <xdr:rowOff>205387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89585"/>
          <a:ext cx="698500" cy="26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235260</xdr:rowOff>
    </xdr:from>
    <xdr:to>
      <xdr:col>29</xdr:col>
      <xdr:colOff>177800</xdr:colOff>
      <xdr:row>35</xdr:row>
      <xdr:rowOff>336860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5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207337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234162</xdr:rowOff>
    </xdr:from>
    <xdr:to>
      <xdr:col>26</xdr:col>
      <xdr:colOff>101600</xdr:colOff>
      <xdr:row>35</xdr:row>
      <xdr:rowOff>335762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320539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167160</xdr:rowOff>
    </xdr:from>
    <xdr:to>
      <xdr:col>22</xdr:col>
      <xdr:colOff>165100</xdr:colOff>
      <xdr:row>35</xdr:row>
      <xdr:rowOff>268760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253537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154587</xdr:rowOff>
    </xdr:from>
    <xdr:to>
      <xdr:col>19</xdr:col>
      <xdr:colOff>38100</xdr:colOff>
      <xdr:row>35</xdr:row>
      <xdr:rowOff>256187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6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240964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128435</xdr:rowOff>
    </xdr:from>
    <xdr:to>
      <xdr:col>15</xdr:col>
      <xdr:colOff>101600</xdr:colOff>
      <xdr:row>35</xdr:row>
      <xdr:rowOff>230035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214812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茨城県東海村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38,151
37,705
38.01
22,785,829
22,003,828
377,288
11,924,085
1,786,305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85506</xdr:rowOff>
    </xdr:from>
    <xdr:to>
      <xdr:col>24</xdr:col>
      <xdr:colOff>63500</xdr:colOff>
      <xdr:row>33</xdr:row>
      <xdr:rowOff>96674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71906"/>
          <a:ext cx="838200" cy="18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96674</xdr:rowOff>
    </xdr:from>
    <xdr:to>
      <xdr:col>19</xdr:col>
      <xdr:colOff>177800</xdr:colOff>
      <xdr:row>34</xdr:row>
      <xdr:rowOff>6720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54524"/>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6720</xdr:rowOff>
    </xdr:from>
    <xdr:to>
      <xdr:col>15</xdr:col>
      <xdr:colOff>50800</xdr:colOff>
      <xdr:row>34</xdr:row>
      <xdr:rowOff>9480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6020"/>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9480</xdr:rowOff>
    </xdr:from>
    <xdr:to>
      <xdr:col>10</xdr:col>
      <xdr:colOff>114300</xdr:colOff>
      <xdr:row>34</xdr:row>
      <xdr:rowOff>56147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8780"/>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34706</xdr:rowOff>
    </xdr:from>
    <xdr:to>
      <xdr:col>24</xdr:col>
      <xdr:colOff>114300</xdr:colOff>
      <xdr:row>32</xdr:row>
      <xdr:rowOff>136306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57583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7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45874</xdr:rowOff>
    </xdr:from>
    <xdr:to>
      <xdr:col>20</xdr:col>
      <xdr:colOff>38100</xdr:colOff>
      <xdr:row>33</xdr:row>
      <xdr:rowOff>147474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0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164001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7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127370</xdr:rowOff>
    </xdr:from>
    <xdr:to>
      <xdr:col>15</xdr:col>
      <xdr:colOff>101600</xdr:colOff>
      <xdr:row>34</xdr:row>
      <xdr:rowOff>57520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8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74047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6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130130</xdr:rowOff>
    </xdr:from>
    <xdr:to>
      <xdr:col>10</xdr:col>
      <xdr:colOff>165100</xdr:colOff>
      <xdr:row>34</xdr:row>
      <xdr:rowOff>60280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76807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5347</xdr:rowOff>
    </xdr:from>
    <xdr:to>
      <xdr:col>6</xdr:col>
      <xdr:colOff>38100</xdr:colOff>
      <xdr:row>34</xdr:row>
      <xdr:rowOff>106947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123474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166428</xdr:rowOff>
    </xdr:from>
    <xdr:to>
      <xdr:col>24</xdr:col>
      <xdr:colOff>63500</xdr:colOff>
      <xdr:row>55</xdr:row>
      <xdr:rowOff>79395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24728"/>
          <a:ext cx="838200" cy="8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79395</xdr:rowOff>
    </xdr:from>
    <xdr:to>
      <xdr:col>19</xdr:col>
      <xdr:colOff>177800</xdr:colOff>
      <xdr:row>55</xdr:row>
      <xdr:rowOff>147034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09145"/>
          <a:ext cx="889000" cy="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147034</xdr:rowOff>
    </xdr:from>
    <xdr:to>
      <xdr:col>15</xdr:col>
      <xdr:colOff>50800</xdr:colOff>
      <xdr:row>56</xdr:row>
      <xdr:rowOff>83556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76784"/>
          <a:ext cx="889000" cy="10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83556</xdr:rowOff>
    </xdr:from>
    <xdr:to>
      <xdr:col>10</xdr:col>
      <xdr:colOff>114300</xdr:colOff>
      <xdr:row>56</xdr:row>
      <xdr:rowOff>95489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4756"/>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115628</xdr:rowOff>
    </xdr:from>
    <xdr:to>
      <xdr:col>24</xdr:col>
      <xdr:colOff>114300</xdr:colOff>
      <xdr:row>55</xdr:row>
      <xdr:rowOff>45778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138505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28595</xdr:rowOff>
    </xdr:from>
    <xdr:to>
      <xdr:col>20</xdr:col>
      <xdr:colOff>38100</xdr:colOff>
      <xdr:row>55</xdr:row>
      <xdr:rowOff>130195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146722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3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96234</xdr:rowOff>
    </xdr:from>
    <xdr:to>
      <xdr:col>15</xdr:col>
      <xdr:colOff>101600</xdr:colOff>
      <xdr:row>56</xdr:row>
      <xdr:rowOff>26384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42911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0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32756</xdr:rowOff>
    </xdr:from>
    <xdr:to>
      <xdr:col>10</xdr:col>
      <xdr:colOff>165100</xdr:colOff>
      <xdr:row>56</xdr:row>
      <xdr:rowOff>134356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150883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44689</xdr:rowOff>
    </xdr:from>
    <xdr:to>
      <xdr:col>6</xdr:col>
      <xdr:colOff>38100</xdr:colOff>
      <xdr:row>56</xdr:row>
      <xdr:rowOff>146289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162816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59051</xdr:rowOff>
    </xdr:from>
    <xdr:to>
      <xdr:col>24</xdr:col>
      <xdr:colOff>63500</xdr:colOff>
      <xdr:row>77</xdr:row>
      <xdr:rowOff>140385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60701"/>
          <a:ext cx="838200" cy="8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140385</xdr:rowOff>
    </xdr:from>
    <xdr:to>
      <xdr:col>19</xdr:col>
      <xdr:colOff>177800</xdr:colOff>
      <xdr:row>77</xdr:row>
      <xdr:rowOff>146010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2035"/>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146010</xdr:rowOff>
    </xdr:from>
    <xdr:to>
      <xdr:col>15</xdr:col>
      <xdr:colOff>50800</xdr:colOff>
      <xdr:row>78</xdr:row>
      <xdr:rowOff>34865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7660"/>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113412</xdr:rowOff>
    </xdr:from>
    <xdr:to>
      <xdr:col>10</xdr:col>
      <xdr:colOff>114300</xdr:colOff>
      <xdr:row>78</xdr:row>
      <xdr:rowOff>34865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15062"/>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8251</xdr:rowOff>
    </xdr:from>
    <xdr:to>
      <xdr:col>24</xdr:col>
      <xdr:colOff>114300</xdr:colOff>
      <xdr:row>77</xdr:row>
      <xdr:rowOff>109851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31128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89585</xdr:rowOff>
    </xdr:from>
    <xdr:to>
      <xdr:col>20</xdr:col>
      <xdr:colOff>38100</xdr:colOff>
      <xdr:row>78</xdr:row>
      <xdr:rowOff>19735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95210</xdr:rowOff>
    </xdr:from>
    <xdr:to>
      <xdr:col>15</xdr:col>
      <xdr:colOff>101600</xdr:colOff>
      <xdr:row>78</xdr:row>
      <xdr:rowOff>25360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155515</xdr:rowOff>
    </xdr:from>
    <xdr:to>
      <xdr:col>10</xdr:col>
      <xdr:colOff>165100</xdr:colOff>
      <xdr:row>78</xdr:row>
      <xdr:rowOff>85665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76792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62612</xdr:rowOff>
    </xdr:from>
    <xdr:to>
      <xdr:col>6</xdr:col>
      <xdr:colOff>38100</xdr:colOff>
      <xdr:row>77</xdr:row>
      <xdr:rowOff>164212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3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164464</xdr:rowOff>
    </xdr:from>
    <xdr:to>
      <xdr:col>24</xdr:col>
      <xdr:colOff>63500</xdr:colOff>
      <xdr:row>97</xdr:row>
      <xdr:rowOff>130817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23664"/>
          <a:ext cx="838200" cy="1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130817</xdr:rowOff>
    </xdr:from>
    <xdr:to>
      <xdr:col>19</xdr:col>
      <xdr:colOff>177800</xdr:colOff>
      <xdr:row>97</xdr:row>
      <xdr:rowOff>152099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1467"/>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6883</xdr:rowOff>
    </xdr:from>
    <xdr:to>
      <xdr:col>15</xdr:col>
      <xdr:colOff>50800</xdr:colOff>
      <xdr:row>97</xdr:row>
      <xdr:rowOff>152099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7533"/>
          <a:ext cx="889000" cy="14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6883</xdr:rowOff>
    </xdr:from>
    <xdr:to>
      <xdr:col>10</xdr:col>
      <xdr:colOff>114300</xdr:colOff>
      <xdr:row>98</xdr:row>
      <xdr:rowOff>119735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7533"/>
          <a:ext cx="889000" cy="28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113664</xdr:rowOff>
    </xdr:from>
    <xdr:to>
      <xdr:col>24</xdr:col>
      <xdr:colOff>114300</xdr:colOff>
      <xdr:row>97</xdr:row>
      <xdr:rowOff>43814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92091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5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80017</xdr:rowOff>
    </xdr:from>
    <xdr:to>
      <xdr:col>20</xdr:col>
      <xdr:colOff>38100</xdr:colOff>
      <xdr:row>98</xdr:row>
      <xdr:rowOff>10167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0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101299</xdr:rowOff>
    </xdr:from>
    <xdr:to>
      <xdr:col>15</xdr:col>
      <xdr:colOff>101600</xdr:colOff>
      <xdr:row>98</xdr:row>
      <xdr:rowOff>31449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127533</xdr:rowOff>
    </xdr:from>
    <xdr:to>
      <xdr:col>10</xdr:col>
      <xdr:colOff>165100</xdr:colOff>
      <xdr:row>97</xdr:row>
      <xdr:rowOff>57683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48810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68935</xdr:rowOff>
    </xdr:from>
    <xdr:to>
      <xdr:col>6</xdr:col>
      <xdr:colOff>38100</xdr:colOff>
      <xdr:row>98</xdr:row>
      <xdr:rowOff>170535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161662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71675</xdr:rowOff>
    </xdr:from>
    <xdr:to>
      <xdr:col>55</xdr:col>
      <xdr:colOff>0</xdr:colOff>
      <xdr:row>36</xdr:row>
      <xdr:rowOff>84172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43875"/>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71675</xdr:rowOff>
    </xdr:from>
    <xdr:to>
      <xdr:col>50</xdr:col>
      <xdr:colOff>114300</xdr:colOff>
      <xdr:row>36</xdr:row>
      <xdr:rowOff>98704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43875"/>
          <a:ext cx="889000" cy="2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98704</xdr:rowOff>
    </xdr:from>
    <xdr:to>
      <xdr:col>45</xdr:col>
      <xdr:colOff>177800</xdr:colOff>
      <xdr:row>37</xdr:row>
      <xdr:rowOff>45974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70904"/>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87231</xdr:rowOff>
    </xdr:from>
    <xdr:to>
      <xdr:col>41</xdr:col>
      <xdr:colOff>50800</xdr:colOff>
      <xdr:row>37</xdr:row>
      <xdr:rowOff>45974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30731"/>
          <a:ext cx="889000" cy="115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33372</xdr:rowOff>
    </xdr:from>
    <xdr:to>
      <xdr:col>55</xdr:col>
      <xdr:colOff>50800</xdr:colOff>
      <xdr:row>36</xdr:row>
      <xdr:rowOff>134972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56249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5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20875</xdr:rowOff>
    </xdr:from>
    <xdr:to>
      <xdr:col>50</xdr:col>
      <xdr:colOff>165100</xdr:colOff>
      <xdr:row>36</xdr:row>
      <xdr:rowOff>122475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139002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47904</xdr:rowOff>
    </xdr:from>
    <xdr:to>
      <xdr:col>46</xdr:col>
      <xdr:colOff>38100</xdr:colOff>
      <xdr:row>36</xdr:row>
      <xdr:rowOff>149504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166031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166624</xdr:rowOff>
    </xdr:from>
    <xdr:to>
      <xdr:col>41</xdr:col>
      <xdr:colOff>101600</xdr:colOff>
      <xdr:row>37</xdr:row>
      <xdr:rowOff>96774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113301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36431</xdr:rowOff>
    </xdr:from>
    <xdr:to>
      <xdr:col>36</xdr:col>
      <xdr:colOff>165100</xdr:colOff>
      <xdr:row>30</xdr:row>
      <xdr:rowOff>138031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154558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5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168270</xdr:rowOff>
    </xdr:from>
    <xdr:to>
      <xdr:col>55</xdr:col>
      <xdr:colOff>0</xdr:colOff>
      <xdr:row>56</xdr:row>
      <xdr:rowOff>23685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98020"/>
          <a:ext cx="8382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23685</xdr:rowOff>
    </xdr:from>
    <xdr:to>
      <xdr:col>50</xdr:col>
      <xdr:colOff>114300</xdr:colOff>
      <xdr:row>56</xdr:row>
      <xdr:rowOff>125424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4885"/>
          <a:ext cx="889000" cy="10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125424</xdr:rowOff>
    </xdr:from>
    <xdr:to>
      <xdr:col>45</xdr:col>
      <xdr:colOff>177800</xdr:colOff>
      <xdr:row>56</xdr:row>
      <xdr:rowOff>148004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26624"/>
          <a:ext cx="8890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141574</xdr:rowOff>
    </xdr:from>
    <xdr:to>
      <xdr:col>41</xdr:col>
      <xdr:colOff>50800</xdr:colOff>
      <xdr:row>56</xdr:row>
      <xdr:rowOff>148004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399874"/>
          <a:ext cx="889000" cy="34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117470</xdr:rowOff>
    </xdr:from>
    <xdr:to>
      <xdr:col>55</xdr:col>
      <xdr:colOff>50800</xdr:colOff>
      <xdr:row>56</xdr:row>
      <xdr:rowOff>47620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4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140347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9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144335</xdr:rowOff>
    </xdr:from>
    <xdr:to>
      <xdr:col>50</xdr:col>
      <xdr:colOff>165100</xdr:colOff>
      <xdr:row>56</xdr:row>
      <xdr:rowOff>74485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91012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74624</xdr:rowOff>
    </xdr:from>
    <xdr:to>
      <xdr:col>46</xdr:col>
      <xdr:colOff>38100</xdr:colOff>
      <xdr:row>57</xdr:row>
      <xdr:rowOff>4774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167351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97204</xdr:rowOff>
    </xdr:from>
    <xdr:to>
      <xdr:col>41</xdr:col>
      <xdr:colOff>101600</xdr:colOff>
      <xdr:row>57</xdr:row>
      <xdr:rowOff>27354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18481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90774</xdr:rowOff>
    </xdr:from>
    <xdr:to>
      <xdr:col>36</xdr:col>
      <xdr:colOff>165100</xdr:colOff>
      <xdr:row>55</xdr:row>
      <xdr:rowOff>20924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4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37451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12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167399</xdr:rowOff>
    </xdr:from>
    <xdr:to>
      <xdr:col>55</xdr:col>
      <xdr:colOff>0</xdr:colOff>
      <xdr:row>77</xdr:row>
      <xdr:rowOff>107696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97599"/>
          <a:ext cx="838200" cy="1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167399</xdr:rowOff>
    </xdr:from>
    <xdr:to>
      <xdr:col>50</xdr:col>
      <xdr:colOff>114300</xdr:colOff>
      <xdr:row>77</xdr:row>
      <xdr:rowOff>85522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97599"/>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85522</xdr:rowOff>
    </xdr:from>
    <xdr:to>
      <xdr:col>45</xdr:col>
      <xdr:colOff>177800</xdr:colOff>
      <xdr:row>77</xdr:row>
      <xdr:rowOff>140176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87172"/>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136137</xdr:rowOff>
    </xdr:from>
    <xdr:to>
      <xdr:col>41</xdr:col>
      <xdr:colOff>50800</xdr:colOff>
      <xdr:row>77</xdr:row>
      <xdr:rowOff>140176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51987"/>
          <a:ext cx="889000" cy="6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56896</xdr:rowOff>
    </xdr:from>
    <xdr:to>
      <xdr:col>55</xdr:col>
      <xdr:colOff>50800</xdr:colOff>
      <xdr:row>77</xdr:row>
      <xdr:rowOff>158496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79773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116599</xdr:rowOff>
    </xdr:from>
    <xdr:to>
      <xdr:col>50</xdr:col>
      <xdr:colOff>165100</xdr:colOff>
      <xdr:row>77</xdr:row>
      <xdr:rowOff>46749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63276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34722</xdr:rowOff>
    </xdr:from>
    <xdr:to>
      <xdr:col>46</xdr:col>
      <xdr:colOff>38100</xdr:colOff>
      <xdr:row>77</xdr:row>
      <xdr:rowOff>136322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152849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89376</xdr:rowOff>
    </xdr:from>
    <xdr:to>
      <xdr:col>41</xdr:col>
      <xdr:colOff>101600</xdr:colOff>
      <xdr:row>78</xdr:row>
      <xdr:rowOff>19526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36053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85337</xdr:rowOff>
    </xdr:from>
    <xdr:to>
      <xdr:col>36</xdr:col>
      <xdr:colOff>165100</xdr:colOff>
      <xdr:row>74</xdr:row>
      <xdr:rowOff>15487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6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32014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99138</xdr:rowOff>
    </xdr:from>
    <xdr:to>
      <xdr:col>55</xdr:col>
      <xdr:colOff>0</xdr:colOff>
      <xdr:row>97</xdr:row>
      <xdr:rowOff>107086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29788"/>
          <a:ext cx="8382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99138</xdr:rowOff>
    </xdr:from>
    <xdr:to>
      <xdr:col>50</xdr:col>
      <xdr:colOff>114300</xdr:colOff>
      <xdr:row>98</xdr:row>
      <xdr:rowOff>38057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29788"/>
          <a:ext cx="889000" cy="1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38057</xdr:rowOff>
    </xdr:from>
    <xdr:to>
      <xdr:col>45</xdr:col>
      <xdr:colOff>177800</xdr:colOff>
      <xdr:row>98</xdr:row>
      <xdr:rowOff>61122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0157"/>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76569</xdr:rowOff>
    </xdr:from>
    <xdr:to>
      <xdr:col>41</xdr:col>
      <xdr:colOff>50800</xdr:colOff>
      <xdr:row>98</xdr:row>
      <xdr:rowOff>61122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07219"/>
          <a:ext cx="889000" cy="15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56286</xdr:rowOff>
    </xdr:from>
    <xdr:to>
      <xdr:col>55</xdr:col>
      <xdr:colOff>50800</xdr:colOff>
      <xdr:row>97</xdr:row>
      <xdr:rowOff>157886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79163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48338</xdr:rowOff>
    </xdr:from>
    <xdr:to>
      <xdr:col>50</xdr:col>
      <xdr:colOff>165100</xdr:colOff>
      <xdr:row>97</xdr:row>
      <xdr:rowOff>149938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166465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158707</xdr:rowOff>
    </xdr:from>
    <xdr:to>
      <xdr:col>46</xdr:col>
      <xdr:colOff>38100</xdr:colOff>
      <xdr:row>98</xdr:row>
      <xdr:rowOff>88857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79984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10322</xdr:rowOff>
    </xdr:from>
    <xdr:to>
      <xdr:col>41</xdr:col>
      <xdr:colOff>101600</xdr:colOff>
      <xdr:row>98</xdr:row>
      <xdr:rowOff>111922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103049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25769</xdr:rowOff>
    </xdr:from>
    <xdr:to>
      <xdr:col>36</xdr:col>
      <xdr:colOff>165100</xdr:colOff>
      <xdr:row>97</xdr:row>
      <xdr:rowOff>127369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143896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118509</xdr:rowOff>
    </xdr:from>
    <xdr:to>
      <xdr:col>85</xdr:col>
      <xdr:colOff>127000</xdr:colOff>
      <xdr:row>38</xdr:row>
      <xdr:rowOff>130716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3609"/>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130716</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5816"/>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129573</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4673"/>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67709</xdr:rowOff>
    </xdr:from>
    <xdr:to>
      <xdr:col>85</xdr:col>
      <xdr:colOff>177800</xdr:colOff>
      <xdr:row>38</xdr:row>
      <xdr:rowOff>169309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79916</xdr:rowOff>
    </xdr:from>
    <xdr:to>
      <xdr:col>81</xdr:col>
      <xdr:colOff>101600</xdr:colOff>
      <xdr:row>39</xdr:row>
      <xdr:rowOff>10066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1193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8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78773</xdr:rowOff>
    </xdr:from>
    <xdr:to>
      <xdr:col>67</xdr:col>
      <xdr:colOff>101600</xdr:colOff>
      <xdr:row>39</xdr:row>
      <xdr:rowOff>8923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6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126898</xdr:rowOff>
    </xdr:from>
    <xdr:to>
      <xdr:col>85</xdr:col>
      <xdr:colOff>127000</xdr:colOff>
      <xdr:row>78</xdr:row>
      <xdr:rowOff>147016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99998"/>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109119</xdr:rowOff>
    </xdr:from>
    <xdr:to>
      <xdr:col>81</xdr:col>
      <xdr:colOff>50800</xdr:colOff>
      <xdr:row>78</xdr:row>
      <xdr:rowOff>126898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82219"/>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70053</xdr:rowOff>
    </xdr:from>
    <xdr:to>
      <xdr:col>76</xdr:col>
      <xdr:colOff>114300</xdr:colOff>
      <xdr:row>78</xdr:row>
      <xdr:rowOff>109119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43153"/>
          <a:ext cx="889000" cy="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42405</xdr:rowOff>
    </xdr:from>
    <xdr:to>
      <xdr:col>71</xdr:col>
      <xdr:colOff>177800</xdr:colOff>
      <xdr:row>78</xdr:row>
      <xdr:rowOff>70053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5505"/>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96216</xdr:rowOff>
    </xdr:from>
    <xdr:to>
      <xdr:col>85</xdr:col>
      <xdr:colOff>177800</xdr:colOff>
      <xdr:row>79</xdr:row>
      <xdr:rowOff>26366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11143</xdr:rowOff>
    </xdr:from>
    <xdr:ext cx="469744"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8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76098</xdr:rowOff>
    </xdr:from>
    <xdr:to>
      <xdr:col>81</xdr:col>
      <xdr:colOff>101600</xdr:colOff>
      <xdr:row>79</xdr:row>
      <xdr:rowOff>6248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168825</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46428" y="1354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58319</xdr:rowOff>
    </xdr:from>
    <xdr:to>
      <xdr:col>76</xdr:col>
      <xdr:colOff>165100</xdr:colOff>
      <xdr:row>78</xdr:row>
      <xdr:rowOff>159919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151046</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57428" y="1352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19253</xdr:rowOff>
    </xdr:from>
    <xdr:to>
      <xdr:col>72</xdr:col>
      <xdr:colOff>38100</xdr:colOff>
      <xdr:row>78</xdr:row>
      <xdr:rowOff>120853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111980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163055</xdr:rowOff>
    </xdr:from>
    <xdr:to>
      <xdr:col>67</xdr:col>
      <xdr:colOff>101600</xdr:colOff>
      <xdr:row>78</xdr:row>
      <xdr:rowOff>93205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84332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122748</xdr:rowOff>
    </xdr:from>
    <xdr:to>
      <xdr:col>85</xdr:col>
      <xdr:colOff>127000</xdr:colOff>
      <xdr:row>98</xdr:row>
      <xdr:rowOff>84131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53398"/>
          <a:ext cx="838200" cy="13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90692</xdr:rowOff>
    </xdr:from>
    <xdr:to>
      <xdr:col>81</xdr:col>
      <xdr:colOff>50800</xdr:colOff>
      <xdr:row>97</xdr:row>
      <xdr:rowOff>122748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21342"/>
          <a:ext cx="889000" cy="3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90692</xdr:rowOff>
    </xdr:from>
    <xdr:to>
      <xdr:col>76</xdr:col>
      <xdr:colOff>114300</xdr:colOff>
      <xdr:row>97</xdr:row>
      <xdr:rowOff>102169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21342"/>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102169</xdr:rowOff>
    </xdr:from>
    <xdr:to>
      <xdr:col>71</xdr:col>
      <xdr:colOff>177800</xdr:colOff>
      <xdr:row>98</xdr:row>
      <xdr:rowOff>37126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32819"/>
          <a:ext cx="889000" cy="10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33331</xdr:rowOff>
    </xdr:from>
    <xdr:to>
      <xdr:col>85</xdr:col>
      <xdr:colOff>177800</xdr:colOff>
      <xdr:row>98</xdr:row>
      <xdr:rowOff>134931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71948</xdr:rowOff>
    </xdr:from>
    <xdr:to>
      <xdr:col>81</xdr:col>
      <xdr:colOff>101600</xdr:colOff>
      <xdr:row>98</xdr:row>
      <xdr:rowOff>2098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18625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7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39892</xdr:rowOff>
    </xdr:from>
    <xdr:to>
      <xdr:col>76</xdr:col>
      <xdr:colOff>165100</xdr:colOff>
      <xdr:row>97</xdr:row>
      <xdr:rowOff>141492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158019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51369</xdr:rowOff>
    </xdr:from>
    <xdr:to>
      <xdr:col>72</xdr:col>
      <xdr:colOff>38100</xdr:colOff>
      <xdr:row>97</xdr:row>
      <xdr:rowOff>152969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169496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157776</xdr:rowOff>
    </xdr:from>
    <xdr:to>
      <xdr:col>67</xdr:col>
      <xdr:colOff>101600</xdr:colOff>
      <xdr:row>98</xdr:row>
      <xdr:rowOff>87926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104453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6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151313</xdr:rowOff>
    </xdr:from>
    <xdr:to>
      <xdr:col>116</xdr:col>
      <xdr:colOff>63500</xdr:colOff>
      <xdr:row>36</xdr:row>
      <xdr:rowOff>74640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152063"/>
          <a:ext cx="838200" cy="9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70663</xdr:rowOff>
    </xdr:from>
    <xdr:to>
      <xdr:col>111</xdr:col>
      <xdr:colOff>177800</xdr:colOff>
      <xdr:row>35</xdr:row>
      <xdr:rowOff>151313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071413"/>
          <a:ext cx="8890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57953</xdr:rowOff>
    </xdr:from>
    <xdr:to>
      <xdr:col>107</xdr:col>
      <xdr:colOff>50800</xdr:colOff>
      <xdr:row>35</xdr:row>
      <xdr:rowOff>70663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058703"/>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57953</xdr:rowOff>
    </xdr:from>
    <xdr:to>
      <xdr:col>102</xdr:col>
      <xdr:colOff>114300</xdr:colOff>
      <xdr:row>35</xdr:row>
      <xdr:rowOff>96357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058703"/>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23840</xdr:rowOff>
    </xdr:from>
    <xdr:to>
      <xdr:col>116</xdr:col>
      <xdr:colOff>114300</xdr:colOff>
      <xdr:row>36</xdr:row>
      <xdr:rowOff>125440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1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46717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4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100513</xdr:rowOff>
    </xdr:from>
    <xdr:to>
      <xdr:col>112</xdr:col>
      <xdr:colOff>38100</xdr:colOff>
      <xdr:row>36</xdr:row>
      <xdr:rowOff>30663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1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47190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8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19863</xdr:rowOff>
    </xdr:from>
    <xdr:to>
      <xdr:col>107</xdr:col>
      <xdr:colOff>101600</xdr:colOff>
      <xdr:row>35</xdr:row>
      <xdr:rowOff>121463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137990</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7153</xdr:rowOff>
    </xdr:from>
    <xdr:to>
      <xdr:col>102</xdr:col>
      <xdr:colOff>165100</xdr:colOff>
      <xdr:row>35</xdr:row>
      <xdr:rowOff>108753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0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125280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78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45557</xdr:rowOff>
    </xdr:from>
    <xdr:to>
      <xdr:col>98</xdr:col>
      <xdr:colOff>38100</xdr:colOff>
      <xdr:row>35</xdr:row>
      <xdr:rowOff>147157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04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163684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8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65725</xdr:rowOff>
    </xdr:from>
    <xdr:to>
      <xdr:col>116</xdr:col>
      <xdr:colOff>63500</xdr:colOff>
      <xdr:row>58</xdr:row>
      <xdr:rowOff>67828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09825"/>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65725</xdr:rowOff>
    </xdr:from>
    <xdr:to>
      <xdr:col>111</xdr:col>
      <xdr:colOff>177800</xdr:colOff>
      <xdr:row>58</xdr:row>
      <xdr:rowOff>70663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0982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70663</xdr:rowOff>
    </xdr:from>
    <xdr:to>
      <xdr:col>107</xdr:col>
      <xdr:colOff>50800</xdr:colOff>
      <xdr:row>58</xdr:row>
      <xdr:rowOff>72858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14763"/>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68194</xdr:rowOff>
    </xdr:from>
    <xdr:to>
      <xdr:col>102</xdr:col>
      <xdr:colOff>114300</xdr:colOff>
      <xdr:row>58</xdr:row>
      <xdr:rowOff>72858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12294"/>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17028</xdr:rowOff>
    </xdr:from>
    <xdr:to>
      <xdr:col>116</xdr:col>
      <xdr:colOff>114300</xdr:colOff>
      <xdr:row>58</xdr:row>
      <xdr:rowOff>118628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14925</xdr:rowOff>
    </xdr:from>
    <xdr:to>
      <xdr:col>112</xdr:col>
      <xdr:colOff>38100</xdr:colOff>
      <xdr:row>58</xdr:row>
      <xdr:rowOff>116525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107652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51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19863</xdr:rowOff>
    </xdr:from>
    <xdr:to>
      <xdr:col>107</xdr:col>
      <xdr:colOff>101600</xdr:colOff>
      <xdr:row>58</xdr:row>
      <xdr:rowOff>121463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112590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56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22058</xdr:rowOff>
    </xdr:from>
    <xdr:to>
      <xdr:col>102</xdr:col>
      <xdr:colOff>165100</xdr:colOff>
      <xdr:row>58</xdr:row>
      <xdr:rowOff>123658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114785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5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17394</xdr:rowOff>
    </xdr:from>
    <xdr:to>
      <xdr:col>98</xdr:col>
      <xdr:colOff>38100</xdr:colOff>
      <xdr:row>58</xdr:row>
      <xdr:rowOff>118994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110121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5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105280</xdr:rowOff>
    </xdr:from>
    <xdr:to>
      <xdr:col>116</xdr:col>
      <xdr:colOff>63500</xdr:colOff>
      <xdr:row>74</xdr:row>
      <xdr:rowOff>132189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278230"/>
          <a:ext cx="838200" cy="54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132189</xdr:rowOff>
    </xdr:from>
    <xdr:to>
      <xdr:col>111</xdr:col>
      <xdr:colOff>177800</xdr:colOff>
      <xdr:row>75</xdr:row>
      <xdr:rowOff>50187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19489"/>
          <a:ext cx="889000" cy="8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45354</xdr:rowOff>
    </xdr:from>
    <xdr:to>
      <xdr:col>107</xdr:col>
      <xdr:colOff>50800</xdr:colOff>
      <xdr:row>75</xdr:row>
      <xdr:rowOff>50187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04104"/>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4108</xdr:rowOff>
    </xdr:from>
    <xdr:to>
      <xdr:col>102</xdr:col>
      <xdr:colOff>114300</xdr:colOff>
      <xdr:row>75</xdr:row>
      <xdr:rowOff>45354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62858"/>
          <a:ext cx="8890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54480</xdr:rowOff>
    </xdr:from>
    <xdr:to>
      <xdr:col>116</xdr:col>
      <xdr:colOff>114300</xdr:colOff>
      <xdr:row>71</xdr:row>
      <xdr:rowOff>156080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2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140857</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4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81389</xdr:rowOff>
    </xdr:from>
    <xdr:to>
      <xdr:col>112</xdr:col>
      <xdr:colOff>38100</xdr:colOff>
      <xdr:row>75</xdr:row>
      <xdr:rowOff>11539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28066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4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170837</xdr:rowOff>
    </xdr:from>
    <xdr:to>
      <xdr:col>107</xdr:col>
      <xdr:colOff>101600</xdr:colOff>
      <xdr:row>75</xdr:row>
      <xdr:rowOff>100987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5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117514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166004</xdr:rowOff>
    </xdr:from>
    <xdr:to>
      <xdr:col>102</xdr:col>
      <xdr:colOff>165100</xdr:colOff>
      <xdr:row>75</xdr:row>
      <xdr:rowOff>96154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8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112681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124758</xdr:rowOff>
    </xdr:from>
    <xdr:to>
      <xdr:col>98</xdr:col>
      <xdr:colOff>38100</xdr:colOff>
      <xdr:row>75</xdr:row>
      <xdr:rowOff>54908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71435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類似団体平均と比較して，人件費は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円，物件費は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円上回っているが，これは，村単独で実施している福祉施策や教育施策が多数あるとともに，その充実を図る必要から，職員数や業務委託等が多いことが主な要因である。繰出金は住民一人当たり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23,583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おり，前年度と比較して大幅に上昇している。これは，将来的な国保給付の増大を見据えた東海村国民健康保険事業特別会計繰出金の増，介護保険給付費の増に伴う東海村介護保険事業特別会計繰出金の増，給与改定等に伴う人件費繰出金の増等が要因である。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円であり，類似団体平均と比較してコストが低い状況となっている。これは，平成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年度以降，起債による新たな借入れを抑制していることが要因である。令和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文教地区駐車場整備事業等に当たり地方債の発行を行っており，今後も計画的な借り入れに努め，地方債の発行に大きく頼ることのない財政運営を行っていく。また，投資的経費のうち普通建設事業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円で，類似団体と比較してコストがやや高い状況ではあるが，今後，公共施設等総合管理計画などを踏まえ，中長期視点で施設の最適配置及び長寿命化等適切な維持管理に努めていく。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このほか，その他経費のうち，補助費等は住民一人当たり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78,601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円，繰出金は住民一人当たり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円，投資及び出資金は住民一人当たり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る。類似団体と比較してコストが高い状況となっているのは，補助費等は消防及び可燃性廃棄物処理の広域化に係る一部事務組合への負担金や公営企業会計への負担金，外郭団体への事業費補助金等が主な要因である。今後も事務事業の見直しを積極的に進め，経営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茨城県東海村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38,151
37,705
38.01
22,785,829
22,003,828
377,288
11,924,085
1,786,305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80264</xdr:rowOff>
    </xdr:from>
    <xdr:to>
      <xdr:col>24</xdr:col>
      <xdr:colOff>63500</xdr:colOff>
      <xdr:row>33</xdr:row>
      <xdr:rowOff>4064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66664"/>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4064</xdr:rowOff>
    </xdr:from>
    <xdr:to>
      <xdr:col>19</xdr:col>
      <xdr:colOff>177800</xdr:colOff>
      <xdr:row>33</xdr:row>
      <xdr:rowOff>7493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191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138938</xdr:rowOff>
    </xdr:from>
    <xdr:to>
      <xdr:col>15</xdr:col>
      <xdr:colOff>50800</xdr:colOff>
      <xdr:row>33</xdr:row>
      <xdr:rowOff>7493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2533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138938</xdr:rowOff>
    </xdr:from>
    <xdr:to>
      <xdr:col>10</xdr:col>
      <xdr:colOff>114300</xdr:colOff>
      <xdr:row>34</xdr:row>
      <xdr:rowOff>2540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25338"/>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29464</xdr:rowOff>
    </xdr:from>
    <xdr:to>
      <xdr:col>24</xdr:col>
      <xdr:colOff>114300</xdr:colOff>
      <xdr:row>32</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52341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124714</xdr:rowOff>
    </xdr:from>
    <xdr:to>
      <xdr:col>20</xdr:col>
      <xdr:colOff>38100</xdr:colOff>
      <xdr:row>33</xdr:row>
      <xdr:rowOff>54864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71391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128143</xdr:rowOff>
    </xdr:from>
    <xdr:to>
      <xdr:col>15</xdr:col>
      <xdr:colOff>101600</xdr:colOff>
      <xdr:row>33</xdr:row>
      <xdr:rowOff>58293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74820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88138</xdr:rowOff>
    </xdr:from>
    <xdr:to>
      <xdr:col>10</xdr:col>
      <xdr:colOff>165100</xdr:colOff>
      <xdr:row>33</xdr:row>
      <xdr:rowOff>18288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34815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123190</xdr:rowOff>
    </xdr:from>
    <xdr:to>
      <xdr:col>6</xdr:col>
      <xdr:colOff>38100</xdr:colOff>
      <xdr:row>34</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69867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129249</xdr:rowOff>
    </xdr:from>
    <xdr:to>
      <xdr:col>24</xdr:col>
      <xdr:colOff>63500</xdr:colOff>
      <xdr:row>57</xdr:row>
      <xdr:rowOff>75426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30449"/>
          <a:ext cx="838200" cy="1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120109</xdr:rowOff>
    </xdr:from>
    <xdr:to>
      <xdr:col>19</xdr:col>
      <xdr:colOff>177800</xdr:colOff>
      <xdr:row>56</xdr:row>
      <xdr:rowOff>129249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1309"/>
          <a:ext cx="889000" cy="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120109</xdr:rowOff>
    </xdr:from>
    <xdr:to>
      <xdr:col>15</xdr:col>
      <xdr:colOff>50800</xdr:colOff>
      <xdr:row>56</xdr:row>
      <xdr:rowOff>156803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21309"/>
          <a:ext cx="889000" cy="3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7184</xdr:rowOff>
    </xdr:from>
    <xdr:to>
      <xdr:col>10</xdr:col>
      <xdr:colOff>114300</xdr:colOff>
      <xdr:row>56</xdr:row>
      <xdr:rowOff>156803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36934"/>
          <a:ext cx="889000" cy="3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24626</xdr:rowOff>
    </xdr:from>
    <xdr:to>
      <xdr:col>24</xdr:col>
      <xdr:colOff>114300</xdr:colOff>
      <xdr:row>57</xdr:row>
      <xdr:rowOff>126226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47503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78449</xdr:rowOff>
    </xdr:from>
    <xdr:to>
      <xdr:col>20</xdr:col>
      <xdr:colOff>38100</xdr:colOff>
      <xdr:row>57</xdr:row>
      <xdr:rowOff>8599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25126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69309</xdr:rowOff>
    </xdr:from>
    <xdr:to>
      <xdr:col>15</xdr:col>
      <xdr:colOff>101600</xdr:colOff>
      <xdr:row>56</xdr:row>
      <xdr:rowOff>170909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4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106003</xdr:rowOff>
    </xdr:from>
    <xdr:to>
      <xdr:col>10</xdr:col>
      <xdr:colOff>165100</xdr:colOff>
      <xdr:row>57</xdr:row>
      <xdr:rowOff>36153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52680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127834</xdr:rowOff>
    </xdr:from>
    <xdr:to>
      <xdr:col>6</xdr:col>
      <xdr:colOff>38100</xdr:colOff>
      <xdr:row>55</xdr:row>
      <xdr:rowOff>57984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74511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81300</xdr:rowOff>
    </xdr:from>
    <xdr:to>
      <xdr:col>24</xdr:col>
      <xdr:colOff>63500</xdr:colOff>
      <xdr:row>76</xdr:row>
      <xdr:rowOff>8423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68600"/>
          <a:ext cx="838200" cy="27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8423</xdr:rowOff>
    </xdr:from>
    <xdr:to>
      <xdr:col>19</xdr:col>
      <xdr:colOff>177800</xdr:colOff>
      <xdr:row>76</xdr:row>
      <xdr:rowOff>58280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8623"/>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58280</xdr:rowOff>
    </xdr:from>
    <xdr:to>
      <xdr:col>15</xdr:col>
      <xdr:colOff>50800</xdr:colOff>
      <xdr:row>76</xdr:row>
      <xdr:rowOff>63675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8848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63675</xdr:rowOff>
    </xdr:from>
    <xdr:to>
      <xdr:col>10</xdr:col>
      <xdr:colOff>114300</xdr:colOff>
      <xdr:row>77</xdr:row>
      <xdr:rowOff>22695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3875"/>
          <a:ext cx="889000" cy="13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30500</xdr:rowOff>
    </xdr:from>
    <xdr:to>
      <xdr:col>24</xdr:col>
      <xdr:colOff>114300</xdr:colOff>
      <xdr:row>74</xdr:row>
      <xdr:rowOff>132100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53377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129073</xdr:rowOff>
    </xdr:from>
    <xdr:to>
      <xdr:col>20</xdr:col>
      <xdr:colOff>38100</xdr:colOff>
      <xdr:row>76</xdr:row>
      <xdr:rowOff>59223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75750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7480</xdr:rowOff>
    </xdr:from>
    <xdr:to>
      <xdr:col>15</xdr:col>
      <xdr:colOff>101600</xdr:colOff>
      <xdr:row>76</xdr:row>
      <xdr:rowOff>109080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125607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1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12875</xdr:rowOff>
    </xdr:from>
    <xdr:to>
      <xdr:col>10</xdr:col>
      <xdr:colOff>165100</xdr:colOff>
      <xdr:row>76</xdr:row>
      <xdr:rowOff>114475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4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131002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1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143345</xdr:rowOff>
    </xdr:from>
    <xdr:to>
      <xdr:col>6</xdr:col>
      <xdr:colOff>38100</xdr:colOff>
      <xdr:row>77</xdr:row>
      <xdr:rowOff>73495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90022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94300</xdr:rowOff>
    </xdr:from>
    <xdr:to>
      <xdr:col>24</xdr:col>
      <xdr:colOff>63500</xdr:colOff>
      <xdr:row>95</xdr:row>
      <xdr:rowOff>125954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82050"/>
          <a:ext cx="8382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92365</xdr:rowOff>
    </xdr:from>
    <xdr:to>
      <xdr:col>19</xdr:col>
      <xdr:colOff>177800</xdr:colOff>
      <xdr:row>95</xdr:row>
      <xdr:rowOff>94300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80115"/>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92365</xdr:rowOff>
    </xdr:from>
    <xdr:to>
      <xdr:col>15</xdr:col>
      <xdr:colOff>50800</xdr:colOff>
      <xdr:row>96</xdr:row>
      <xdr:rowOff>17171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80115"/>
          <a:ext cx="889000" cy="9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17171</xdr:rowOff>
    </xdr:from>
    <xdr:to>
      <xdr:col>10</xdr:col>
      <xdr:colOff>114300</xdr:colOff>
      <xdr:row>97</xdr:row>
      <xdr:rowOff>16591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76371"/>
          <a:ext cx="889000" cy="17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75154</xdr:rowOff>
    </xdr:from>
    <xdr:to>
      <xdr:col>24</xdr:col>
      <xdr:colOff>114300</xdr:colOff>
      <xdr:row>96</xdr:row>
      <xdr:rowOff>5304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6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98031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1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43500</xdr:rowOff>
    </xdr:from>
    <xdr:to>
      <xdr:col>20</xdr:col>
      <xdr:colOff>38100</xdr:colOff>
      <xdr:row>95</xdr:row>
      <xdr:rowOff>145100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161627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0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41565</xdr:rowOff>
    </xdr:from>
    <xdr:to>
      <xdr:col>15</xdr:col>
      <xdr:colOff>101600</xdr:colOff>
      <xdr:row>95</xdr:row>
      <xdr:rowOff>143165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159692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137821</xdr:rowOff>
    </xdr:from>
    <xdr:to>
      <xdr:col>10</xdr:col>
      <xdr:colOff>165100</xdr:colOff>
      <xdr:row>96</xdr:row>
      <xdr:rowOff>67971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84498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137241</xdr:rowOff>
    </xdr:from>
    <xdr:to>
      <xdr:col>6</xdr:col>
      <xdr:colOff>38100</xdr:colOff>
      <xdr:row>97</xdr:row>
      <xdr:rowOff>67391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83918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7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101491</xdr:rowOff>
    </xdr:from>
    <xdr:to>
      <xdr:col>55</xdr:col>
      <xdr:colOff>0</xdr:colOff>
      <xdr:row>38</xdr:row>
      <xdr:rowOff>113901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16591"/>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113901</xdr:rowOff>
    </xdr:from>
    <xdr:to>
      <xdr:col>50</xdr:col>
      <xdr:colOff>114300</xdr:colOff>
      <xdr:row>38</xdr:row>
      <xdr:rowOff>158968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29001"/>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152436</xdr:rowOff>
    </xdr:from>
    <xdr:to>
      <xdr:col>45</xdr:col>
      <xdr:colOff>177800</xdr:colOff>
      <xdr:row>38</xdr:row>
      <xdr:rowOff>158968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675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148517</xdr:rowOff>
    </xdr:from>
    <xdr:to>
      <xdr:col>41</xdr:col>
      <xdr:colOff>50800</xdr:colOff>
      <xdr:row>38</xdr:row>
      <xdr:rowOff>152436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6361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50691</xdr:rowOff>
    </xdr:from>
    <xdr:to>
      <xdr:col>55</xdr:col>
      <xdr:colOff>50800</xdr:colOff>
      <xdr:row>38</xdr:row>
      <xdr:rowOff>152291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73568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63101</xdr:rowOff>
    </xdr:from>
    <xdr:to>
      <xdr:col>50</xdr:col>
      <xdr:colOff>165100</xdr:colOff>
      <xdr:row>38</xdr:row>
      <xdr:rowOff>164701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9778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108168</xdr:rowOff>
    </xdr:from>
    <xdr:to>
      <xdr:col>46</xdr:col>
      <xdr:colOff>38100</xdr:colOff>
      <xdr:row>39</xdr:row>
      <xdr:rowOff>38318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29445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101636</xdr:rowOff>
    </xdr:from>
    <xdr:to>
      <xdr:col>41</xdr:col>
      <xdr:colOff>101600</xdr:colOff>
      <xdr:row>39</xdr:row>
      <xdr:rowOff>31786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22913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0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97717</xdr:rowOff>
    </xdr:from>
    <xdr:to>
      <xdr:col>36</xdr:col>
      <xdr:colOff>165100</xdr:colOff>
      <xdr:row>39</xdr:row>
      <xdr:rowOff>27867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17037</xdr:rowOff>
    </xdr:from>
    <xdr:to>
      <xdr:col>55</xdr:col>
      <xdr:colOff>0</xdr:colOff>
      <xdr:row>58</xdr:row>
      <xdr:rowOff>40221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61137"/>
          <a:ext cx="8382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40221</xdr:rowOff>
    </xdr:from>
    <xdr:to>
      <xdr:col>50</xdr:col>
      <xdr:colOff>114300</xdr:colOff>
      <xdr:row>58</xdr:row>
      <xdr:rowOff>54775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4321"/>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17018</xdr:rowOff>
    </xdr:from>
    <xdr:to>
      <xdr:col>45</xdr:col>
      <xdr:colOff>177800</xdr:colOff>
      <xdr:row>58</xdr:row>
      <xdr:rowOff>54775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61118"/>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32391</xdr:rowOff>
    </xdr:from>
    <xdr:to>
      <xdr:col>41</xdr:col>
      <xdr:colOff>50800</xdr:colOff>
      <xdr:row>58</xdr:row>
      <xdr:rowOff>17018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05041"/>
          <a:ext cx="889000" cy="15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137687</xdr:rowOff>
    </xdr:from>
    <xdr:to>
      <xdr:col>55</xdr:col>
      <xdr:colOff>50800</xdr:colOff>
      <xdr:row>58</xdr:row>
      <xdr:rowOff>67837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160564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160871</xdr:rowOff>
    </xdr:from>
    <xdr:to>
      <xdr:col>50</xdr:col>
      <xdr:colOff>165100</xdr:colOff>
      <xdr:row>58</xdr:row>
      <xdr:rowOff>91021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82148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2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3975</xdr:rowOff>
    </xdr:from>
    <xdr:to>
      <xdr:col>46</xdr:col>
      <xdr:colOff>38100</xdr:colOff>
      <xdr:row>58</xdr:row>
      <xdr:rowOff>105575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96702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4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137668</xdr:rowOff>
    </xdr:from>
    <xdr:to>
      <xdr:col>41</xdr:col>
      <xdr:colOff>101600</xdr:colOff>
      <xdr:row>58</xdr:row>
      <xdr:rowOff>67818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84345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153041</xdr:rowOff>
    </xdr:from>
    <xdr:to>
      <xdr:col>36</xdr:col>
      <xdr:colOff>165100</xdr:colOff>
      <xdr:row>57</xdr:row>
      <xdr:rowOff>83191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99718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88360</xdr:rowOff>
    </xdr:from>
    <xdr:to>
      <xdr:col>55</xdr:col>
      <xdr:colOff>0</xdr:colOff>
      <xdr:row>78</xdr:row>
      <xdr:rowOff>91027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90010"/>
          <a:ext cx="8382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42108</xdr:rowOff>
    </xdr:from>
    <xdr:to>
      <xdr:col>50</xdr:col>
      <xdr:colOff>114300</xdr:colOff>
      <xdr:row>78</xdr:row>
      <xdr:rowOff>91027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5208"/>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24657</xdr:rowOff>
    </xdr:from>
    <xdr:to>
      <xdr:col>45</xdr:col>
      <xdr:colOff>177800</xdr:colOff>
      <xdr:row>78</xdr:row>
      <xdr:rowOff>42108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7757"/>
          <a:ext cx="889000" cy="1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24657</xdr:rowOff>
    </xdr:from>
    <xdr:to>
      <xdr:col>41</xdr:col>
      <xdr:colOff>50800</xdr:colOff>
      <xdr:row>78</xdr:row>
      <xdr:rowOff>25857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7757"/>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37560</xdr:rowOff>
    </xdr:from>
    <xdr:to>
      <xdr:col>55</xdr:col>
      <xdr:colOff>50800</xdr:colOff>
      <xdr:row>77</xdr:row>
      <xdr:rowOff>139160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60437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40227</xdr:rowOff>
    </xdr:from>
    <xdr:to>
      <xdr:col>50</xdr:col>
      <xdr:colOff>165100</xdr:colOff>
      <xdr:row>78</xdr:row>
      <xdr:rowOff>141827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132954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162758</xdr:rowOff>
    </xdr:from>
    <xdr:to>
      <xdr:col>46</xdr:col>
      <xdr:colOff>38100</xdr:colOff>
      <xdr:row>78</xdr:row>
      <xdr:rowOff>92908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84035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145307</xdr:rowOff>
    </xdr:from>
    <xdr:to>
      <xdr:col>41</xdr:col>
      <xdr:colOff>101600</xdr:colOff>
      <xdr:row>78</xdr:row>
      <xdr:rowOff>75457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91984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146507</xdr:rowOff>
    </xdr:from>
    <xdr:to>
      <xdr:col>36</xdr:col>
      <xdr:colOff>165100</xdr:colOff>
      <xdr:row>78</xdr:row>
      <xdr:rowOff>76657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67784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66472</xdr:rowOff>
    </xdr:from>
    <xdr:to>
      <xdr:col>55</xdr:col>
      <xdr:colOff>0</xdr:colOff>
      <xdr:row>94</xdr:row>
      <xdr:rowOff>13005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11322"/>
          <a:ext cx="838200" cy="1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13005</xdr:rowOff>
    </xdr:from>
    <xdr:to>
      <xdr:col>50</xdr:col>
      <xdr:colOff>114300</xdr:colOff>
      <xdr:row>94</xdr:row>
      <xdr:rowOff>30074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29305"/>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30074</xdr:rowOff>
    </xdr:from>
    <xdr:to>
      <xdr:col>45</xdr:col>
      <xdr:colOff>177800</xdr:colOff>
      <xdr:row>94</xdr:row>
      <xdr:rowOff>77445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146374"/>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27876</xdr:rowOff>
    </xdr:from>
    <xdr:to>
      <xdr:col>41</xdr:col>
      <xdr:colOff>50800</xdr:colOff>
      <xdr:row>94</xdr:row>
      <xdr:rowOff>77445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972726"/>
          <a:ext cx="889000" cy="2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15672</xdr:rowOff>
    </xdr:from>
    <xdr:to>
      <xdr:col>55</xdr:col>
      <xdr:colOff>50800</xdr:colOff>
      <xdr:row>93</xdr:row>
      <xdr:rowOff>117272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38549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133655</xdr:rowOff>
    </xdr:from>
    <xdr:to>
      <xdr:col>50</xdr:col>
      <xdr:colOff>165100</xdr:colOff>
      <xdr:row>94</xdr:row>
      <xdr:rowOff>63805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80332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5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150724</xdr:rowOff>
    </xdr:from>
    <xdr:to>
      <xdr:col>46</xdr:col>
      <xdr:colOff>38100</xdr:colOff>
      <xdr:row>94</xdr:row>
      <xdr:rowOff>80874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0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97401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8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26645</xdr:rowOff>
    </xdr:from>
    <xdr:to>
      <xdr:col>41</xdr:col>
      <xdr:colOff>101600</xdr:colOff>
      <xdr:row>94</xdr:row>
      <xdr:rowOff>128245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144772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1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148526</xdr:rowOff>
    </xdr:from>
    <xdr:to>
      <xdr:col>36</xdr:col>
      <xdr:colOff>165100</xdr:colOff>
      <xdr:row>93</xdr:row>
      <xdr:rowOff>78676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95203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69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125200</xdr:rowOff>
    </xdr:from>
    <xdr:to>
      <xdr:col>85</xdr:col>
      <xdr:colOff>127000</xdr:colOff>
      <xdr:row>37</xdr:row>
      <xdr:rowOff>146917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885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146917</xdr:rowOff>
    </xdr:from>
    <xdr:to>
      <xdr:col>81</xdr:col>
      <xdr:colOff>50800</xdr:colOff>
      <xdr:row>38</xdr:row>
      <xdr:rowOff>31866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0567"/>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14166</xdr:rowOff>
    </xdr:from>
    <xdr:to>
      <xdr:col>76</xdr:col>
      <xdr:colOff>114300</xdr:colOff>
      <xdr:row>38</xdr:row>
      <xdr:rowOff>31866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29266"/>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159915</xdr:rowOff>
    </xdr:from>
    <xdr:to>
      <xdr:col>71</xdr:col>
      <xdr:colOff>177800</xdr:colOff>
      <xdr:row>38</xdr:row>
      <xdr:rowOff>14166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03565"/>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74400</xdr:rowOff>
    </xdr:from>
    <xdr:to>
      <xdr:col>85</xdr:col>
      <xdr:colOff>177800</xdr:colOff>
      <xdr:row>38</xdr:row>
      <xdr:rowOff>4550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97277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6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96117</xdr:rowOff>
    </xdr:from>
    <xdr:to>
      <xdr:col>81</xdr:col>
      <xdr:colOff>101600</xdr:colOff>
      <xdr:row>38</xdr:row>
      <xdr:rowOff>26267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152516</xdr:rowOff>
    </xdr:from>
    <xdr:to>
      <xdr:col>76</xdr:col>
      <xdr:colOff>165100</xdr:colOff>
      <xdr:row>38</xdr:row>
      <xdr:rowOff>82666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99193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7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134816</xdr:rowOff>
    </xdr:from>
    <xdr:to>
      <xdr:col>72</xdr:col>
      <xdr:colOff>38100</xdr:colOff>
      <xdr:row>38</xdr:row>
      <xdr:rowOff>64966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81493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109115</xdr:rowOff>
    </xdr:from>
    <xdr:to>
      <xdr:col>67</xdr:col>
      <xdr:colOff>101600</xdr:colOff>
      <xdr:row>38</xdr:row>
      <xdr:rowOff>39264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2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55792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91461</xdr:rowOff>
    </xdr:from>
    <xdr:to>
      <xdr:col>85</xdr:col>
      <xdr:colOff>127000</xdr:colOff>
      <xdr:row>56</xdr:row>
      <xdr:rowOff>94881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92661"/>
          <a:ext cx="8382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94881</xdr:rowOff>
    </xdr:from>
    <xdr:to>
      <xdr:col>81</xdr:col>
      <xdr:colOff>50800</xdr:colOff>
      <xdr:row>57</xdr:row>
      <xdr:rowOff>30118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96081"/>
          <a:ext cx="889000" cy="10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30118</xdr:rowOff>
    </xdr:from>
    <xdr:to>
      <xdr:col>76</xdr:col>
      <xdr:colOff>114300</xdr:colOff>
      <xdr:row>57</xdr:row>
      <xdr:rowOff>30585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2768"/>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42879</xdr:rowOff>
    </xdr:from>
    <xdr:to>
      <xdr:col>71</xdr:col>
      <xdr:colOff>177800</xdr:colOff>
      <xdr:row>57</xdr:row>
      <xdr:rowOff>30585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44079"/>
          <a:ext cx="889000" cy="1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40661</xdr:rowOff>
    </xdr:from>
    <xdr:to>
      <xdr:col>85</xdr:col>
      <xdr:colOff>177800</xdr:colOff>
      <xdr:row>56</xdr:row>
      <xdr:rowOff>142261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63538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9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44081</xdr:rowOff>
    </xdr:from>
    <xdr:to>
      <xdr:col>81</xdr:col>
      <xdr:colOff>101600</xdr:colOff>
      <xdr:row>56</xdr:row>
      <xdr:rowOff>145681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162208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150768</xdr:rowOff>
    </xdr:from>
    <xdr:to>
      <xdr:col>76</xdr:col>
      <xdr:colOff>165100</xdr:colOff>
      <xdr:row>57</xdr:row>
      <xdr:rowOff>80918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97445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151235</xdr:rowOff>
    </xdr:from>
    <xdr:to>
      <xdr:col>72</xdr:col>
      <xdr:colOff>38100</xdr:colOff>
      <xdr:row>57</xdr:row>
      <xdr:rowOff>81385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97912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2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163529</xdr:rowOff>
    </xdr:from>
    <xdr:to>
      <xdr:col>67</xdr:col>
      <xdr:colOff>101600</xdr:colOff>
      <xdr:row>56</xdr:row>
      <xdr:rowOff>93679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9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110206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118509</xdr:rowOff>
    </xdr:from>
    <xdr:to>
      <xdr:col>85</xdr:col>
      <xdr:colOff>127000</xdr:colOff>
      <xdr:row>78</xdr:row>
      <xdr:rowOff>130716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1609"/>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130716</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3816"/>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129573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2673"/>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67709</xdr:rowOff>
    </xdr:from>
    <xdr:to>
      <xdr:col>85</xdr:col>
      <xdr:colOff>177800</xdr:colOff>
      <xdr:row>78</xdr:row>
      <xdr:rowOff>169309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79916</xdr:rowOff>
    </xdr:from>
    <xdr:to>
      <xdr:col>81</xdr:col>
      <xdr:colOff>101600</xdr:colOff>
      <xdr:row>79</xdr:row>
      <xdr:rowOff>10066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1193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78773</xdr:rowOff>
    </xdr:from>
    <xdr:to>
      <xdr:col>67</xdr:col>
      <xdr:colOff>101600</xdr:colOff>
      <xdr:row>79</xdr:row>
      <xdr:rowOff>8923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4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126898</xdr:rowOff>
    </xdr:from>
    <xdr:to>
      <xdr:col>85</xdr:col>
      <xdr:colOff>127000</xdr:colOff>
      <xdr:row>98</xdr:row>
      <xdr:rowOff>147016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928998"/>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109119</xdr:rowOff>
    </xdr:from>
    <xdr:to>
      <xdr:col>81</xdr:col>
      <xdr:colOff>50800</xdr:colOff>
      <xdr:row>98</xdr:row>
      <xdr:rowOff>126898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911219"/>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70053</xdr:rowOff>
    </xdr:from>
    <xdr:to>
      <xdr:col>76</xdr:col>
      <xdr:colOff>114300</xdr:colOff>
      <xdr:row>98</xdr:row>
      <xdr:rowOff>109119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72153"/>
          <a:ext cx="889000" cy="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42405</xdr:rowOff>
    </xdr:from>
    <xdr:to>
      <xdr:col>71</xdr:col>
      <xdr:colOff>177800</xdr:colOff>
      <xdr:row>98</xdr:row>
      <xdr:rowOff>70053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44505"/>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96216</xdr:rowOff>
    </xdr:from>
    <xdr:to>
      <xdr:col>85</xdr:col>
      <xdr:colOff>177800</xdr:colOff>
      <xdr:row>99</xdr:row>
      <xdr:rowOff>26366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11143</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81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76098</xdr:rowOff>
    </xdr:from>
    <xdr:to>
      <xdr:col>81</xdr:col>
      <xdr:colOff>101600</xdr:colOff>
      <xdr:row>99</xdr:row>
      <xdr:rowOff>6248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168825</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97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58319</xdr:rowOff>
    </xdr:from>
    <xdr:to>
      <xdr:col>76</xdr:col>
      <xdr:colOff>165100</xdr:colOff>
      <xdr:row>98</xdr:row>
      <xdr:rowOff>159919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151046</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95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19253</xdr:rowOff>
    </xdr:from>
    <xdr:to>
      <xdr:col>72</xdr:col>
      <xdr:colOff>38100</xdr:colOff>
      <xdr:row>98</xdr:row>
      <xdr:rowOff>120853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2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111980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9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163055</xdr:rowOff>
    </xdr:from>
    <xdr:to>
      <xdr:col>67</xdr:col>
      <xdr:colOff>101600</xdr:colOff>
      <xdr:row>98</xdr:row>
      <xdr:rowOff>93205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81,870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円上回っているが，前年度と比較すると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円の減額となっている。これは，公共施設維持整備基金積立金が前年度比較で減となったほか，庁舎エレベーター改修工事完了に伴い皆減となったことが主な要因である。民生費は，住民一人当たり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207,664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円上回っている。これは，本村単独の福祉施策が多数あることから，福祉費全体（社会福祉費，児童福祉費等）が高水準であることが主な要因である。衛生費は，住民一人当たり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64,652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円の減額となっている。これは，新型コロナウイルスワクチン接種対策費負担金返還金の減が主な要因である。土木費は，住民一人当たり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79,266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ている。これは，東海村中央地区土地区画整理事業特別会計繰出金や道路新設改良舗装工事等が増額となったことが主な要因である。類似団体平均と比べ高止まりになっているのは，阿漕ヶ浦公園や神楽沢近隣公園整備工事，白方街道踏切歩道設置工事負担金等，近年大規模工事が続いているためである。教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85,551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額となっている。これは，東海南中学校長寿命化外装改修工事完了により皆減となった一方，学校給食賄材料費の増や文教地区駐車場整備事業等が主な要因である。また，類似団体平均と比較すると高止まりしているが，これは，本村単独の教育施策が多数あることから，教育費全体が高水準であることが主な要因である。その他の記述していない経費についても，類似団体平均と比較して全体的に高水準となっている。今後，歳入の主幹税目である固定資産税が逓減していくことを踏まえ，事業の見直しや中長期的視点で公共施設の最適配置等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茨城県東海村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億円となっている。前年度と比較して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億円減少したのは，物価高騰に伴う委託料等の増，給与改定に伴う人件費の増等により取崩しを行ったためである。今後も災害等の不測の事態に備えるとともに，大規模事業の実施等に</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よる</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年度間の財政不均衡を調整するための適正額の確保に努めていく。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実質収支額は，前年度比</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ポイント減少したが，ここ数年，決算見込時において想定以上に税収が伸びていることや，多額の歳出不用額発生により継続的に黒字を確保している。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実質単年度収支は，前年度比</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13.17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ポイント減少した。これは，村税が減少傾向にある中で，大規模事業の実施，給与改定等に伴う人件費や物価高騰に伴う物件費の増により財政調整基金の取り崩しを行ったことが要因と考えられる。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今後も中長期的な財政見通しに基づき，歳入に見合った歳出予算の編成に努め，将来に渡って持続可能な財政運営に努めていく。</a:t>
          </a: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茨城県東海村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年度は全会計において実質収支は黒字であり，実質赤字は生じていないため，連結実質赤字比率は算定されていない。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今後も各会計において保険料や利用料金等の見直しなどの受益者負担のあり方を再検討し，健全な財政運営に努めていく。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22785829</v>
      </c>
      <c r="BO4" s="371"/>
      <c r="BP4" s="371"/>
      <c r="BQ4" s="371"/>
      <c r="BR4" s="371"/>
      <c r="BS4" s="371"/>
      <c r="BT4" s="371"/>
      <c r="BU4" s="372"/>
      <c r="BV4" s="370">
        <v>21866509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3.2</v>
      </c>
      <c r="CU4" s="377"/>
      <c r="CV4" s="377"/>
      <c r="CW4" s="377"/>
      <c r="CX4" s="377"/>
      <c r="CY4" s="377"/>
      <c r="CZ4" s="377"/>
      <c r="DA4" s="378"/>
      <c r="DB4" s="376">
        <v>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22003828</v>
      </c>
      <c r="BO5" s="408"/>
      <c r="BP5" s="408"/>
      <c r="BQ5" s="408"/>
      <c r="BR5" s="408"/>
      <c r="BS5" s="408"/>
      <c r="BT5" s="408"/>
      <c r="BU5" s="409"/>
      <c r="BV5" s="407">
        <v>21215505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99.9</v>
      </c>
      <c r="CU5" s="405"/>
      <c r="CV5" s="405"/>
      <c r="CW5" s="405"/>
      <c r="CX5" s="405"/>
      <c r="CY5" s="405"/>
      <c r="CZ5" s="405"/>
      <c r="DA5" s="406"/>
      <c r="DB5" s="404">
        <v>92.9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782001</v>
      </c>
      <c r="BO6" s="408"/>
      <c r="BP6" s="408"/>
      <c r="BQ6" s="408"/>
      <c r="BR6" s="408"/>
      <c r="BS6" s="408"/>
      <c r="BT6" s="408"/>
      <c r="BU6" s="409"/>
      <c r="BV6" s="407">
        <v>651004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99.9</v>
      </c>
      <c r="CU6" s="445"/>
      <c r="CV6" s="445"/>
      <c r="CW6" s="445"/>
      <c r="CX6" s="445"/>
      <c r="CY6" s="445"/>
      <c r="CZ6" s="445"/>
      <c r="DA6" s="446"/>
      <c r="DB6" s="444">
        <v>92.9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98</v>
      </c>
      <c r="AV7" s="440"/>
      <c r="AW7" s="440"/>
      <c r="AX7" s="440"/>
      <c r="AY7" s="441" t="s">
        <v>102</v>
      </c>
      <c r="AZ7" s="442"/>
      <c r="BA7" s="442"/>
      <c r="BB7" s="442"/>
      <c r="BC7" s="442"/>
      <c r="BD7" s="442"/>
      <c r="BE7" s="442"/>
      <c r="BF7" s="442"/>
      <c r="BG7" s="442"/>
      <c r="BH7" s="442"/>
      <c r="BI7" s="442"/>
      <c r="BJ7" s="442"/>
      <c r="BK7" s="442"/>
      <c r="BL7" s="442"/>
      <c r="BM7" s="443"/>
      <c r="BN7" s="407">
        <v>404713</v>
      </c>
      <c r="BO7" s="408"/>
      <c r="BP7" s="408"/>
      <c r="BQ7" s="408"/>
      <c r="BR7" s="408"/>
      <c r="BS7" s="408"/>
      <c r="BT7" s="408"/>
      <c r="BU7" s="409"/>
      <c r="BV7" s="407">
        <v>184404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11924085</v>
      </c>
      <c r="CU7" s="408"/>
      <c r="CV7" s="408"/>
      <c r="CW7" s="408"/>
      <c r="CX7" s="408"/>
      <c r="CY7" s="408"/>
      <c r="CZ7" s="408"/>
      <c r="DA7" s="409"/>
      <c r="DB7" s="407">
        <v>12109705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377288</v>
      </c>
      <c r="BO8" s="408"/>
      <c r="BP8" s="408"/>
      <c r="BQ8" s="408"/>
      <c r="BR8" s="408"/>
      <c r="BS8" s="408"/>
      <c r="BT8" s="408"/>
      <c r="BU8" s="409"/>
      <c r="BV8" s="407">
        <v>466600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1.36</v>
      </c>
      <c r="CU8" s="448"/>
      <c r="CV8" s="448"/>
      <c r="CW8" s="448"/>
      <c r="CX8" s="448"/>
      <c r="CY8" s="448"/>
      <c r="CZ8" s="448"/>
      <c r="DA8" s="449"/>
      <c r="DB8" s="447">
        <v>1.38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37891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-89312</v>
      </c>
      <c r="BO9" s="408"/>
      <c r="BP9" s="408"/>
      <c r="BQ9" s="408"/>
      <c r="BR9" s="408"/>
      <c r="BS9" s="408"/>
      <c r="BT9" s="408"/>
      <c r="BU9" s="409"/>
      <c r="BV9" s="407">
        <v>-211151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37713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33487</v>
      </c>
      <c r="BO10" s="408"/>
      <c r="BP10" s="408"/>
      <c r="BQ10" s="408"/>
      <c r="BR10" s="408"/>
      <c r="BS10" s="408"/>
      <c r="BT10" s="408"/>
      <c r="BU10" s="409"/>
      <c r="BV10" s="407">
        <v>34196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38151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1950000</v>
      </c>
      <c r="BO12" s="408"/>
      <c r="BP12" s="408"/>
      <c r="BQ12" s="408"/>
      <c r="BR12" s="408"/>
      <c r="BS12" s="408"/>
      <c r="BT12" s="408"/>
      <c r="BU12" s="409"/>
      <c r="BV12" s="407">
        <v>265267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37705</v>
      </c>
      <c r="S13" s="492"/>
      <c r="T13" s="492"/>
      <c r="U13" s="492"/>
      <c r="V13" s="493"/>
      <c r="W13" s="423" t="s">
        <v>131</v>
      </c>
      <c r="X13" s="424"/>
      <c r="Y13" s="424"/>
      <c r="Z13" s="424"/>
      <c r="AA13" s="424"/>
      <c r="AB13" s="414"/>
      <c r="AC13" s="458">
        <v>463</v>
      </c>
      <c r="AD13" s="459"/>
      <c r="AE13" s="459"/>
      <c r="AF13" s="459"/>
      <c r="AG13" s="501"/>
      <c r="AH13" s="458">
        <v>531</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-2005825</v>
      </c>
      <c r="BO13" s="408"/>
      <c r="BP13" s="408"/>
      <c r="BQ13" s="408"/>
      <c r="BR13" s="408"/>
      <c r="BS13" s="408"/>
      <c r="BT13" s="408"/>
      <c r="BU13" s="409"/>
      <c r="BV13" s="407">
        <v>-442222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2.1</v>
      </c>
      <c r="CU13" s="405"/>
      <c r="CV13" s="405"/>
      <c r="CW13" s="405"/>
      <c r="CX13" s="405"/>
      <c r="CY13" s="405"/>
      <c r="CZ13" s="405"/>
      <c r="DA13" s="406"/>
      <c r="DB13" s="404">
        <v>2.5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38297</v>
      </c>
      <c r="S14" s="492"/>
      <c r="T14" s="492"/>
      <c r="U14" s="492"/>
      <c r="V14" s="493"/>
      <c r="W14" s="397"/>
      <c r="X14" s="398"/>
      <c r="Y14" s="398"/>
      <c r="Z14" s="398"/>
      <c r="AA14" s="398"/>
      <c r="AB14" s="387"/>
      <c r="AC14" s="494">
        <v>2.6</v>
      </c>
      <c r="AD14" s="495"/>
      <c r="AE14" s="495"/>
      <c r="AF14" s="495"/>
      <c r="AG14" s="496"/>
      <c r="AH14" s="494">
        <v>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37857</v>
      </c>
      <c r="S15" s="492"/>
      <c r="T15" s="492"/>
      <c r="U15" s="492"/>
      <c r="V15" s="493"/>
      <c r="W15" s="423" t="s">
        <v>137</v>
      </c>
      <c r="X15" s="424"/>
      <c r="Y15" s="424"/>
      <c r="Z15" s="424"/>
      <c r="AA15" s="424"/>
      <c r="AB15" s="414"/>
      <c r="AC15" s="458">
        <v>4321</v>
      </c>
      <c r="AD15" s="459"/>
      <c r="AE15" s="459"/>
      <c r="AF15" s="459"/>
      <c r="AG15" s="501"/>
      <c r="AH15" s="458">
        <v>4463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9217831</v>
      </c>
      <c r="BO15" s="371"/>
      <c r="BP15" s="371"/>
      <c r="BQ15" s="371"/>
      <c r="BR15" s="371"/>
      <c r="BS15" s="371"/>
      <c r="BT15" s="371"/>
      <c r="BU15" s="372"/>
      <c r="BV15" s="370">
        <v>9352410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24.5</v>
      </c>
      <c r="AD16" s="495"/>
      <c r="AE16" s="495"/>
      <c r="AF16" s="495"/>
      <c r="AG16" s="496"/>
      <c r="AH16" s="494">
        <v>26.2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7003218</v>
      </c>
      <c r="BO16" s="408"/>
      <c r="BP16" s="408"/>
      <c r="BQ16" s="408"/>
      <c r="BR16" s="408"/>
      <c r="BS16" s="408"/>
      <c r="BT16" s="408"/>
      <c r="BU16" s="409"/>
      <c r="BV16" s="407">
        <v>6813793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12839</v>
      </c>
      <c r="AD17" s="459"/>
      <c r="AE17" s="459"/>
      <c r="AF17" s="459"/>
      <c r="AG17" s="501"/>
      <c r="AH17" s="458">
        <v>12014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11924085</v>
      </c>
      <c r="BO17" s="408"/>
      <c r="BP17" s="408"/>
      <c r="BQ17" s="408"/>
      <c r="BR17" s="408"/>
      <c r="BS17" s="408"/>
      <c r="BT17" s="408"/>
      <c r="BU17" s="409"/>
      <c r="BV17" s="407">
        <v>12109705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38.01</v>
      </c>
      <c r="M18" s="531"/>
      <c r="N18" s="531"/>
      <c r="O18" s="531"/>
      <c r="P18" s="531"/>
      <c r="Q18" s="531"/>
      <c r="R18" s="532"/>
      <c r="S18" s="532"/>
      <c r="T18" s="532"/>
      <c r="U18" s="532"/>
      <c r="V18" s="533"/>
      <c r="W18" s="425"/>
      <c r="X18" s="426"/>
      <c r="Y18" s="426"/>
      <c r="Z18" s="426"/>
      <c r="AA18" s="426"/>
      <c r="AB18" s="417"/>
      <c r="AC18" s="534">
        <v>72.900000000000006</v>
      </c>
      <c r="AD18" s="535"/>
      <c r="AE18" s="535"/>
      <c r="AF18" s="535"/>
      <c r="AG18" s="536"/>
      <c r="AH18" s="534">
        <v>70.599999999999994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12313078</v>
      </c>
      <c r="BO18" s="408"/>
      <c r="BP18" s="408"/>
      <c r="BQ18" s="408"/>
      <c r="BR18" s="408"/>
      <c r="BS18" s="408"/>
      <c r="BT18" s="408"/>
      <c r="BU18" s="409"/>
      <c r="BV18" s="407">
        <v>11505668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997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17873798</v>
      </c>
      <c r="BO19" s="408"/>
      <c r="BP19" s="408"/>
      <c r="BQ19" s="408"/>
      <c r="BR19" s="408"/>
      <c r="BS19" s="408"/>
      <c r="BT19" s="408"/>
      <c r="BU19" s="409"/>
      <c r="BV19" s="407">
        <v>17439698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15429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1786305</v>
      </c>
      <c r="BO22" s="371"/>
      <c r="BP22" s="371"/>
      <c r="BQ22" s="371"/>
      <c r="BR22" s="371"/>
      <c r="BS22" s="371"/>
      <c r="BT22" s="371"/>
      <c r="BU22" s="372"/>
      <c r="BV22" s="370">
        <v>1559642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630610</v>
      </c>
      <c r="BO23" s="408"/>
      <c r="BP23" s="408"/>
      <c r="BQ23" s="408"/>
      <c r="BR23" s="408"/>
      <c r="BS23" s="408"/>
      <c r="BT23" s="408"/>
      <c r="BU23" s="409"/>
      <c r="BV23" s="407">
        <v>670688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8500</v>
      </c>
      <c r="R24" s="459"/>
      <c r="S24" s="459"/>
      <c r="T24" s="459"/>
      <c r="U24" s="459"/>
      <c r="V24" s="501"/>
      <c r="W24" s="553"/>
      <c r="X24" s="554"/>
      <c r="Y24" s="555"/>
      <c r="Z24" s="457" t="s">
        <v>161</v>
      </c>
      <c r="AA24" s="437"/>
      <c r="AB24" s="437"/>
      <c r="AC24" s="437"/>
      <c r="AD24" s="437"/>
      <c r="AE24" s="437"/>
      <c r="AF24" s="437"/>
      <c r="AG24" s="438"/>
      <c r="AH24" s="458">
        <v>375</v>
      </c>
      <c r="AI24" s="459"/>
      <c r="AJ24" s="459"/>
      <c r="AK24" s="459"/>
      <c r="AL24" s="501"/>
      <c r="AM24" s="458">
        <v>1188000</v>
      </c>
      <c r="AN24" s="459"/>
      <c r="AO24" s="459"/>
      <c r="AP24" s="459"/>
      <c r="AQ24" s="459"/>
      <c r="AR24" s="501"/>
      <c r="AS24" s="458">
        <v>3168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1734768</v>
      </c>
      <c r="BO24" s="408"/>
      <c r="BP24" s="408"/>
      <c r="BQ24" s="408"/>
      <c r="BR24" s="408"/>
      <c r="BS24" s="408"/>
      <c r="BT24" s="408"/>
      <c r="BU24" s="409"/>
      <c r="BV24" s="407">
        <v>1487633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2</v>
      </c>
      <c r="M25" s="459"/>
      <c r="N25" s="459"/>
      <c r="O25" s="459"/>
      <c r="P25" s="501"/>
      <c r="Q25" s="458">
        <v>6580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6295056</v>
      </c>
      <c r="BO25" s="371"/>
      <c r="BP25" s="371"/>
      <c r="BQ25" s="371"/>
      <c r="BR25" s="371"/>
      <c r="BS25" s="371"/>
      <c r="BT25" s="371"/>
      <c r="BU25" s="372"/>
      <c r="BV25" s="370">
        <v>4751326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6160</v>
      </c>
      <c r="R26" s="459"/>
      <c r="S26" s="459"/>
      <c r="T26" s="459"/>
      <c r="U26" s="459"/>
      <c r="V26" s="501"/>
      <c r="W26" s="553"/>
      <c r="X26" s="554"/>
      <c r="Y26" s="555"/>
      <c r="Z26" s="457" t="s">
        <v>167</v>
      </c>
      <c r="AA26" s="559"/>
      <c r="AB26" s="559"/>
      <c r="AC26" s="559"/>
      <c r="AD26" s="559"/>
      <c r="AE26" s="559"/>
      <c r="AF26" s="559"/>
      <c r="AG26" s="560"/>
      <c r="AH26" s="458">
        <v>11</v>
      </c>
      <c r="AI26" s="459"/>
      <c r="AJ26" s="459"/>
      <c r="AK26" s="459"/>
      <c r="AL26" s="501"/>
      <c r="AM26" s="458">
        <v>31548</v>
      </c>
      <c r="AN26" s="459"/>
      <c r="AO26" s="459"/>
      <c r="AP26" s="459"/>
      <c r="AQ26" s="459"/>
      <c r="AR26" s="501"/>
      <c r="AS26" s="458">
        <v>2868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4500</v>
      </c>
      <c r="R27" s="459"/>
      <c r="S27" s="459"/>
      <c r="T27" s="459"/>
      <c r="U27" s="459"/>
      <c r="V27" s="501"/>
      <c r="W27" s="553"/>
      <c r="X27" s="554"/>
      <c r="Y27" s="555"/>
      <c r="Z27" s="457" t="s">
        <v>170</v>
      </c>
      <c r="AA27" s="437"/>
      <c r="AB27" s="437"/>
      <c r="AC27" s="437"/>
      <c r="AD27" s="437"/>
      <c r="AE27" s="437"/>
      <c r="AF27" s="437"/>
      <c r="AG27" s="438"/>
      <c r="AH27" s="458">
        <v>18</v>
      </c>
      <c r="AI27" s="459"/>
      <c r="AJ27" s="459"/>
      <c r="AK27" s="459"/>
      <c r="AL27" s="501"/>
      <c r="AM27" s="458">
        <v>53514</v>
      </c>
      <c r="AN27" s="459"/>
      <c r="AO27" s="459"/>
      <c r="AP27" s="459"/>
      <c r="AQ27" s="459"/>
      <c r="AR27" s="501"/>
      <c r="AS27" s="458">
        <v>2973</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500000</v>
      </c>
      <c r="BO27" s="527"/>
      <c r="BP27" s="527"/>
      <c r="BQ27" s="527"/>
      <c r="BR27" s="527"/>
      <c r="BS27" s="527"/>
      <c r="BT27" s="527"/>
      <c r="BU27" s="528"/>
      <c r="BV27" s="526">
        <v>500000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4080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5926641</v>
      </c>
      <c r="BO28" s="371"/>
      <c r="BP28" s="371"/>
      <c r="BQ28" s="371"/>
      <c r="BR28" s="371"/>
      <c r="BS28" s="371"/>
      <c r="BT28" s="371"/>
      <c r="BU28" s="372"/>
      <c r="BV28" s="370">
        <v>7843154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16</v>
      </c>
      <c r="M29" s="459"/>
      <c r="N29" s="459"/>
      <c r="O29" s="459"/>
      <c r="P29" s="501"/>
      <c r="Q29" s="458">
        <v>3870</v>
      </c>
      <c r="R29" s="459"/>
      <c r="S29" s="459"/>
      <c r="T29" s="459"/>
      <c r="U29" s="459"/>
      <c r="V29" s="501"/>
      <c r="W29" s="556"/>
      <c r="X29" s="557"/>
      <c r="Y29" s="558"/>
      <c r="Z29" s="457" t="s">
        <v>176</v>
      </c>
      <c r="AA29" s="437"/>
      <c r="AB29" s="437"/>
      <c r="AC29" s="437"/>
      <c r="AD29" s="437"/>
      <c r="AE29" s="437"/>
      <c r="AF29" s="437"/>
      <c r="AG29" s="438"/>
      <c r="AH29" s="458">
        <v>393</v>
      </c>
      <c r="AI29" s="459"/>
      <c r="AJ29" s="459"/>
      <c r="AK29" s="459"/>
      <c r="AL29" s="501"/>
      <c r="AM29" s="458">
        <v>1241514</v>
      </c>
      <c r="AN29" s="459"/>
      <c r="AO29" s="459"/>
      <c r="AP29" s="459"/>
      <c r="AQ29" s="459"/>
      <c r="AR29" s="501"/>
      <c r="AS29" s="458">
        <v>3159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847354</v>
      </c>
      <c r="BO29" s="408"/>
      <c r="BP29" s="408"/>
      <c r="BQ29" s="408"/>
      <c r="BR29" s="408"/>
      <c r="BS29" s="408"/>
      <c r="BT29" s="408"/>
      <c r="BU29" s="409"/>
      <c r="BV29" s="407">
        <v>1045030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100.5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2603960</v>
      </c>
      <c r="BO30" s="527"/>
      <c r="BP30" s="527"/>
      <c r="BQ30" s="527"/>
      <c r="BR30" s="527"/>
      <c r="BS30" s="527"/>
      <c r="BT30" s="527"/>
      <c r="BU30" s="528"/>
      <c r="BV30" s="526">
        <v>2286873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東海村国民健康保険事業特別会計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東海村水道事業会計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IF('各会計、関係団体の財政状況及び健全化判断比率'!B35="","",'各会計、関係団体の財政状況及び健全化判断比率'!B35)</f>
        <v>水戸・勝田都市計画事業東海駅西土地区画整理事業特別会計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茨城県市町村総合事務組合（一般会計）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東海村文化・スポーツ振興財団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那珂地方公平委員会特別会計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東海村後期高齢者医療特別会計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東海村下水道事業会計</v>
      </c>
      <c r="AP35" s="598"/>
      <c r="AQ35" s="598"/>
      <c r="AR35" s="598"/>
      <c r="AS35" s="598"/>
      <c r="AT35" s="598"/>
      <c r="AU35" s="598"/>
      <c r="AV35" s="598"/>
      <c r="AW35" s="598"/>
      <c r="AX35" s="598"/>
      <c r="AY35" s="598"/>
      <c r="AZ35" s="598"/>
      <c r="BA35" s="598"/>
      <c r="BB35" s="598"/>
      <c r="BC35" s="598"/>
      <c r="BD35" s="169"/>
      <c r="BE35" s="597">
        <f t="shared" ref="BE35:BE43" si="1">IF(BG35="","",BE34+1)</f>
        <v>11</v>
      </c>
      <c r="BF35" s="597"/>
      <c r="BG35" s="598" t="str">
        <f>IF('各会計、関係団体の財政状況及び健全化判断比率'!B36="","",'各会計、関係団体の財政状況及び健全化判断比率'!B36)</f>
        <v>水戸・勝田都市計画事業東海駅東土地区画整理事業特別会計</v>
      </c>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茨城県市町村総合事務組合（県民交通災害共済事業特別会計）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東海村介護保険事業特別会計（保険事業勘定）</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東海村病院事業会計</v>
      </c>
      <c r="AP36" s="598"/>
      <c r="AQ36" s="598"/>
      <c r="AR36" s="598"/>
      <c r="AS36" s="598"/>
      <c r="AT36" s="598"/>
      <c r="AU36" s="598"/>
      <c r="AV36" s="598"/>
      <c r="AW36" s="598"/>
      <c r="AX36" s="598"/>
      <c r="AY36" s="598"/>
      <c r="AZ36" s="598"/>
      <c r="BA36" s="598"/>
      <c r="BB36" s="598"/>
      <c r="BC36" s="598"/>
      <c r="BD36" s="169"/>
      <c r="BE36" s="597">
        <f t="shared" si="1"/>
        <v>12</v>
      </c>
      <c r="BF36" s="597"/>
      <c r="BG36" s="598" t="str">
        <f>IF('各会計、関係団体の財政状況及び健全化判断比率'!B37="","",'各会計、関係団体の財政状況及び健全化判断比率'!B37)</f>
        <v>水戸・勝田都市計画事業東海中央土地区画整理事業特別会計</v>
      </c>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ひたちなか・東海広域事務組合（一般会計）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東海村介護保険事業特別会計（介護サービス事業勘定）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ひたちなか・東海広域事務組合（消防事業特別会計）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ひたちなか・東海広域事務組合（一般廃棄物処理事業特別会計）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ひたちなか・東海広域事務組合（下水道事業会計）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茨城租税債権管理機構（一般会計）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茨城県後期高齢者医療広域連合（一般会計）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茨城県後期高齢者医療広域連合（後期高齢医療特別会計）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lzYXrgJhXHaGZeLngzQZYRsW0mxmAgQdgXd3n9pUld3yDkbmMANCwjDQJxFQ8/idWUmcCncVn+iRxDyG9X5gg==" saltValue="TzUaKaKnpjiR3b8u/Yox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4" t="s">
        <v>539</v>
      </c>
      <c r="D34" s="1154"/>
      <c r="E34" s="1155"/>
      <c r="F34" s="32">
        <v>18.91</v>
      </c>
      <c r="G34" s="33">
        <v>14.69</v>
      </c>
      <c r="H34" s="33">
        <v>13.81</v>
      </c>
      <c r="I34" s="33">
        <v>13.32</v>
      </c>
      <c r="J34" s="34">
        <v>12.13</v>
      </c>
      <c r="K34" s="22"/>
      <c r="L34" s="22"/>
      <c r="M34" s="22"/>
      <c r="N34" s="22"/>
      <c r="O34" s="22"/>
      <c r="P34" s="22"/>
    </row>
    <row r="35" spans="1:16" ht="39" customHeight="1" x14ac:dyDescent="0.15">
      <c r="A35" s="22"/>
      <c r="B35" s="35"/>
      <c r="C35" s="1148" t="s">
        <v>540</v>
      </c>
      <c r="D35" s="1149"/>
      <c r="E35" s="1150"/>
      <c r="F35" s="36">
        <v>6.64</v>
      </c>
      <c r="G35" s="37">
        <v>7.37</v>
      </c>
      <c r="H35" s="37">
        <v>6.78</v>
      </c>
      <c r="I35" s="37">
        <v>7.2</v>
      </c>
      <c r="J35" s="38">
        <v>7.19</v>
      </c>
      <c r="K35" s="22"/>
      <c r="L35" s="22"/>
      <c r="M35" s="22"/>
      <c r="N35" s="22"/>
      <c r="O35" s="22"/>
      <c r="P35" s="22"/>
    </row>
    <row r="36" spans="1:16" ht="39" customHeight="1" x14ac:dyDescent="0.15">
      <c r="A36" s="22"/>
      <c r="B36" s="35"/>
      <c r="C36" s="1148" t="s">
        <v>541</v>
      </c>
      <c r="D36" s="1149"/>
      <c r="E36" s="1150"/>
      <c r="F36" s="36">
        <v>4.78</v>
      </c>
      <c r="G36" s="37">
        <v>4.26</v>
      </c>
      <c r="H36" s="37">
        <v>5.16</v>
      </c>
      <c r="I36" s="37">
        <v>5.29</v>
      </c>
      <c r="J36" s="38">
        <v>5.71</v>
      </c>
      <c r="K36" s="22"/>
      <c r="L36" s="22"/>
      <c r="M36" s="22"/>
      <c r="N36" s="22"/>
      <c r="O36" s="22"/>
      <c r="P36" s="22"/>
    </row>
    <row r="37" spans="1:16" ht="39" customHeight="1" x14ac:dyDescent="0.15">
      <c r="A37" s="22"/>
      <c r="B37" s="35"/>
      <c r="C37" s="1148" t="s">
        <v>542</v>
      </c>
      <c r="D37" s="1149"/>
      <c r="E37" s="1150"/>
      <c r="F37" s="36">
        <v>5.85</v>
      </c>
      <c r="G37" s="37">
        <v>9.26</v>
      </c>
      <c r="H37" s="37">
        <v>5.5</v>
      </c>
      <c r="I37" s="37">
        <v>3.85</v>
      </c>
      <c r="J37" s="38">
        <v>3.16</v>
      </c>
      <c r="K37" s="22"/>
      <c r="L37" s="22"/>
      <c r="M37" s="22"/>
      <c r="N37" s="22"/>
      <c r="O37" s="22"/>
      <c r="P37" s="22"/>
    </row>
    <row r="38" spans="1:16" ht="39" customHeight="1" x14ac:dyDescent="0.15">
      <c r="A38" s="22"/>
      <c r="B38" s="35"/>
      <c r="C38" s="1148" t="s">
        <v>543</v>
      </c>
      <c r="D38" s="1149"/>
      <c r="E38" s="1150"/>
      <c r="F38" s="36">
        <v>0.7</v>
      </c>
      <c r="G38" s="37">
        <v>1.19</v>
      </c>
      <c r="H38" s="37">
        <v>1.73</v>
      </c>
      <c r="I38" s="37">
        <v>1.17</v>
      </c>
      <c r="J38" s="38">
        <v>0.64</v>
      </c>
      <c r="K38" s="22"/>
      <c r="L38" s="22"/>
      <c r="M38" s="22"/>
      <c r="N38" s="22"/>
      <c r="O38" s="22"/>
      <c r="P38" s="22"/>
    </row>
    <row r="39" spans="1:16" ht="39" customHeight="1" x14ac:dyDescent="0.15">
      <c r="A39" s="22"/>
      <c r="B39" s="35"/>
      <c r="C39" s="1148" t="s">
        <v>544</v>
      </c>
      <c r="D39" s="1149"/>
      <c r="E39" s="1150"/>
      <c r="F39" s="36">
        <v>1.03</v>
      </c>
      <c r="G39" s="37">
        <v>1.02</v>
      </c>
      <c r="H39" s="37" t="s">
        <v>545</v>
      </c>
      <c r="I39" s="37">
        <v>7.0000000000000007E-2</v>
      </c>
      <c r="J39" s="38">
        <v>0.22</v>
      </c>
      <c r="K39" s="22"/>
      <c r="L39" s="22"/>
      <c r="M39" s="22"/>
      <c r="N39" s="22"/>
      <c r="O39" s="22"/>
      <c r="P39" s="22"/>
    </row>
    <row r="40" spans="1:16" ht="39" customHeight="1" x14ac:dyDescent="0.15">
      <c r="A40" s="22"/>
      <c r="B40" s="35"/>
      <c r="C40" s="1148" t="s">
        <v>546</v>
      </c>
      <c r="D40" s="1149"/>
      <c r="E40" s="1150"/>
      <c r="F40" s="36">
        <v>0.74</v>
      </c>
      <c r="G40" s="37">
        <v>0.49</v>
      </c>
      <c r="H40" s="37">
        <v>0.6</v>
      </c>
      <c r="I40" s="37">
        <v>0.21</v>
      </c>
      <c r="J40" s="38">
        <v>0.11</v>
      </c>
      <c r="K40" s="22"/>
      <c r="L40" s="22"/>
      <c r="M40" s="22"/>
      <c r="N40" s="22"/>
      <c r="O40" s="22"/>
      <c r="P40" s="22"/>
    </row>
    <row r="41" spans="1:16" ht="39" customHeight="1" x14ac:dyDescent="0.15">
      <c r="A41" s="22"/>
      <c r="B41" s="35"/>
      <c r="C41" s="1148" t="s">
        <v>547</v>
      </c>
      <c r="D41" s="1149"/>
      <c r="E41" s="1150"/>
      <c r="F41" s="36">
        <v>0.02</v>
      </c>
      <c r="G41" s="37">
        <v>0.03</v>
      </c>
      <c r="H41" s="37">
        <v>0.02</v>
      </c>
      <c r="I41" s="37">
        <v>0.03</v>
      </c>
      <c r="J41" s="38">
        <v>0.02</v>
      </c>
      <c r="K41" s="22"/>
      <c r="L41" s="22"/>
      <c r="M41" s="22"/>
      <c r="N41" s="22"/>
      <c r="O41" s="22"/>
      <c r="P41" s="22"/>
    </row>
    <row r="42" spans="1:16" ht="39" customHeight="1" x14ac:dyDescent="0.15">
      <c r="A42" s="22"/>
      <c r="B42" s="39"/>
      <c r="C42" s="1148" t="s">
        <v>548</v>
      </c>
      <c r="D42" s="1149"/>
      <c r="E42" s="1150"/>
      <c r="F42" s="36" t="s">
        <v>492</v>
      </c>
      <c r="G42" s="37" t="s">
        <v>492</v>
      </c>
      <c r="H42" s="37" t="s">
        <v>492</v>
      </c>
      <c r="I42" s="37" t="s">
        <v>492</v>
      </c>
      <c r="J42" s="38" t="s">
        <v>492</v>
      </c>
      <c r="K42" s="22"/>
      <c r="L42" s="22"/>
      <c r="M42" s="22"/>
      <c r="N42" s="22"/>
      <c r="O42" s="22"/>
      <c r="P42" s="22"/>
    </row>
    <row r="43" spans="1:16" ht="39" customHeight="1" thickBot="1" x14ac:dyDescent="0.2">
      <c r="A43" s="22"/>
      <c r="B43" s="40"/>
      <c r="C43" s="1151" t="s">
        <v>549</v>
      </c>
      <c r="D43" s="1152"/>
      <c r="E43" s="1153"/>
      <c r="F43" s="41">
        <v>0.19</v>
      </c>
      <c r="G43" s="42">
        <v>0.09</v>
      </c>
      <c r="H43" s="42">
        <v>0.16</v>
      </c>
      <c r="I43" s="42">
        <v>0.05</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aaYNXX1UXLbUlMvDz4Eun0Iy4p4CTObiSdaVgiuuSbyoag6DRZec2uY2M1KrwkTTq2SWFqunssWlU+KlWaS4A==" saltValue="ZoG5SQvceNiVB/PIAp5E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90" zoomScaleNormal="90" zoomScaleSheetLayoutView="55" workbookViewId="0">
      <selection activeCell="K61" sqref="K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523</v>
      </c>
      <c r="L45" s="60">
        <v>440</v>
      </c>
      <c r="M45" s="60">
        <v>320</v>
      </c>
      <c r="N45" s="60">
        <v>268</v>
      </c>
      <c r="O45" s="61">
        <v>207</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492</v>
      </c>
      <c r="L46" s="64" t="s">
        <v>492</v>
      </c>
      <c r="M46" s="64" t="s">
        <v>492</v>
      </c>
      <c r="N46" s="64" t="s">
        <v>492</v>
      </c>
      <c r="O46" s="65" t="s">
        <v>492</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492</v>
      </c>
      <c r="L47" s="64" t="s">
        <v>492</v>
      </c>
      <c r="M47" s="64" t="s">
        <v>492</v>
      </c>
      <c r="N47" s="64" t="s">
        <v>492</v>
      </c>
      <c r="O47" s="65" t="s">
        <v>492</v>
      </c>
      <c r="P47" s="48"/>
      <c r="Q47" s="48"/>
      <c r="R47" s="48"/>
      <c r="S47" s="48"/>
      <c r="T47" s="48"/>
      <c r="U47" s="48"/>
    </row>
    <row r="48" spans="1:21" ht="30.75" customHeight="1" x14ac:dyDescent="0.15">
      <c r="A48" s="48"/>
      <c r="B48" s="1158"/>
      <c r="C48" s="1159"/>
      <c r="D48" s="62"/>
      <c r="E48" s="1164" t="s">
        <v>13</v>
      </c>
      <c r="F48" s="1164"/>
      <c r="G48" s="1164"/>
      <c r="H48" s="1164"/>
      <c r="I48" s="1164"/>
      <c r="J48" s="1165"/>
      <c r="K48" s="63">
        <v>643</v>
      </c>
      <c r="L48" s="64">
        <v>632</v>
      </c>
      <c r="M48" s="64">
        <v>623</v>
      </c>
      <c r="N48" s="64">
        <v>637</v>
      </c>
      <c r="O48" s="65">
        <v>603</v>
      </c>
      <c r="P48" s="48"/>
      <c r="Q48" s="48"/>
      <c r="R48" s="48"/>
      <c r="S48" s="48"/>
      <c r="T48" s="48"/>
      <c r="U48" s="48"/>
    </row>
    <row r="49" spans="1:21" ht="30.75" customHeight="1" x14ac:dyDescent="0.15">
      <c r="A49" s="48"/>
      <c r="B49" s="1158"/>
      <c r="C49" s="1159"/>
      <c r="D49" s="62"/>
      <c r="E49" s="1164" t="s">
        <v>14</v>
      </c>
      <c r="F49" s="1164"/>
      <c r="G49" s="1164"/>
      <c r="H49" s="1164"/>
      <c r="I49" s="1164"/>
      <c r="J49" s="1165"/>
      <c r="K49" s="63">
        <v>194</v>
      </c>
      <c r="L49" s="64">
        <v>194</v>
      </c>
      <c r="M49" s="64">
        <v>195</v>
      </c>
      <c r="N49" s="64">
        <v>40</v>
      </c>
      <c r="O49" s="65">
        <v>27</v>
      </c>
      <c r="P49" s="48"/>
      <c r="Q49" s="48"/>
      <c r="R49" s="48"/>
      <c r="S49" s="48"/>
      <c r="T49" s="48"/>
      <c r="U49" s="48"/>
    </row>
    <row r="50" spans="1:21" ht="30.75" customHeight="1" x14ac:dyDescent="0.15">
      <c r="A50" s="48"/>
      <c r="B50" s="1158"/>
      <c r="C50" s="1159"/>
      <c r="D50" s="62"/>
      <c r="E50" s="1164" t="s">
        <v>15</v>
      </c>
      <c r="F50" s="1164"/>
      <c r="G50" s="1164"/>
      <c r="H50" s="1164"/>
      <c r="I50" s="1164"/>
      <c r="J50" s="1165"/>
      <c r="K50" s="63">
        <v>6</v>
      </c>
      <c r="L50" s="64">
        <v>5</v>
      </c>
      <c r="M50" s="64">
        <v>5</v>
      </c>
      <c r="N50" s="64">
        <v>3</v>
      </c>
      <c r="O50" s="65">
        <v>3</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492</v>
      </c>
      <c r="L51" s="64" t="s">
        <v>492</v>
      </c>
      <c r="M51" s="64" t="s">
        <v>492</v>
      </c>
      <c r="N51" s="64" t="s">
        <v>492</v>
      </c>
      <c r="O51" s="65" t="s">
        <v>492</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975</v>
      </c>
      <c r="L52" s="64">
        <v>922</v>
      </c>
      <c r="M52" s="64">
        <v>816</v>
      </c>
      <c r="N52" s="64">
        <v>735</v>
      </c>
      <c r="O52" s="65">
        <v>628</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391</v>
      </c>
      <c r="L53" s="69">
        <v>349</v>
      </c>
      <c r="M53" s="69">
        <v>327</v>
      </c>
      <c r="N53" s="69">
        <v>213</v>
      </c>
      <c r="O53" s="70">
        <v>212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72" t="s">
        <v>24</v>
      </c>
      <c r="C58" s="1173"/>
      <c r="D58" s="1178" t="s">
        <v>25</v>
      </c>
      <c r="E58" s="1179"/>
      <c r="F58" s="1179"/>
      <c r="G58" s="1179"/>
      <c r="H58" s="1179"/>
      <c r="I58" s="1179"/>
      <c r="J58" s="1180"/>
      <c r="K58" s="83" t="s">
        <v>575</v>
      </c>
      <c r="L58" s="84" t="s">
        <v>575</v>
      </c>
      <c r="M58" s="84" t="s">
        <v>575</v>
      </c>
      <c r="N58" s="84" t="s">
        <v>575</v>
      </c>
      <c r="O58" s="85" t="s">
        <v>575</v>
      </c>
    </row>
    <row r="59" spans="1:21" ht="31.5" customHeight="1" x14ac:dyDescent="0.15">
      <c r="B59" s="1174"/>
      <c r="C59" s="1175"/>
      <c r="D59" s="1181" t="s">
        <v>26</v>
      </c>
      <c r="E59" s="1182"/>
      <c r="F59" s="1182"/>
      <c r="G59" s="1182"/>
      <c r="H59" s="1182"/>
      <c r="I59" s="1182"/>
      <c r="J59" s="1183"/>
      <c r="K59" s="86" t="s">
        <v>575</v>
      </c>
      <c r="L59" s="87" t="s">
        <v>575</v>
      </c>
      <c r="M59" s="87" t="s">
        <v>575</v>
      </c>
      <c r="N59" s="87" t="s">
        <v>575</v>
      </c>
      <c r="O59" s="88" t="s">
        <v>575</v>
      </c>
    </row>
    <row r="60" spans="1:21" ht="31.5" customHeight="1" thickBot="1" x14ac:dyDescent="0.2">
      <c r="B60" s="1176"/>
      <c r="C60" s="1177"/>
      <c r="D60" s="1184" t="s">
        <v>27</v>
      </c>
      <c r="E60" s="1185"/>
      <c r="F60" s="1185"/>
      <c r="G60" s="1185"/>
      <c r="H60" s="1185"/>
      <c r="I60" s="1185"/>
      <c r="J60" s="1186"/>
      <c r="K60" s="89" t="s">
        <v>575</v>
      </c>
      <c r="L60" s="90" t="s">
        <v>575</v>
      </c>
      <c r="M60" s="90" t="s">
        <v>575</v>
      </c>
      <c r="N60" s="90" t="s">
        <v>575</v>
      </c>
      <c r="O60" s="91" t="s">
        <v>575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fcRJDEhIRFW7fFR+5haX1KEU/0RIDdkxzNF8OX7EUseG4CptbsUBuChwq7Ya0n9n98OUycVmtAVcserknMw7g==" saltValue="MlhPHC/ryEeQtVwfGY/x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7" t="s">
        <v>30</v>
      </c>
      <c r="C41" s="1188"/>
      <c r="D41" s="105"/>
      <c r="E41" s="1193" t="s">
        <v>31</v>
      </c>
      <c r="F41" s="1193"/>
      <c r="G41" s="1193"/>
      <c r="H41" s="1194"/>
      <c r="I41" s="343">
        <v>1749</v>
      </c>
      <c r="J41" s="344">
        <v>1591</v>
      </c>
      <c r="K41" s="344">
        <v>1510</v>
      </c>
      <c r="L41" s="344">
        <v>1560</v>
      </c>
      <c r="M41" s="345">
        <v>1786</v>
      </c>
    </row>
    <row r="42" spans="2:13" ht="27.75" customHeight="1" x14ac:dyDescent="0.15">
      <c r="B42" s="1189"/>
      <c r="C42" s="1190"/>
      <c r="D42" s="106"/>
      <c r="E42" s="1195" t="s">
        <v>32</v>
      </c>
      <c r="F42" s="1195"/>
      <c r="G42" s="1195"/>
      <c r="H42" s="1196"/>
      <c r="I42" s="346">
        <v>10</v>
      </c>
      <c r="J42" s="347">
        <v>6</v>
      </c>
      <c r="K42" s="347">
        <v>3</v>
      </c>
      <c r="L42" s="347">
        <v>2</v>
      </c>
      <c r="M42" s="348">
        <v>3</v>
      </c>
    </row>
    <row r="43" spans="2:13" ht="27.75" customHeight="1" x14ac:dyDescent="0.15">
      <c r="B43" s="1189"/>
      <c r="C43" s="1190"/>
      <c r="D43" s="106"/>
      <c r="E43" s="1195" t="s">
        <v>33</v>
      </c>
      <c r="F43" s="1195"/>
      <c r="G43" s="1195"/>
      <c r="H43" s="1196"/>
      <c r="I43" s="346">
        <v>5932</v>
      </c>
      <c r="J43" s="347">
        <v>5664</v>
      </c>
      <c r="K43" s="347">
        <v>5400</v>
      </c>
      <c r="L43" s="347">
        <v>5113</v>
      </c>
      <c r="M43" s="348">
        <v>5295</v>
      </c>
    </row>
    <row r="44" spans="2:13" ht="27.75" customHeight="1" x14ac:dyDescent="0.15">
      <c r="B44" s="1189"/>
      <c r="C44" s="1190"/>
      <c r="D44" s="106"/>
      <c r="E44" s="1195" t="s">
        <v>34</v>
      </c>
      <c r="F44" s="1195"/>
      <c r="G44" s="1195"/>
      <c r="H44" s="1196"/>
      <c r="I44" s="346">
        <v>223</v>
      </c>
      <c r="J44" s="347">
        <v>209</v>
      </c>
      <c r="K44" s="347">
        <v>270</v>
      </c>
      <c r="L44" s="347">
        <v>510</v>
      </c>
      <c r="M44" s="348">
        <v>566</v>
      </c>
    </row>
    <row r="45" spans="2:13" ht="27.75" customHeight="1" x14ac:dyDescent="0.15">
      <c r="B45" s="1189"/>
      <c r="C45" s="1190"/>
      <c r="D45" s="106"/>
      <c r="E45" s="1195" t="s">
        <v>35</v>
      </c>
      <c r="F45" s="1195"/>
      <c r="G45" s="1195"/>
      <c r="H45" s="1196"/>
      <c r="I45" s="346">
        <v>1217</v>
      </c>
      <c r="J45" s="347">
        <v>1167</v>
      </c>
      <c r="K45" s="347">
        <v>1103</v>
      </c>
      <c r="L45" s="347">
        <v>1106</v>
      </c>
      <c r="M45" s="348">
        <v>1082</v>
      </c>
    </row>
    <row r="46" spans="2:13" ht="27.75" customHeight="1" x14ac:dyDescent="0.15">
      <c r="B46" s="1189"/>
      <c r="C46" s="1190"/>
      <c r="D46" s="107"/>
      <c r="E46" s="1195" t="s">
        <v>36</v>
      </c>
      <c r="F46" s="1195"/>
      <c r="G46" s="1195"/>
      <c r="H46" s="1196"/>
      <c r="I46" s="346" t="s">
        <v>492</v>
      </c>
      <c r="J46" s="347">
        <v>2</v>
      </c>
      <c r="K46" s="347">
        <v>0</v>
      </c>
      <c r="L46" s="347">
        <v>3</v>
      </c>
      <c r="M46" s="348" t="s">
        <v>492</v>
      </c>
    </row>
    <row r="47" spans="2:13" ht="27.75" customHeight="1" x14ac:dyDescent="0.15">
      <c r="B47" s="1189"/>
      <c r="C47" s="1190"/>
      <c r="D47" s="108"/>
      <c r="E47" s="1197" t="s">
        <v>37</v>
      </c>
      <c r="F47" s="1198"/>
      <c r="G47" s="1198"/>
      <c r="H47" s="1199"/>
      <c r="I47" s="346" t="s">
        <v>492</v>
      </c>
      <c r="J47" s="347" t="s">
        <v>492</v>
      </c>
      <c r="K47" s="347" t="s">
        <v>492</v>
      </c>
      <c r="L47" s="347" t="s">
        <v>492</v>
      </c>
      <c r="M47" s="348" t="s">
        <v>492</v>
      </c>
    </row>
    <row r="48" spans="2:13" ht="27.75" customHeight="1" x14ac:dyDescent="0.15">
      <c r="B48" s="1189"/>
      <c r="C48" s="1190"/>
      <c r="D48" s="106"/>
      <c r="E48" s="1195" t="s">
        <v>38</v>
      </c>
      <c r="F48" s="1195"/>
      <c r="G48" s="1195"/>
      <c r="H48" s="1196"/>
      <c r="I48" s="346" t="s">
        <v>492</v>
      </c>
      <c r="J48" s="347" t="s">
        <v>492</v>
      </c>
      <c r="K48" s="347" t="s">
        <v>492</v>
      </c>
      <c r="L48" s="347" t="s">
        <v>492</v>
      </c>
      <c r="M48" s="348" t="s">
        <v>492</v>
      </c>
    </row>
    <row r="49" spans="2:13" ht="27.75" customHeight="1" x14ac:dyDescent="0.15">
      <c r="B49" s="1191"/>
      <c r="C49" s="1192"/>
      <c r="D49" s="106"/>
      <c r="E49" s="1195" t="s">
        <v>39</v>
      </c>
      <c r="F49" s="1195"/>
      <c r="G49" s="1195"/>
      <c r="H49" s="1196"/>
      <c r="I49" s="346" t="s">
        <v>492</v>
      </c>
      <c r="J49" s="347" t="s">
        <v>492</v>
      </c>
      <c r="K49" s="347" t="s">
        <v>492</v>
      </c>
      <c r="L49" s="347" t="s">
        <v>492</v>
      </c>
      <c r="M49" s="348" t="s">
        <v>492</v>
      </c>
    </row>
    <row r="50" spans="2:13" ht="27.75" customHeight="1" x14ac:dyDescent="0.15">
      <c r="B50" s="1200" t="s">
        <v>40</v>
      </c>
      <c r="C50" s="1201"/>
      <c r="D50" s="109"/>
      <c r="E50" s="1195" t="s">
        <v>41</v>
      </c>
      <c r="F50" s="1195"/>
      <c r="G50" s="1195"/>
      <c r="H50" s="1196"/>
      <c r="I50" s="346">
        <v>9916</v>
      </c>
      <c r="J50" s="347">
        <v>11411</v>
      </c>
      <c r="K50" s="347">
        <v>12993</v>
      </c>
      <c r="L50" s="347">
        <v>12896</v>
      </c>
      <c r="M50" s="348">
        <v>11520</v>
      </c>
    </row>
    <row r="51" spans="2:13" ht="27.75" customHeight="1" x14ac:dyDescent="0.15">
      <c r="B51" s="1189"/>
      <c r="C51" s="1190"/>
      <c r="D51" s="106"/>
      <c r="E51" s="1195" t="s">
        <v>42</v>
      </c>
      <c r="F51" s="1195"/>
      <c r="G51" s="1195"/>
      <c r="H51" s="1196"/>
      <c r="I51" s="346">
        <v>1204</v>
      </c>
      <c r="J51" s="347">
        <v>1366</v>
      </c>
      <c r="K51" s="347">
        <v>1395</v>
      </c>
      <c r="L51" s="347">
        <v>1408</v>
      </c>
      <c r="M51" s="348">
        <v>1262</v>
      </c>
    </row>
    <row r="52" spans="2:13" ht="27.75" customHeight="1" x14ac:dyDescent="0.15">
      <c r="B52" s="1191"/>
      <c r="C52" s="1192"/>
      <c r="D52" s="106"/>
      <c r="E52" s="1195" t="s">
        <v>43</v>
      </c>
      <c r="F52" s="1195"/>
      <c r="G52" s="1195"/>
      <c r="H52" s="1196"/>
      <c r="I52" s="346">
        <v>5070</v>
      </c>
      <c r="J52" s="347">
        <v>4183</v>
      </c>
      <c r="K52" s="347">
        <v>3698</v>
      </c>
      <c r="L52" s="347">
        <v>3651</v>
      </c>
      <c r="M52" s="348">
        <v>3334</v>
      </c>
    </row>
    <row r="53" spans="2:13" ht="27.75" customHeight="1" thickBot="1" x14ac:dyDescent="0.2">
      <c r="B53" s="1202" t="s">
        <v>19</v>
      </c>
      <c r="C53" s="1203"/>
      <c r="D53" s="110"/>
      <c r="E53" s="1204" t="s">
        <v>44</v>
      </c>
      <c r="F53" s="1204"/>
      <c r="G53" s="1204"/>
      <c r="H53" s="1205"/>
      <c r="I53" s="349">
        <v>-7058</v>
      </c>
      <c r="J53" s="350">
        <v>-8321</v>
      </c>
      <c r="K53" s="350">
        <v>-9799</v>
      </c>
      <c r="L53" s="350">
        <v>-9663</v>
      </c>
      <c r="M53" s="351">
        <v>-7384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bf6pLsKmlTv9EdfLHixL8Zz3cOwHkr+WkaAV6Tp58KHrSAhRblmzvijOEJOjZ0GFN/s3/F9WOylT5v9g9Aw6w==" saltValue="EjJ0qYlAXS85+p1Oa2q6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4" t="s">
        <v>46</v>
      </c>
      <c r="D55" s="1214"/>
      <c r="E55" s="1215"/>
      <c r="F55" s="352">
        <v>8074</v>
      </c>
      <c r="G55" s="352">
        <v>7843</v>
      </c>
      <c r="H55" s="353">
        <v>5927</v>
      </c>
    </row>
    <row r="56" spans="2:8" ht="52.5" customHeight="1" x14ac:dyDescent="0.15">
      <c r="B56" s="122"/>
      <c r="C56" s="1216" t="s">
        <v>47</v>
      </c>
      <c r="D56" s="1216"/>
      <c r="E56" s="1217"/>
      <c r="F56" s="354">
        <v>1174</v>
      </c>
      <c r="G56" s="354">
        <v>1045</v>
      </c>
      <c r="H56" s="355">
        <v>847</v>
      </c>
    </row>
    <row r="57" spans="2:8" ht="53.25" customHeight="1" x14ac:dyDescent="0.15">
      <c r="B57" s="122"/>
      <c r="C57" s="1218" t="s">
        <v>48</v>
      </c>
      <c r="D57" s="1218"/>
      <c r="E57" s="1219"/>
      <c r="F57" s="356">
        <v>2181</v>
      </c>
      <c r="G57" s="356">
        <v>2287</v>
      </c>
      <c r="H57" s="357">
        <v>2604</v>
      </c>
    </row>
    <row r="58" spans="2:8" ht="45.75" customHeight="1" x14ac:dyDescent="0.15">
      <c r="B58" s="123"/>
      <c r="C58" s="1206" t="s">
        <v>566</v>
      </c>
      <c r="D58" s="1207"/>
      <c r="E58" s="1208"/>
      <c r="F58" s="358" t="s">
        <v>571</v>
      </c>
      <c r="G58" s="358">
        <v>1427</v>
      </c>
      <c r="H58" s="359">
        <v>1660</v>
      </c>
    </row>
    <row r="59" spans="2:8" ht="45.75" customHeight="1" x14ac:dyDescent="0.15">
      <c r="B59" s="123"/>
      <c r="C59" s="1206" t="s">
        <v>567</v>
      </c>
      <c r="D59" s="1207"/>
      <c r="E59" s="1208"/>
      <c r="F59" s="358">
        <v>231</v>
      </c>
      <c r="G59" s="358">
        <v>231</v>
      </c>
      <c r="H59" s="359">
        <v>231</v>
      </c>
    </row>
    <row r="60" spans="2:8" ht="45.75" customHeight="1" x14ac:dyDescent="0.15">
      <c r="B60" s="123"/>
      <c r="C60" s="1206" t="s">
        <v>568</v>
      </c>
      <c r="D60" s="1207"/>
      <c r="E60" s="1208"/>
      <c r="F60" s="358">
        <v>307</v>
      </c>
      <c r="G60" s="358">
        <v>106</v>
      </c>
      <c r="H60" s="359">
        <v>216</v>
      </c>
    </row>
    <row r="61" spans="2:8" ht="45.75" customHeight="1" x14ac:dyDescent="0.15">
      <c r="B61" s="123"/>
      <c r="C61" s="1206" t="s">
        <v>569</v>
      </c>
      <c r="D61" s="1207"/>
      <c r="E61" s="1208"/>
      <c r="F61" s="358">
        <v>211</v>
      </c>
      <c r="G61" s="358">
        <v>211</v>
      </c>
      <c r="H61" s="359">
        <v>211</v>
      </c>
    </row>
    <row r="62" spans="2:8" ht="45.75" customHeight="1" thickBot="1" x14ac:dyDescent="0.2">
      <c r="B62" s="124"/>
      <c r="C62" s="1209" t="s">
        <v>570</v>
      </c>
      <c r="D62" s="1210"/>
      <c r="E62" s="1211"/>
      <c r="F62" s="360">
        <v>130</v>
      </c>
      <c r="G62" s="360">
        <v>130</v>
      </c>
      <c r="H62" s="361">
        <v>130</v>
      </c>
    </row>
    <row r="63" spans="2:8" ht="52.5" customHeight="1" thickBot="1" x14ac:dyDescent="0.2">
      <c r="B63" s="125"/>
      <c r="C63" s="1212" t="s">
        <v>49</v>
      </c>
      <c r="D63" s="1212"/>
      <c r="E63" s="1213"/>
      <c r="F63" s="362">
        <v>11430</v>
      </c>
      <c r="G63" s="362">
        <v>11175</v>
      </c>
      <c r="H63" s="363">
        <v>9378</v>
      </c>
    </row>
    <row r="64" spans="2:8" x14ac:dyDescent="0.15"/>
  </sheetData>
  <sheetProtection algorithmName="SHA-512" hashValue="Iw1ThRAptpa2KPgim0b3oFa0i0fyWx4QeZb+xdLrOVjp3CXcuQAZpNzInTfT4xtBKVjuNioj4+5W028Hjlpf7A==" saltValue="1nblbCvGr81Dz7YXug1l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99672</v>
      </c>
      <c r="E3" s="144"/>
      <c r="F3" s="145">
        <v>52068</v>
      </c>
      <c r="G3" s="146"/>
      <c r="H3" s="147"/>
    </row>
    <row r="4" spans="1:8" x14ac:dyDescent="0.15">
      <c r="A4" s="148"/>
      <c r="B4" s="149"/>
      <c r="C4" s="150"/>
      <c r="D4" s="151">
        <v>84547</v>
      </c>
      <c r="E4" s="152"/>
      <c r="F4" s="153">
        <v>26936</v>
      </c>
      <c r="G4" s="154"/>
      <c r="H4" s="155"/>
    </row>
    <row r="5" spans="1:8" x14ac:dyDescent="0.15">
      <c r="A5" s="136" t="s">
        <v>524</v>
      </c>
      <c r="B5" s="141"/>
      <c r="C5" s="142"/>
      <c r="D5" s="143">
        <v>38547</v>
      </c>
      <c r="E5" s="144"/>
      <c r="F5" s="145">
        <v>47161</v>
      </c>
      <c r="G5" s="146"/>
      <c r="H5" s="147"/>
    </row>
    <row r="6" spans="1:8" x14ac:dyDescent="0.15">
      <c r="A6" s="148"/>
      <c r="B6" s="149"/>
      <c r="C6" s="150"/>
      <c r="D6" s="151">
        <v>28647</v>
      </c>
      <c r="E6" s="152"/>
      <c r="F6" s="153">
        <v>24595</v>
      </c>
      <c r="G6" s="154"/>
      <c r="H6" s="155"/>
    </row>
    <row r="7" spans="1:8" x14ac:dyDescent="0.15">
      <c r="A7" s="136" t="s">
        <v>525</v>
      </c>
      <c r="B7" s="141"/>
      <c r="C7" s="142"/>
      <c r="D7" s="143">
        <v>42498</v>
      </c>
      <c r="E7" s="144"/>
      <c r="F7" s="145">
        <v>43423</v>
      </c>
      <c r="G7" s="146"/>
      <c r="H7" s="147"/>
    </row>
    <row r="8" spans="1:8" x14ac:dyDescent="0.15">
      <c r="A8" s="148"/>
      <c r="B8" s="149"/>
      <c r="C8" s="150"/>
      <c r="D8" s="151">
        <v>39715</v>
      </c>
      <c r="E8" s="152"/>
      <c r="F8" s="153">
        <v>22207</v>
      </c>
      <c r="G8" s="154"/>
      <c r="H8" s="155"/>
    </row>
    <row r="9" spans="1:8" x14ac:dyDescent="0.15">
      <c r="A9" s="136" t="s">
        <v>526</v>
      </c>
      <c r="B9" s="141"/>
      <c r="C9" s="142"/>
      <c r="D9" s="143">
        <v>60300</v>
      </c>
      <c r="E9" s="144"/>
      <c r="F9" s="145">
        <v>45265</v>
      </c>
      <c r="G9" s="146"/>
      <c r="H9" s="147"/>
    </row>
    <row r="10" spans="1:8" x14ac:dyDescent="0.15">
      <c r="A10" s="148"/>
      <c r="B10" s="149"/>
      <c r="C10" s="150"/>
      <c r="D10" s="151">
        <v>57283</v>
      </c>
      <c r="E10" s="152"/>
      <c r="F10" s="153">
        <v>22600</v>
      </c>
      <c r="G10" s="154"/>
      <c r="H10" s="155"/>
    </row>
    <row r="11" spans="1:8" x14ac:dyDescent="0.15">
      <c r="A11" s="136" t="s">
        <v>527</v>
      </c>
      <c r="B11" s="141"/>
      <c r="C11" s="142"/>
      <c r="D11" s="143">
        <v>65001</v>
      </c>
      <c r="E11" s="144"/>
      <c r="F11" s="145">
        <v>54621</v>
      </c>
      <c r="G11" s="146"/>
      <c r="H11" s="147"/>
    </row>
    <row r="12" spans="1:8" x14ac:dyDescent="0.15">
      <c r="A12" s="148"/>
      <c r="B12" s="149"/>
      <c r="C12" s="156"/>
      <c r="D12" s="151">
        <v>50513</v>
      </c>
      <c r="E12" s="152"/>
      <c r="F12" s="153">
        <v>30892</v>
      </c>
      <c r="G12" s="154"/>
      <c r="H12" s="155"/>
    </row>
    <row r="13" spans="1:8" x14ac:dyDescent="0.15">
      <c r="A13" s="136"/>
      <c r="B13" s="141"/>
      <c r="C13" s="157"/>
      <c r="D13" s="158">
        <v>61204</v>
      </c>
      <c r="E13" s="159"/>
      <c r="F13" s="160">
        <v>48508</v>
      </c>
      <c r="G13" s="161"/>
      <c r="H13" s="147"/>
    </row>
    <row r="14" spans="1:8" x14ac:dyDescent="0.15">
      <c r="A14" s="148"/>
      <c r="B14" s="149"/>
      <c r="C14" s="150"/>
      <c r="D14" s="151">
        <v>52141</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5.86</v>
      </c>
      <c r="C19" s="162">
        <f>ROUND(VALUE(SUBSTITUTE(実質収支比率等に係る経年分析!G$48,"▲","-")),2)</f>
        <v>9.27</v>
      </c>
      <c r="D19" s="162">
        <f>ROUND(VALUE(SUBSTITUTE(実質収支比率等に係る経年分析!H$48,"▲","-")),2)</f>
        <v>5.5</v>
      </c>
      <c r="E19" s="162">
        <f>ROUND(VALUE(SUBSTITUTE(実質収支比率等に係る経年分析!I$48,"▲","-")),2)</f>
        <v>3.85</v>
      </c>
      <c r="F19" s="162">
        <f>ROUND(VALUE(SUBSTITUTE(実質収支比率等に係る経年分析!J$48,"▲","-")),2)</f>
        <v>3.16</v>
      </c>
    </row>
    <row r="20" spans="1:11" x14ac:dyDescent="0.15">
      <c r="A20" s="162" t="s">
        <v>53</v>
      </c>
      <c r="B20" s="162">
        <f>ROUND(VALUE(SUBSTITUTE(実質収支比率等に係る経年分析!F$47,"▲","-")),2)</f>
        <v>57.51</v>
      </c>
      <c r="C20" s="162">
        <f>ROUND(VALUE(SUBSTITUTE(実質収支比率等に係る経年分析!G$47,"▲","-")),2)</f>
        <v>62.36</v>
      </c>
      <c r="D20" s="162">
        <f>ROUND(VALUE(SUBSTITUTE(実質収支比率等に係る経年分析!H$47,"▲","-")),2)</f>
        <v>65.89</v>
      </c>
      <c r="E20" s="162">
        <f>ROUND(VALUE(SUBSTITUTE(実質収支比率等に係る経年分析!I$47,"▲","-")),2)</f>
        <v>64.77</v>
      </c>
      <c r="F20" s="162">
        <f>ROUND(VALUE(SUBSTITUTE(実質収支比率等に係る経年分析!J$47,"▲","-")),2)</f>
        <v>49.7</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13.26</v>
      </c>
      <c r="D21" s="162">
        <f>IF(ISNUMBER(VALUE(SUBSTITUTE(実質収支比率等に係る経年分析!H$49,"▲","-"))),ROUND(VALUE(SUBSTITUTE(実質収支比率等に係る経年分析!H$49,"▲","-")),2),NA())</f>
        <v>-0.21</v>
      </c>
      <c r="E21" s="162">
        <f>IF(ISNUMBER(VALUE(SUBSTITUTE(実質収支比率等に係る経年分析!I$49,"▲","-"))),ROUND(VALUE(SUBSTITUTE(実質収支比率等に係る経年分析!I$49,"▲","-")),2),NA())</f>
        <v>-3.65</v>
      </c>
      <c r="F21" s="162">
        <f>IF(ISNUMBER(VALUE(SUBSTITUTE(実質収支比率等に係る経年分析!J$49,"▲","-"))),ROUND(VALUE(SUBSTITUTE(実質収支比率等に係る経年分析!J$49,"▲","-")),2),NA())</f>
        <v>-16.82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東海村後期高齢者医療特別会計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水戸・勝田都市計画事業東海中央土地区画整理事業特別会計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15">
      <c r="A31" s="163" t="str">
        <f>IF(連結実質赤字比率に係る赤字・黒字の構成分析!C$39="",NA(),連結実質赤字比率に係る赤字・黒字の構成分析!C$39)</f>
        <v>東海村国民健康保険事業特別会計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1.02</v>
      </c>
      <c r="F31" s="163">
        <f>IF(ROUND(VALUE(SUBSTITUTE(連結実質赤字比率に係る赤字・黒字の構成分析!H$39,"▲", "-")), 2) &lt; 0, ABS(ROUND(VALUE(SUBSTITUTE(連結実質赤字比率に係る赤字・黒字の構成分析!H$39,"▲", "-")), 2)), NA())</f>
        <v>0.01</v>
      </c>
      <c r="G31" s="163" t="e">
        <f>IF(ROUND(VALUE(SUBSTITUTE(連結実質赤字比率に係る赤字・黒字の構成分析!H$39,"▲", "-")), 2) &gt;= 0, ABS(ROUND(VALUE(SUBSTITUTE(連結実質赤字比率に係る赤字・黒字の構成分析!H$39,"▲", "-")), 2)), NA())</f>
        <v>#N/A</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x14ac:dyDescent="0.15">
      <c r="A32" s="163" t="str">
        <f>IF(連結実質赤字比率に係る赤字・黒字の構成分析!C$38="",NA(),連結実質赤字比率に係る赤字・黒字の構成分析!C$38)</f>
        <v>東海村介護保険事業特別会計（保険事業勘定）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0.64</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5.85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9.26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3.85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3.16</v>
      </c>
    </row>
    <row r="34" spans="1:16" x14ac:dyDescent="0.15">
      <c r="A34" s="163" t="str">
        <f>IF(連結実質赤字比率に係る赤字・黒字の構成分析!C$36="",NA(),連結実質赤字比率に係る赤字・黒字の構成分析!C$36)</f>
        <v>東海村下水道事業会計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4.78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5.71</v>
      </c>
    </row>
    <row r="35" spans="1:16" x14ac:dyDescent="0.15">
      <c r="A35" s="163" t="str">
        <f>IF(連結実質赤字比率に係る赤字・黒字の構成分析!C$35="",NA(),連結実質赤字比率に係る赤字・黒字の構成分析!C$35)</f>
        <v>東海村水道事業会計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7.19</v>
      </c>
    </row>
    <row r="36" spans="1:16" x14ac:dyDescent="0.15">
      <c r="A36" s="163" t="str">
        <f>IF(連結実質赤字比率に係る赤字・黒字の構成分析!C$34="",NA(),連結実質赤字比率に係る赤字・黒字の構成分析!C$34)</f>
        <v>東海村病院事業会計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12.13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975</v>
      </c>
      <c r="E42" s="164"/>
      <c r="F42" s="164"/>
      <c r="G42" s="164">
        <f>'実質公債費比率（分子）の構造'!L$52</f>
        <v>922</v>
      </c>
      <c r="H42" s="164"/>
      <c r="I42" s="164"/>
      <c r="J42" s="164">
        <f>'実質公債費比率（分子）の構造'!M$52</f>
        <v>816</v>
      </c>
      <c r="K42" s="164"/>
      <c r="L42" s="164"/>
      <c r="M42" s="164">
        <f>'実質公債費比率（分子）の構造'!N$52</f>
        <v>735</v>
      </c>
      <c r="N42" s="164"/>
      <c r="O42" s="164"/>
      <c r="P42" s="164">
        <f>'実質公債費比率（分子）の構造'!O$52</f>
        <v>628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v>
      </c>
      <c r="C44" s="164"/>
      <c r="D44" s="164"/>
      <c r="E44" s="164">
        <f>'実質公債費比率（分子）の構造'!L$50</f>
        <v>5</v>
      </c>
      <c r="F44" s="164"/>
      <c r="G44" s="164"/>
      <c r="H44" s="164">
        <f>'実質公債費比率（分子）の構造'!M$50</f>
        <v>5</v>
      </c>
      <c r="I44" s="164"/>
      <c r="J44" s="164"/>
      <c r="K44" s="164">
        <f>'実質公債費比率（分子）の構造'!N$50</f>
        <v>3</v>
      </c>
      <c r="L44" s="164"/>
      <c r="M44" s="164"/>
      <c r="N44" s="164">
        <f>'実質公債費比率（分子）の構造'!O$50</f>
        <v>3</v>
      </c>
      <c r="O44" s="164"/>
      <c r="P44" s="164"/>
    </row>
    <row r="45" spans="1:16" x14ac:dyDescent="0.15">
      <c r="A45" s="164" t="s">
        <v>63</v>
      </c>
      <c r="B45" s="164">
        <f>'実質公債費比率（分子）の構造'!K$49</f>
        <v>194</v>
      </c>
      <c r="C45" s="164"/>
      <c r="D45" s="164"/>
      <c r="E45" s="164">
        <f>'実質公債費比率（分子）の構造'!L$49</f>
        <v>194</v>
      </c>
      <c r="F45" s="164"/>
      <c r="G45" s="164"/>
      <c r="H45" s="164">
        <f>'実質公債費比率（分子）の構造'!M$49</f>
        <v>195</v>
      </c>
      <c r="I45" s="164"/>
      <c r="J45" s="164"/>
      <c r="K45" s="164">
        <f>'実質公債費比率（分子）の構造'!N$49</f>
        <v>40</v>
      </c>
      <c r="L45" s="164"/>
      <c r="M45" s="164"/>
      <c r="N45" s="164">
        <f>'実質公債費比率（分子）の構造'!O$49</f>
        <v>27</v>
      </c>
      <c r="O45" s="164"/>
      <c r="P45" s="164"/>
    </row>
    <row r="46" spans="1:16" x14ac:dyDescent="0.15">
      <c r="A46" s="164" t="s">
        <v>64</v>
      </c>
      <c r="B46" s="164">
        <f>'実質公債費比率（分子）の構造'!K$48</f>
        <v>643</v>
      </c>
      <c r="C46" s="164"/>
      <c r="D46" s="164"/>
      <c r="E46" s="164">
        <f>'実質公債費比率（分子）の構造'!L$48</f>
        <v>632</v>
      </c>
      <c r="F46" s="164"/>
      <c r="G46" s="164"/>
      <c r="H46" s="164">
        <f>'実質公債費比率（分子）の構造'!M$48</f>
        <v>623</v>
      </c>
      <c r="I46" s="164"/>
      <c r="J46" s="164"/>
      <c r="K46" s="164">
        <f>'実質公債費比率（分子）の構造'!N$48</f>
        <v>637</v>
      </c>
      <c r="L46" s="164"/>
      <c r="M46" s="164"/>
      <c r="N46" s="164">
        <f>'実質公債費比率（分子）の構造'!O$48</f>
        <v>603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523</v>
      </c>
      <c r="C49" s="164"/>
      <c r="D49" s="164"/>
      <c r="E49" s="164">
        <f>'実質公債費比率（分子）の構造'!L$45</f>
        <v>440</v>
      </c>
      <c r="F49" s="164"/>
      <c r="G49" s="164"/>
      <c r="H49" s="164">
        <f>'実質公債費比率（分子）の構造'!M$45</f>
        <v>320</v>
      </c>
      <c r="I49" s="164"/>
      <c r="J49" s="164"/>
      <c r="K49" s="164">
        <f>'実質公債費比率（分子）の構造'!N$45</f>
        <v>268</v>
      </c>
      <c r="L49" s="164"/>
      <c r="M49" s="164"/>
      <c r="N49" s="164">
        <f>'実質公債費比率（分子）の構造'!O$45</f>
        <v>207</v>
      </c>
      <c r="O49" s="164"/>
      <c r="P49" s="164"/>
    </row>
    <row r="50" spans="1:16" x14ac:dyDescent="0.15">
      <c r="A50" s="164" t="s">
        <v>67</v>
      </c>
      <c r="B50" s="164" t="e">
        <f>NA()</f>
        <v>#N/A</v>
      </c>
      <c r="C50" s="164">
        <f>IF(ISNUMBER('実質公債費比率（分子）の構造'!K$53),'実質公債費比率（分子）の構造'!K$53,NA())</f>
        <v>391</v>
      </c>
      <c r="D50" s="164" t="e">
        <f>NA()</f>
        <v>#N/A</v>
      </c>
      <c r="E50" s="164" t="e">
        <f>NA()</f>
        <v>#N/A</v>
      </c>
      <c r="F50" s="164">
        <f>IF(ISNUMBER('実質公債費比率（分子）の構造'!L$53),'実質公債費比率（分子）の構造'!L$53,NA())</f>
        <v>349</v>
      </c>
      <c r="G50" s="164" t="e">
        <f>NA()</f>
        <v>#N/A</v>
      </c>
      <c r="H50" s="164" t="e">
        <f>NA()</f>
        <v>#N/A</v>
      </c>
      <c r="I50" s="164">
        <f>IF(ISNUMBER('実質公債費比率（分子）の構造'!M$53),'実質公債費比率（分子）の構造'!M$53,NA())</f>
        <v>327</v>
      </c>
      <c r="J50" s="164" t="e">
        <f>NA()</f>
        <v>#N/A</v>
      </c>
      <c r="K50" s="164" t="e">
        <f>NA()</f>
        <v>#N/A</v>
      </c>
      <c r="L50" s="164">
        <f>IF(ISNUMBER('実質公債費比率（分子）の構造'!N$53),'実質公債費比率（分子）の構造'!N$53,NA())</f>
        <v>213</v>
      </c>
      <c r="M50" s="164" t="e">
        <f>NA()</f>
        <v>#N/A</v>
      </c>
      <c r="N50" s="164" t="e">
        <f>NA()</f>
        <v>#N/A</v>
      </c>
      <c r="O50" s="164">
        <f>IF(ISNUMBER('実質公債費比率（分子）の構造'!O$53),'実質公債費比率（分子）の構造'!O$53,NA())</f>
        <v>212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5070</v>
      </c>
      <c r="E56" s="163"/>
      <c r="F56" s="163"/>
      <c r="G56" s="163">
        <f>'将来負担比率（分子）の構造'!J$52</f>
        <v>4183</v>
      </c>
      <c r="H56" s="163"/>
      <c r="I56" s="163"/>
      <c r="J56" s="163">
        <f>'将来負担比率（分子）の構造'!K$52</f>
        <v>3698</v>
      </c>
      <c r="K56" s="163"/>
      <c r="L56" s="163"/>
      <c r="M56" s="163">
        <f>'将来負担比率（分子）の構造'!L$52</f>
        <v>3651</v>
      </c>
      <c r="N56" s="163"/>
      <c r="O56" s="163"/>
      <c r="P56" s="163">
        <f>'将来負担比率（分子）の構造'!M$52</f>
        <v>3334</v>
      </c>
    </row>
    <row r="57" spans="1:16" x14ac:dyDescent="0.15">
      <c r="A57" s="163" t="s">
        <v>42</v>
      </c>
      <c r="B57" s="163"/>
      <c r="C57" s="163"/>
      <c r="D57" s="163">
        <f>'将来負担比率（分子）の構造'!I$51</f>
        <v>1204</v>
      </c>
      <c r="E57" s="163"/>
      <c r="F57" s="163"/>
      <c r="G57" s="163">
        <f>'将来負担比率（分子）の構造'!J$51</f>
        <v>1366</v>
      </c>
      <c r="H57" s="163"/>
      <c r="I57" s="163"/>
      <c r="J57" s="163">
        <f>'将来負担比率（分子）の構造'!K$51</f>
        <v>1395</v>
      </c>
      <c r="K57" s="163"/>
      <c r="L57" s="163"/>
      <c r="M57" s="163">
        <f>'将来負担比率（分子）の構造'!L$51</f>
        <v>1408</v>
      </c>
      <c r="N57" s="163"/>
      <c r="O57" s="163"/>
      <c r="P57" s="163">
        <f>'将来負担比率（分子）の構造'!M$51</f>
        <v>1262</v>
      </c>
    </row>
    <row r="58" spans="1:16" x14ac:dyDescent="0.15">
      <c r="A58" s="163" t="s">
        <v>41</v>
      </c>
      <c r="B58" s="163"/>
      <c r="C58" s="163"/>
      <c r="D58" s="163">
        <f>'将来負担比率（分子）の構造'!I$50</f>
        <v>9916</v>
      </c>
      <c r="E58" s="163"/>
      <c r="F58" s="163"/>
      <c r="G58" s="163">
        <f>'将来負担比率（分子）の構造'!J$50</f>
        <v>11411</v>
      </c>
      <c r="H58" s="163"/>
      <c r="I58" s="163"/>
      <c r="J58" s="163">
        <f>'将来負担比率（分子）の構造'!K$50</f>
        <v>12993</v>
      </c>
      <c r="K58" s="163"/>
      <c r="L58" s="163"/>
      <c r="M58" s="163">
        <f>'将来負担比率（分子）の構造'!L$50</f>
        <v>12896</v>
      </c>
      <c r="N58" s="163"/>
      <c r="O58" s="163"/>
      <c r="P58" s="163">
        <f>'将来負担比率（分子）の構造'!M$50</f>
        <v>11520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2</v>
      </c>
      <c r="F61" s="163"/>
      <c r="G61" s="163"/>
      <c r="H61" s="163">
        <f>'将来負担比率（分子）の構造'!K$46</f>
        <v>0</v>
      </c>
      <c r="I61" s="163"/>
      <c r="J61" s="163"/>
      <c r="K61" s="163">
        <f>'将来負担比率（分子）の構造'!L$46</f>
        <v>3</v>
      </c>
      <c r="L61" s="163"/>
      <c r="M61" s="163"/>
      <c r="N61" s="163" t="str">
        <f>'将来負担比率（分子）の構造'!M$46</f>
        <v>-</v>
      </c>
      <c r="O61" s="163"/>
      <c r="P61" s="163"/>
    </row>
    <row r="62" spans="1:16" x14ac:dyDescent="0.15">
      <c r="A62" s="163" t="s">
        <v>35</v>
      </c>
      <c r="B62" s="163">
        <f>'将来負担比率（分子）の構造'!I$45</f>
        <v>1217</v>
      </c>
      <c r="C62" s="163"/>
      <c r="D62" s="163"/>
      <c r="E62" s="163">
        <f>'将来負担比率（分子）の構造'!J$45</f>
        <v>1167</v>
      </c>
      <c r="F62" s="163"/>
      <c r="G62" s="163"/>
      <c r="H62" s="163">
        <f>'将来負担比率（分子）の構造'!K$45</f>
        <v>1103</v>
      </c>
      <c r="I62" s="163"/>
      <c r="J62" s="163"/>
      <c r="K62" s="163">
        <f>'将来負担比率（分子）の構造'!L$45</f>
        <v>1106</v>
      </c>
      <c r="L62" s="163"/>
      <c r="M62" s="163"/>
      <c r="N62" s="163">
        <f>'将来負担比率（分子）の構造'!M$45</f>
        <v>1082</v>
      </c>
      <c r="O62" s="163"/>
      <c r="P62" s="163"/>
    </row>
    <row r="63" spans="1:16" x14ac:dyDescent="0.15">
      <c r="A63" s="163" t="s">
        <v>34</v>
      </c>
      <c r="B63" s="163">
        <f>'将来負担比率（分子）の構造'!I$44</f>
        <v>223</v>
      </c>
      <c r="C63" s="163"/>
      <c r="D63" s="163"/>
      <c r="E63" s="163">
        <f>'将来負担比率（分子）の構造'!J$44</f>
        <v>209</v>
      </c>
      <c r="F63" s="163"/>
      <c r="G63" s="163"/>
      <c r="H63" s="163">
        <f>'将来負担比率（分子）の構造'!K$44</f>
        <v>270</v>
      </c>
      <c r="I63" s="163"/>
      <c r="J63" s="163"/>
      <c r="K63" s="163">
        <f>'将来負担比率（分子）の構造'!L$44</f>
        <v>510</v>
      </c>
      <c r="L63" s="163"/>
      <c r="M63" s="163"/>
      <c r="N63" s="163">
        <f>'将来負担比率（分子）の構造'!M$44</f>
        <v>566</v>
      </c>
      <c r="O63" s="163"/>
      <c r="P63" s="163"/>
    </row>
    <row r="64" spans="1:16" x14ac:dyDescent="0.15">
      <c r="A64" s="163" t="s">
        <v>33</v>
      </c>
      <c r="B64" s="163">
        <f>'将来負担比率（分子）の構造'!I$43</f>
        <v>5932</v>
      </c>
      <c r="C64" s="163"/>
      <c r="D64" s="163"/>
      <c r="E64" s="163">
        <f>'将来負担比率（分子）の構造'!J$43</f>
        <v>5664</v>
      </c>
      <c r="F64" s="163"/>
      <c r="G64" s="163"/>
      <c r="H64" s="163">
        <f>'将来負担比率（分子）の構造'!K$43</f>
        <v>5400</v>
      </c>
      <c r="I64" s="163"/>
      <c r="J64" s="163"/>
      <c r="K64" s="163">
        <f>'将来負担比率（分子）の構造'!L$43</f>
        <v>5113</v>
      </c>
      <c r="L64" s="163"/>
      <c r="M64" s="163"/>
      <c r="N64" s="163">
        <f>'将来負担比率（分子）の構造'!M$43</f>
        <v>5295</v>
      </c>
      <c r="O64" s="163"/>
      <c r="P64" s="163"/>
    </row>
    <row r="65" spans="1:16" x14ac:dyDescent="0.15">
      <c r="A65" s="163" t="s">
        <v>32</v>
      </c>
      <c r="B65" s="163">
        <f>'将来負担比率（分子）の構造'!I$42</f>
        <v>10</v>
      </c>
      <c r="C65" s="163"/>
      <c r="D65" s="163"/>
      <c r="E65" s="163">
        <f>'将来負担比率（分子）の構造'!J$42</f>
        <v>6</v>
      </c>
      <c r="F65" s="163"/>
      <c r="G65" s="163"/>
      <c r="H65" s="163">
        <f>'将来負担比率（分子）の構造'!K$42</f>
        <v>3</v>
      </c>
      <c r="I65" s="163"/>
      <c r="J65" s="163"/>
      <c r="K65" s="163">
        <f>'将来負担比率（分子）の構造'!L$42</f>
        <v>2</v>
      </c>
      <c r="L65" s="163"/>
      <c r="M65" s="163"/>
      <c r="N65" s="163">
        <f>'将来負担比率（分子）の構造'!M$42</f>
        <v>3</v>
      </c>
      <c r="O65" s="163"/>
      <c r="P65" s="163"/>
    </row>
    <row r="66" spans="1:16" x14ac:dyDescent="0.15">
      <c r="A66" s="163" t="s">
        <v>31</v>
      </c>
      <c r="B66" s="163">
        <f>'将来負担比率（分子）の構造'!I$41</f>
        <v>1749</v>
      </c>
      <c r="C66" s="163"/>
      <c r="D66" s="163"/>
      <c r="E66" s="163">
        <f>'将来負担比率（分子）の構造'!J$41</f>
        <v>1591</v>
      </c>
      <c r="F66" s="163"/>
      <c r="G66" s="163"/>
      <c r="H66" s="163">
        <f>'将来負担比率（分子）の構造'!K$41</f>
        <v>1510</v>
      </c>
      <c r="I66" s="163"/>
      <c r="J66" s="163"/>
      <c r="K66" s="163">
        <f>'将来負担比率（分子）の構造'!L$41</f>
        <v>1560</v>
      </c>
      <c r="L66" s="163"/>
      <c r="M66" s="163"/>
      <c r="N66" s="163">
        <f>'将来負担比率（分子）の構造'!M$41</f>
        <v>1786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8074</v>
      </c>
      <c r="C72" s="167">
        <f>基金残高に係る経年分析!G55</f>
        <v>7843</v>
      </c>
      <c r="D72" s="167">
        <f>基金残高に係る経年分析!H55</f>
        <v>5927</v>
      </c>
    </row>
    <row r="73" spans="1:16" x14ac:dyDescent="0.15">
      <c r="A73" s="166" t="s">
        <v>74</v>
      </c>
      <c r="B73" s="167">
        <f>基金残高に係る経年分析!F56</f>
        <v>1174</v>
      </c>
      <c r="C73" s="167">
        <f>基金残高に係る経年分析!G56</f>
        <v>1045</v>
      </c>
      <c r="D73" s="167">
        <f>基金残高に係る経年分析!H56</f>
        <v>847</v>
      </c>
    </row>
    <row r="74" spans="1:16" x14ac:dyDescent="0.15">
      <c r="A74" s="166" t="s">
        <v>75</v>
      </c>
      <c r="B74" s="167">
        <f>基金残高に係る経年分析!F57</f>
        <v>2181</v>
      </c>
      <c r="C74" s="167">
        <f>基金残高に係る経年分析!G57</f>
        <v>2287</v>
      </c>
      <c r="D74" s="167">
        <f>基金残高に係る経年分析!H57</f>
        <v>2604</v>
      </c>
    </row>
  </sheetData>
  <sheetProtection algorithmName="SHA-512" hashValue="1buKjIwaG5ml8XNwjMz4KxlLcjPXQpeSD8pjgfqFAgDJr9teC/FXTlBxKuDP7X/Bia4tISJSFYWMp+LWaRMj2A==" saltValue="+J+BSEdfsm1xlVmP8mia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11234731</v>
      </c>
      <c r="S5" s="613"/>
      <c r="T5" s="613"/>
      <c r="U5" s="613"/>
      <c r="V5" s="613"/>
      <c r="W5" s="613"/>
      <c r="X5" s="613"/>
      <c r="Y5" s="614"/>
      <c r="Z5" s="615">
        <v>49.3</v>
      </c>
      <c r="AA5" s="615"/>
      <c r="AB5" s="615"/>
      <c r="AC5" s="615"/>
      <c r="AD5" s="616">
        <v>10600844</v>
      </c>
      <c r="AE5" s="616"/>
      <c r="AF5" s="616"/>
      <c r="AG5" s="616"/>
      <c r="AH5" s="616"/>
      <c r="AI5" s="616"/>
      <c r="AJ5" s="616"/>
      <c r="AK5" s="616"/>
      <c r="AL5" s="617">
        <v>86</v>
      </c>
      <c r="AM5" s="618"/>
      <c r="AN5" s="618"/>
      <c r="AO5" s="619"/>
      <c r="AP5" s="609" t="s">
        <v>215</v>
      </c>
      <c r="AQ5" s="610"/>
      <c r="AR5" s="610"/>
      <c r="AS5" s="610"/>
      <c r="AT5" s="610"/>
      <c r="AU5" s="610"/>
      <c r="AV5" s="610"/>
      <c r="AW5" s="610"/>
      <c r="AX5" s="610"/>
      <c r="AY5" s="610"/>
      <c r="AZ5" s="610"/>
      <c r="BA5" s="610"/>
      <c r="BB5" s="610"/>
      <c r="BC5" s="610"/>
      <c r="BD5" s="610"/>
      <c r="BE5" s="610"/>
      <c r="BF5" s="611"/>
      <c r="BG5" s="623">
        <v>10600844</v>
      </c>
      <c r="BH5" s="624"/>
      <c r="BI5" s="624"/>
      <c r="BJ5" s="624"/>
      <c r="BK5" s="624"/>
      <c r="BL5" s="624"/>
      <c r="BM5" s="624"/>
      <c r="BN5" s="625"/>
      <c r="BO5" s="626">
        <v>94.4</v>
      </c>
      <c r="BP5" s="626"/>
      <c r="BQ5" s="626"/>
      <c r="BR5" s="626"/>
      <c r="BS5" s="627">
        <v>149280</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182154</v>
      </c>
      <c r="S6" s="624"/>
      <c r="T6" s="624"/>
      <c r="U6" s="624"/>
      <c r="V6" s="624"/>
      <c r="W6" s="624"/>
      <c r="X6" s="624"/>
      <c r="Y6" s="625"/>
      <c r="Z6" s="626">
        <v>0.8</v>
      </c>
      <c r="AA6" s="626"/>
      <c r="AB6" s="626"/>
      <c r="AC6" s="626"/>
      <c r="AD6" s="627">
        <v>182154</v>
      </c>
      <c r="AE6" s="627"/>
      <c r="AF6" s="627"/>
      <c r="AG6" s="627"/>
      <c r="AH6" s="627"/>
      <c r="AI6" s="627"/>
      <c r="AJ6" s="627"/>
      <c r="AK6" s="627"/>
      <c r="AL6" s="628">
        <v>1.5</v>
      </c>
      <c r="AM6" s="629"/>
      <c r="AN6" s="629"/>
      <c r="AO6" s="630"/>
      <c r="AP6" s="620" t="s">
        <v>220</v>
      </c>
      <c r="AQ6" s="621"/>
      <c r="AR6" s="621"/>
      <c r="AS6" s="621"/>
      <c r="AT6" s="621"/>
      <c r="AU6" s="621"/>
      <c r="AV6" s="621"/>
      <c r="AW6" s="621"/>
      <c r="AX6" s="621"/>
      <c r="AY6" s="621"/>
      <c r="AZ6" s="621"/>
      <c r="BA6" s="621"/>
      <c r="BB6" s="621"/>
      <c r="BC6" s="621"/>
      <c r="BD6" s="621"/>
      <c r="BE6" s="621"/>
      <c r="BF6" s="622"/>
      <c r="BG6" s="623">
        <v>10600844</v>
      </c>
      <c r="BH6" s="624"/>
      <c r="BI6" s="624"/>
      <c r="BJ6" s="624"/>
      <c r="BK6" s="624"/>
      <c r="BL6" s="624"/>
      <c r="BM6" s="624"/>
      <c r="BN6" s="625"/>
      <c r="BO6" s="626">
        <v>94.4</v>
      </c>
      <c r="BP6" s="626"/>
      <c r="BQ6" s="626"/>
      <c r="BR6" s="626"/>
      <c r="BS6" s="627">
        <v>149280</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192901</v>
      </c>
      <c r="CS6" s="624"/>
      <c r="CT6" s="624"/>
      <c r="CU6" s="624"/>
      <c r="CV6" s="624"/>
      <c r="CW6" s="624"/>
      <c r="CX6" s="624"/>
      <c r="CY6" s="625"/>
      <c r="CZ6" s="617">
        <v>0.9</v>
      </c>
      <c r="DA6" s="618"/>
      <c r="DB6" s="618"/>
      <c r="DC6" s="634"/>
      <c r="DD6" s="632">
        <v>50</v>
      </c>
      <c r="DE6" s="624"/>
      <c r="DF6" s="624"/>
      <c r="DG6" s="624"/>
      <c r="DH6" s="624"/>
      <c r="DI6" s="624"/>
      <c r="DJ6" s="624"/>
      <c r="DK6" s="624"/>
      <c r="DL6" s="624"/>
      <c r="DM6" s="624"/>
      <c r="DN6" s="624"/>
      <c r="DO6" s="624"/>
      <c r="DP6" s="625"/>
      <c r="DQ6" s="632">
        <v>192884</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2566</v>
      </c>
      <c r="S7" s="624"/>
      <c r="T7" s="624"/>
      <c r="U7" s="624"/>
      <c r="V7" s="624"/>
      <c r="W7" s="624"/>
      <c r="X7" s="624"/>
      <c r="Y7" s="625"/>
      <c r="Z7" s="626">
        <v>0</v>
      </c>
      <c r="AA7" s="626"/>
      <c r="AB7" s="626"/>
      <c r="AC7" s="626"/>
      <c r="AD7" s="627">
        <v>2566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2979707</v>
      </c>
      <c r="BH7" s="624"/>
      <c r="BI7" s="624"/>
      <c r="BJ7" s="624"/>
      <c r="BK7" s="624"/>
      <c r="BL7" s="624"/>
      <c r="BM7" s="624"/>
      <c r="BN7" s="625"/>
      <c r="BO7" s="626">
        <v>26.5</v>
      </c>
      <c r="BP7" s="626"/>
      <c r="BQ7" s="626"/>
      <c r="BR7" s="626"/>
      <c r="BS7" s="627">
        <v>149280</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3123420</v>
      </c>
      <c r="CS7" s="624"/>
      <c r="CT7" s="624"/>
      <c r="CU7" s="624"/>
      <c r="CV7" s="624"/>
      <c r="CW7" s="624"/>
      <c r="CX7" s="624"/>
      <c r="CY7" s="625"/>
      <c r="CZ7" s="626">
        <v>14.2</v>
      </c>
      <c r="DA7" s="626"/>
      <c r="DB7" s="626"/>
      <c r="DC7" s="626"/>
      <c r="DD7" s="632">
        <v>98021</v>
      </c>
      <c r="DE7" s="624"/>
      <c r="DF7" s="624"/>
      <c r="DG7" s="624"/>
      <c r="DH7" s="624"/>
      <c r="DI7" s="624"/>
      <c r="DJ7" s="624"/>
      <c r="DK7" s="624"/>
      <c r="DL7" s="624"/>
      <c r="DM7" s="624"/>
      <c r="DN7" s="624"/>
      <c r="DO7" s="624"/>
      <c r="DP7" s="625"/>
      <c r="DQ7" s="632">
        <v>2804065</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51870</v>
      </c>
      <c r="S8" s="624"/>
      <c r="T8" s="624"/>
      <c r="U8" s="624"/>
      <c r="V8" s="624"/>
      <c r="W8" s="624"/>
      <c r="X8" s="624"/>
      <c r="Y8" s="625"/>
      <c r="Z8" s="626">
        <v>0.2</v>
      </c>
      <c r="AA8" s="626"/>
      <c r="AB8" s="626"/>
      <c r="AC8" s="626"/>
      <c r="AD8" s="627">
        <v>51870</v>
      </c>
      <c r="AE8" s="627"/>
      <c r="AF8" s="627"/>
      <c r="AG8" s="627"/>
      <c r="AH8" s="627"/>
      <c r="AI8" s="627"/>
      <c r="AJ8" s="627"/>
      <c r="AK8" s="627"/>
      <c r="AL8" s="628">
        <v>0.4</v>
      </c>
      <c r="AM8" s="629"/>
      <c r="AN8" s="629"/>
      <c r="AO8" s="630"/>
      <c r="AP8" s="620" t="s">
        <v>226</v>
      </c>
      <c r="AQ8" s="621"/>
      <c r="AR8" s="621"/>
      <c r="AS8" s="621"/>
      <c r="AT8" s="621"/>
      <c r="AU8" s="621"/>
      <c r="AV8" s="621"/>
      <c r="AW8" s="621"/>
      <c r="AX8" s="621"/>
      <c r="AY8" s="621"/>
      <c r="AZ8" s="621"/>
      <c r="BA8" s="621"/>
      <c r="BB8" s="621"/>
      <c r="BC8" s="621"/>
      <c r="BD8" s="621"/>
      <c r="BE8" s="621"/>
      <c r="BF8" s="622"/>
      <c r="BG8" s="623">
        <v>62251</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7922571</v>
      </c>
      <c r="CS8" s="624"/>
      <c r="CT8" s="624"/>
      <c r="CU8" s="624"/>
      <c r="CV8" s="624"/>
      <c r="CW8" s="624"/>
      <c r="CX8" s="624"/>
      <c r="CY8" s="625"/>
      <c r="CZ8" s="626">
        <v>36</v>
      </c>
      <c r="DA8" s="626"/>
      <c r="DB8" s="626"/>
      <c r="DC8" s="626"/>
      <c r="DD8" s="632">
        <v>391941</v>
      </c>
      <c r="DE8" s="624"/>
      <c r="DF8" s="624"/>
      <c r="DG8" s="624"/>
      <c r="DH8" s="624"/>
      <c r="DI8" s="624"/>
      <c r="DJ8" s="624"/>
      <c r="DK8" s="624"/>
      <c r="DL8" s="624"/>
      <c r="DM8" s="624"/>
      <c r="DN8" s="624"/>
      <c r="DO8" s="624"/>
      <c r="DP8" s="625"/>
      <c r="DQ8" s="632">
        <v>5173734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72236</v>
      </c>
      <c r="S9" s="624"/>
      <c r="T9" s="624"/>
      <c r="U9" s="624"/>
      <c r="V9" s="624"/>
      <c r="W9" s="624"/>
      <c r="X9" s="624"/>
      <c r="Y9" s="625"/>
      <c r="Z9" s="626">
        <v>0.3</v>
      </c>
      <c r="AA9" s="626"/>
      <c r="AB9" s="626"/>
      <c r="AC9" s="626"/>
      <c r="AD9" s="627">
        <v>72236</v>
      </c>
      <c r="AE9" s="627"/>
      <c r="AF9" s="627"/>
      <c r="AG9" s="627"/>
      <c r="AH9" s="627"/>
      <c r="AI9" s="627"/>
      <c r="AJ9" s="627"/>
      <c r="AK9" s="627"/>
      <c r="AL9" s="628">
        <v>0.6</v>
      </c>
      <c r="AM9" s="629"/>
      <c r="AN9" s="629"/>
      <c r="AO9" s="630"/>
      <c r="AP9" s="620" t="s">
        <v>229</v>
      </c>
      <c r="AQ9" s="621"/>
      <c r="AR9" s="621"/>
      <c r="AS9" s="621"/>
      <c r="AT9" s="621"/>
      <c r="AU9" s="621"/>
      <c r="AV9" s="621"/>
      <c r="AW9" s="621"/>
      <c r="AX9" s="621"/>
      <c r="AY9" s="621"/>
      <c r="AZ9" s="621"/>
      <c r="BA9" s="621"/>
      <c r="BB9" s="621"/>
      <c r="BC9" s="621"/>
      <c r="BD9" s="621"/>
      <c r="BE9" s="621"/>
      <c r="BF9" s="622"/>
      <c r="BG9" s="623">
        <v>2312570</v>
      </c>
      <c r="BH9" s="624"/>
      <c r="BI9" s="624"/>
      <c r="BJ9" s="624"/>
      <c r="BK9" s="624"/>
      <c r="BL9" s="624"/>
      <c r="BM9" s="624"/>
      <c r="BN9" s="625"/>
      <c r="BO9" s="626">
        <v>20.6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2466535</v>
      </c>
      <c r="CS9" s="624"/>
      <c r="CT9" s="624"/>
      <c r="CU9" s="624"/>
      <c r="CV9" s="624"/>
      <c r="CW9" s="624"/>
      <c r="CX9" s="624"/>
      <c r="CY9" s="625"/>
      <c r="CZ9" s="626">
        <v>11.2</v>
      </c>
      <c r="DA9" s="626"/>
      <c r="DB9" s="626"/>
      <c r="DC9" s="626"/>
      <c r="DD9" s="632">
        <v>201926</v>
      </c>
      <c r="DE9" s="624"/>
      <c r="DF9" s="624"/>
      <c r="DG9" s="624"/>
      <c r="DH9" s="624"/>
      <c r="DI9" s="624"/>
      <c r="DJ9" s="624"/>
      <c r="DK9" s="624"/>
      <c r="DL9" s="624"/>
      <c r="DM9" s="624"/>
      <c r="DN9" s="624"/>
      <c r="DO9" s="624"/>
      <c r="DP9" s="625"/>
      <c r="DQ9" s="632">
        <v>1889527</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171355</v>
      </c>
      <c r="BH10" s="624"/>
      <c r="BI10" s="624"/>
      <c r="BJ10" s="624"/>
      <c r="BK10" s="624"/>
      <c r="BL10" s="624"/>
      <c r="BM10" s="624"/>
      <c r="BN10" s="625"/>
      <c r="BO10" s="626">
        <v>1.5</v>
      </c>
      <c r="BP10" s="626"/>
      <c r="BQ10" s="626"/>
      <c r="BR10" s="626"/>
      <c r="BS10" s="627">
        <v>28687</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19736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16077</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995003</v>
      </c>
      <c r="S11" s="624"/>
      <c r="T11" s="624"/>
      <c r="U11" s="624"/>
      <c r="V11" s="624"/>
      <c r="W11" s="624"/>
      <c r="X11" s="624"/>
      <c r="Y11" s="625"/>
      <c r="Z11" s="628">
        <v>4.4000000000000004</v>
      </c>
      <c r="AA11" s="629"/>
      <c r="AB11" s="629"/>
      <c r="AC11" s="635"/>
      <c r="AD11" s="632">
        <v>995003</v>
      </c>
      <c r="AE11" s="624"/>
      <c r="AF11" s="624"/>
      <c r="AG11" s="624"/>
      <c r="AH11" s="624"/>
      <c r="AI11" s="624"/>
      <c r="AJ11" s="624"/>
      <c r="AK11" s="625"/>
      <c r="AL11" s="628">
        <v>8.1</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433531</v>
      </c>
      <c r="BH11" s="624"/>
      <c r="BI11" s="624"/>
      <c r="BJ11" s="624"/>
      <c r="BK11" s="624"/>
      <c r="BL11" s="624"/>
      <c r="BM11" s="624"/>
      <c r="BN11" s="625"/>
      <c r="BO11" s="626">
        <v>3.9</v>
      </c>
      <c r="BP11" s="626"/>
      <c r="BQ11" s="626"/>
      <c r="BR11" s="626"/>
      <c r="BS11" s="627">
        <v>120593</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398274</v>
      </c>
      <c r="CS11" s="624"/>
      <c r="CT11" s="624"/>
      <c r="CU11" s="624"/>
      <c r="CV11" s="624"/>
      <c r="CW11" s="624"/>
      <c r="CX11" s="624"/>
      <c r="CY11" s="625"/>
      <c r="CZ11" s="626">
        <v>1.8</v>
      </c>
      <c r="DA11" s="626"/>
      <c r="DB11" s="626"/>
      <c r="DC11" s="626"/>
      <c r="DD11" s="632">
        <v>16578</v>
      </c>
      <c r="DE11" s="624"/>
      <c r="DF11" s="624"/>
      <c r="DG11" s="624"/>
      <c r="DH11" s="624"/>
      <c r="DI11" s="624"/>
      <c r="DJ11" s="624"/>
      <c r="DK11" s="624"/>
      <c r="DL11" s="624"/>
      <c r="DM11" s="624"/>
      <c r="DN11" s="624"/>
      <c r="DO11" s="624"/>
      <c r="DP11" s="625"/>
      <c r="DQ11" s="632">
        <v>313711</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7216114</v>
      </c>
      <c r="BH12" s="624"/>
      <c r="BI12" s="624"/>
      <c r="BJ12" s="624"/>
      <c r="BK12" s="624"/>
      <c r="BL12" s="624"/>
      <c r="BM12" s="624"/>
      <c r="BN12" s="625"/>
      <c r="BO12" s="626">
        <v>64.2</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598761</v>
      </c>
      <c r="CS12" s="624"/>
      <c r="CT12" s="624"/>
      <c r="CU12" s="624"/>
      <c r="CV12" s="624"/>
      <c r="CW12" s="624"/>
      <c r="CX12" s="624"/>
      <c r="CY12" s="625"/>
      <c r="CZ12" s="626">
        <v>2.7</v>
      </c>
      <c r="DA12" s="626"/>
      <c r="DB12" s="626"/>
      <c r="DC12" s="626"/>
      <c r="DD12" s="632">
        <v>313662</v>
      </c>
      <c r="DE12" s="624"/>
      <c r="DF12" s="624"/>
      <c r="DG12" s="624"/>
      <c r="DH12" s="624"/>
      <c r="DI12" s="624"/>
      <c r="DJ12" s="624"/>
      <c r="DK12" s="624"/>
      <c r="DL12" s="624"/>
      <c r="DM12" s="624"/>
      <c r="DN12" s="624"/>
      <c r="DO12" s="624"/>
      <c r="DP12" s="625"/>
      <c r="DQ12" s="632">
        <v>477649</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7210799</v>
      </c>
      <c r="BH13" s="624"/>
      <c r="BI13" s="624"/>
      <c r="BJ13" s="624"/>
      <c r="BK13" s="624"/>
      <c r="BL13" s="624"/>
      <c r="BM13" s="624"/>
      <c r="BN13" s="625"/>
      <c r="BO13" s="626">
        <v>64.2</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3024077</v>
      </c>
      <c r="CS13" s="624"/>
      <c r="CT13" s="624"/>
      <c r="CU13" s="624"/>
      <c r="CV13" s="624"/>
      <c r="CW13" s="624"/>
      <c r="CX13" s="624"/>
      <c r="CY13" s="625"/>
      <c r="CZ13" s="626">
        <v>13.7</v>
      </c>
      <c r="DA13" s="626"/>
      <c r="DB13" s="626"/>
      <c r="DC13" s="626"/>
      <c r="DD13" s="632">
        <v>752022</v>
      </c>
      <c r="DE13" s="624"/>
      <c r="DF13" s="624"/>
      <c r="DG13" s="624"/>
      <c r="DH13" s="624"/>
      <c r="DI13" s="624"/>
      <c r="DJ13" s="624"/>
      <c r="DK13" s="624"/>
      <c r="DL13" s="624"/>
      <c r="DM13" s="624"/>
      <c r="DN13" s="624"/>
      <c r="DO13" s="624"/>
      <c r="DP13" s="625"/>
      <c r="DQ13" s="632">
        <v>2623099</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123278</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751352</v>
      </c>
      <c r="CS14" s="624"/>
      <c r="CT14" s="624"/>
      <c r="CU14" s="624"/>
      <c r="CV14" s="624"/>
      <c r="CW14" s="624"/>
      <c r="CX14" s="624"/>
      <c r="CY14" s="625"/>
      <c r="CZ14" s="626">
        <v>3.4</v>
      </c>
      <c r="DA14" s="626"/>
      <c r="DB14" s="626"/>
      <c r="DC14" s="626"/>
      <c r="DD14" s="632">
        <v>17523</v>
      </c>
      <c r="DE14" s="624"/>
      <c r="DF14" s="624"/>
      <c r="DG14" s="624"/>
      <c r="DH14" s="624"/>
      <c r="DI14" s="624"/>
      <c r="DJ14" s="624"/>
      <c r="DK14" s="624"/>
      <c r="DL14" s="624"/>
      <c r="DM14" s="624"/>
      <c r="DN14" s="624"/>
      <c r="DO14" s="624"/>
      <c r="DP14" s="625"/>
      <c r="DQ14" s="632">
        <v>733480</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14458</v>
      </c>
      <c r="S15" s="624"/>
      <c r="T15" s="624"/>
      <c r="U15" s="624"/>
      <c r="V15" s="624"/>
      <c r="W15" s="624"/>
      <c r="X15" s="624"/>
      <c r="Y15" s="625"/>
      <c r="Z15" s="626">
        <v>0.1</v>
      </c>
      <c r="AA15" s="626"/>
      <c r="AB15" s="626"/>
      <c r="AC15" s="626"/>
      <c r="AD15" s="627">
        <v>14458</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281745</v>
      </c>
      <c r="BH15" s="624"/>
      <c r="BI15" s="624"/>
      <c r="BJ15" s="624"/>
      <c r="BK15" s="624"/>
      <c r="BL15" s="624"/>
      <c r="BM15" s="624"/>
      <c r="BN15" s="625"/>
      <c r="BO15" s="626">
        <v>2.5</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3263868</v>
      </c>
      <c r="CS15" s="624"/>
      <c r="CT15" s="624"/>
      <c r="CU15" s="624"/>
      <c r="CV15" s="624"/>
      <c r="CW15" s="624"/>
      <c r="CX15" s="624"/>
      <c r="CY15" s="625"/>
      <c r="CZ15" s="626">
        <v>14.8</v>
      </c>
      <c r="DA15" s="626"/>
      <c r="DB15" s="626"/>
      <c r="DC15" s="626"/>
      <c r="DD15" s="632">
        <v>688118</v>
      </c>
      <c r="DE15" s="624"/>
      <c r="DF15" s="624"/>
      <c r="DG15" s="624"/>
      <c r="DH15" s="624"/>
      <c r="DI15" s="624"/>
      <c r="DJ15" s="624"/>
      <c r="DK15" s="624"/>
      <c r="DL15" s="624"/>
      <c r="DM15" s="624"/>
      <c r="DN15" s="624"/>
      <c r="DO15" s="624"/>
      <c r="DP15" s="625"/>
      <c r="DQ15" s="632">
        <v>2660608</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113485</v>
      </c>
      <c r="S16" s="624"/>
      <c r="T16" s="624"/>
      <c r="U16" s="624"/>
      <c r="V16" s="624"/>
      <c r="W16" s="624"/>
      <c r="X16" s="624"/>
      <c r="Y16" s="625"/>
      <c r="Z16" s="626">
        <v>0.5</v>
      </c>
      <c r="AA16" s="626"/>
      <c r="AB16" s="626"/>
      <c r="AC16" s="626"/>
      <c r="AD16" s="627">
        <v>113485</v>
      </c>
      <c r="AE16" s="627"/>
      <c r="AF16" s="627"/>
      <c r="AG16" s="627"/>
      <c r="AH16" s="627"/>
      <c r="AI16" s="627"/>
      <c r="AJ16" s="627"/>
      <c r="AK16" s="627"/>
      <c r="AL16" s="628">
        <v>0.9</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35383</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953</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243557</v>
      </c>
      <c r="S17" s="624"/>
      <c r="T17" s="624"/>
      <c r="U17" s="624"/>
      <c r="V17" s="624"/>
      <c r="W17" s="624"/>
      <c r="X17" s="624"/>
      <c r="Y17" s="625"/>
      <c r="Z17" s="626">
        <v>1.1000000000000001</v>
      </c>
      <c r="AA17" s="626"/>
      <c r="AB17" s="626"/>
      <c r="AC17" s="626"/>
      <c r="AD17" s="627">
        <v>243557</v>
      </c>
      <c r="AE17" s="627"/>
      <c r="AF17" s="627"/>
      <c r="AG17" s="627"/>
      <c r="AH17" s="627"/>
      <c r="AI17" s="627"/>
      <c r="AJ17" s="627"/>
      <c r="AK17" s="627"/>
      <c r="AL17" s="628">
        <v>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206950</v>
      </c>
      <c r="CS17" s="624"/>
      <c r="CT17" s="624"/>
      <c r="CU17" s="624"/>
      <c r="CV17" s="624"/>
      <c r="CW17" s="624"/>
      <c r="CX17" s="624"/>
      <c r="CY17" s="625"/>
      <c r="CZ17" s="626">
        <v>0.9</v>
      </c>
      <c r="DA17" s="626"/>
      <c r="DB17" s="626"/>
      <c r="DC17" s="626"/>
      <c r="DD17" s="632" t="s">
        <v>122</v>
      </c>
      <c r="DE17" s="624"/>
      <c r="DF17" s="624"/>
      <c r="DG17" s="624"/>
      <c r="DH17" s="624"/>
      <c r="DI17" s="624"/>
      <c r="DJ17" s="624"/>
      <c r="DK17" s="624"/>
      <c r="DL17" s="624"/>
      <c r="DM17" s="624"/>
      <c r="DN17" s="624"/>
      <c r="DO17" s="624"/>
      <c r="DP17" s="625"/>
      <c r="DQ17" s="632">
        <v>206010</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45488</v>
      </c>
      <c r="S18" s="624"/>
      <c r="T18" s="624"/>
      <c r="U18" s="624"/>
      <c r="V18" s="624"/>
      <c r="W18" s="624"/>
      <c r="X18" s="624"/>
      <c r="Y18" s="625"/>
      <c r="Z18" s="626">
        <v>0.2</v>
      </c>
      <c r="AA18" s="626"/>
      <c r="AB18" s="626"/>
      <c r="AC18" s="626"/>
      <c r="AD18" s="627">
        <v>45488</v>
      </c>
      <c r="AE18" s="627"/>
      <c r="AF18" s="627"/>
      <c r="AG18" s="627"/>
      <c r="AH18" s="627"/>
      <c r="AI18" s="627"/>
      <c r="AJ18" s="627"/>
      <c r="AK18" s="627"/>
      <c r="AL18" s="628">
        <v>0.4</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190485</v>
      </c>
      <c r="S19" s="624"/>
      <c r="T19" s="624"/>
      <c r="U19" s="624"/>
      <c r="V19" s="624"/>
      <c r="W19" s="624"/>
      <c r="X19" s="624"/>
      <c r="Y19" s="625"/>
      <c r="Z19" s="626">
        <v>0.8</v>
      </c>
      <c r="AA19" s="626"/>
      <c r="AB19" s="626"/>
      <c r="AC19" s="626"/>
      <c r="AD19" s="627">
        <v>190485</v>
      </c>
      <c r="AE19" s="627"/>
      <c r="AF19" s="627"/>
      <c r="AG19" s="627"/>
      <c r="AH19" s="627"/>
      <c r="AI19" s="627"/>
      <c r="AJ19" s="627"/>
      <c r="AK19" s="627"/>
      <c r="AL19" s="628">
        <v>1.5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633887</v>
      </c>
      <c r="BH19" s="624"/>
      <c r="BI19" s="624"/>
      <c r="BJ19" s="624"/>
      <c r="BK19" s="624"/>
      <c r="BL19" s="624"/>
      <c r="BM19" s="624"/>
      <c r="BN19" s="625"/>
      <c r="BO19" s="626">
        <v>5.6</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7584</v>
      </c>
      <c r="S20" s="624"/>
      <c r="T20" s="624"/>
      <c r="U20" s="624"/>
      <c r="V20" s="624"/>
      <c r="W20" s="624"/>
      <c r="X20" s="624"/>
      <c r="Y20" s="625"/>
      <c r="Z20" s="626">
        <v>0</v>
      </c>
      <c r="AA20" s="626"/>
      <c r="AB20" s="626"/>
      <c r="AC20" s="626"/>
      <c r="AD20" s="627">
        <v>7584</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633887</v>
      </c>
      <c r="BH20" s="624"/>
      <c r="BI20" s="624"/>
      <c r="BJ20" s="624"/>
      <c r="BK20" s="624"/>
      <c r="BL20" s="624"/>
      <c r="BM20" s="624"/>
      <c r="BN20" s="625"/>
      <c r="BO20" s="626">
        <v>5.6</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22003828</v>
      </c>
      <c r="CS20" s="624"/>
      <c r="CT20" s="624"/>
      <c r="CU20" s="624"/>
      <c r="CV20" s="624"/>
      <c r="CW20" s="624"/>
      <c r="CX20" s="624"/>
      <c r="CY20" s="625"/>
      <c r="CZ20" s="626">
        <v>100</v>
      </c>
      <c r="DA20" s="626"/>
      <c r="DB20" s="626"/>
      <c r="DC20" s="626"/>
      <c r="DD20" s="632">
        <v>2479841</v>
      </c>
      <c r="DE20" s="624"/>
      <c r="DF20" s="624"/>
      <c r="DG20" s="624"/>
      <c r="DH20" s="624"/>
      <c r="DI20" s="624"/>
      <c r="DJ20" s="624"/>
      <c r="DK20" s="624"/>
      <c r="DL20" s="624"/>
      <c r="DM20" s="624"/>
      <c r="DN20" s="624"/>
      <c r="DO20" s="624"/>
      <c r="DP20" s="625"/>
      <c r="DQ20" s="632">
        <v>17091797</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17314</v>
      </c>
      <c r="S21" s="624"/>
      <c r="T21" s="624"/>
      <c r="U21" s="624"/>
      <c r="V21" s="624"/>
      <c r="W21" s="624"/>
      <c r="X21" s="624"/>
      <c r="Y21" s="625"/>
      <c r="Z21" s="626">
        <v>0.1</v>
      </c>
      <c r="AA21" s="626"/>
      <c r="AB21" s="626"/>
      <c r="AC21" s="626"/>
      <c r="AD21" s="627" t="s">
        <v>122</v>
      </c>
      <c r="AE21" s="627"/>
      <c r="AF21" s="627"/>
      <c r="AG21" s="627"/>
      <c r="AH21" s="627"/>
      <c r="AI21" s="627"/>
      <c r="AJ21" s="627"/>
      <c r="AK21" s="627"/>
      <c r="AL21" s="628" t="s">
        <v>122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15914</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633887</v>
      </c>
      <c r="BH23" s="624"/>
      <c r="BI23" s="624"/>
      <c r="BJ23" s="624"/>
      <c r="BK23" s="624"/>
      <c r="BL23" s="624"/>
      <c r="BM23" s="624"/>
      <c r="BN23" s="625"/>
      <c r="BO23" s="626">
        <v>5.6</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1400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8430183</v>
      </c>
      <c r="CS24" s="613"/>
      <c r="CT24" s="613"/>
      <c r="CU24" s="613"/>
      <c r="CV24" s="613"/>
      <c r="CW24" s="613"/>
      <c r="CX24" s="613"/>
      <c r="CY24" s="614"/>
      <c r="CZ24" s="617">
        <v>38.299999999999997</v>
      </c>
      <c r="DA24" s="618"/>
      <c r="DB24" s="618"/>
      <c r="DC24" s="634"/>
      <c r="DD24" s="658">
        <v>6062416</v>
      </c>
      <c r="DE24" s="613"/>
      <c r="DF24" s="613"/>
      <c r="DG24" s="613"/>
      <c r="DH24" s="613"/>
      <c r="DI24" s="613"/>
      <c r="DJ24" s="613"/>
      <c r="DK24" s="614"/>
      <c r="DL24" s="658">
        <v>5562537</v>
      </c>
      <c r="DM24" s="613"/>
      <c r="DN24" s="613"/>
      <c r="DO24" s="613"/>
      <c r="DP24" s="613"/>
      <c r="DQ24" s="613"/>
      <c r="DR24" s="613"/>
      <c r="DS24" s="613"/>
      <c r="DT24" s="613"/>
      <c r="DU24" s="613"/>
      <c r="DV24" s="614"/>
      <c r="DW24" s="617">
        <v>45.1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12927374</v>
      </c>
      <c r="S25" s="624"/>
      <c r="T25" s="624"/>
      <c r="U25" s="624"/>
      <c r="V25" s="624"/>
      <c r="W25" s="624"/>
      <c r="X25" s="624"/>
      <c r="Y25" s="625"/>
      <c r="Z25" s="626">
        <v>56.7</v>
      </c>
      <c r="AA25" s="626"/>
      <c r="AB25" s="626"/>
      <c r="AC25" s="626"/>
      <c r="AD25" s="627">
        <v>12276173</v>
      </c>
      <c r="AE25" s="627"/>
      <c r="AF25" s="627"/>
      <c r="AG25" s="627"/>
      <c r="AH25" s="627"/>
      <c r="AI25" s="627"/>
      <c r="AJ25" s="627"/>
      <c r="AK25" s="627"/>
      <c r="AL25" s="628">
        <v>99.6</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4361389</v>
      </c>
      <c r="CS25" s="655"/>
      <c r="CT25" s="655"/>
      <c r="CU25" s="655"/>
      <c r="CV25" s="655"/>
      <c r="CW25" s="655"/>
      <c r="CX25" s="655"/>
      <c r="CY25" s="656"/>
      <c r="CZ25" s="628">
        <v>19.8</v>
      </c>
      <c r="DA25" s="653"/>
      <c r="DB25" s="653"/>
      <c r="DC25" s="657"/>
      <c r="DD25" s="632">
        <v>4181088</v>
      </c>
      <c r="DE25" s="655"/>
      <c r="DF25" s="655"/>
      <c r="DG25" s="655"/>
      <c r="DH25" s="655"/>
      <c r="DI25" s="655"/>
      <c r="DJ25" s="655"/>
      <c r="DK25" s="656"/>
      <c r="DL25" s="632">
        <v>4137833</v>
      </c>
      <c r="DM25" s="655"/>
      <c r="DN25" s="655"/>
      <c r="DO25" s="655"/>
      <c r="DP25" s="655"/>
      <c r="DQ25" s="655"/>
      <c r="DR25" s="655"/>
      <c r="DS25" s="655"/>
      <c r="DT25" s="655"/>
      <c r="DU25" s="655"/>
      <c r="DV25" s="656"/>
      <c r="DW25" s="628">
        <v>33.6</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3363</v>
      </c>
      <c r="S26" s="624"/>
      <c r="T26" s="624"/>
      <c r="U26" s="624"/>
      <c r="V26" s="624"/>
      <c r="W26" s="624"/>
      <c r="X26" s="624"/>
      <c r="Y26" s="625"/>
      <c r="Z26" s="626">
        <v>0</v>
      </c>
      <c r="AA26" s="626"/>
      <c r="AB26" s="626"/>
      <c r="AC26" s="626"/>
      <c r="AD26" s="627">
        <v>3363</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2315199</v>
      </c>
      <c r="CS26" s="624"/>
      <c r="CT26" s="624"/>
      <c r="CU26" s="624"/>
      <c r="CV26" s="624"/>
      <c r="CW26" s="624"/>
      <c r="CX26" s="624"/>
      <c r="CY26" s="625"/>
      <c r="CZ26" s="628">
        <v>10.5</v>
      </c>
      <c r="DA26" s="653"/>
      <c r="DB26" s="653"/>
      <c r="DC26" s="657"/>
      <c r="DD26" s="632">
        <v>2202464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56221</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11234731</v>
      </c>
      <c r="BH27" s="624"/>
      <c r="BI27" s="624"/>
      <c r="BJ27" s="624"/>
      <c r="BK27" s="624"/>
      <c r="BL27" s="624"/>
      <c r="BM27" s="624"/>
      <c r="BN27" s="625"/>
      <c r="BO27" s="626">
        <v>100</v>
      </c>
      <c r="BP27" s="626"/>
      <c r="BQ27" s="626"/>
      <c r="BR27" s="626"/>
      <c r="BS27" s="627">
        <v>149280</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3861844</v>
      </c>
      <c r="CS27" s="655"/>
      <c r="CT27" s="655"/>
      <c r="CU27" s="655"/>
      <c r="CV27" s="655"/>
      <c r="CW27" s="655"/>
      <c r="CX27" s="655"/>
      <c r="CY27" s="656"/>
      <c r="CZ27" s="628">
        <v>17.600000000000001</v>
      </c>
      <c r="DA27" s="653"/>
      <c r="DB27" s="653"/>
      <c r="DC27" s="657"/>
      <c r="DD27" s="632">
        <v>1675318</v>
      </c>
      <c r="DE27" s="655"/>
      <c r="DF27" s="655"/>
      <c r="DG27" s="655"/>
      <c r="DH27" s="655"/>
      <c r="DI27" s="655"/>
      <c r="DJ27" s="655"/>
      <c r="DK27" s="656"/>
      <c r="DL27" s="632">
        <v>1218694</v>
      </c>
      <c r="DM27" s="655"/>
      <c r="DN27" s="655"/>
      <c r="DO27" s="655"/>
      <c r="DP27" s="655"/>
      <c r="DQ27" s="655"/>
      <c r="DR27" s="655"/>
      <c r="DS27" s="655"/>
      <c r="DT27" s="655"/>
      <c r="DU27" s="655"/>
      <c r="DV27" s="656"/>
      <c r="DW27" s="628">
        <v>9.9</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101049</v>
      </c>
      <c r="S28" s="624"/>
      <c r="T28" s="624"/>
      <c r="U28" s="624"/>
      <c r="V28" s="624"/>
      <c r="W28" s="624"/>
      <c r="X28" s="624"/>
      <c r="Y28" s="625"/>
      <c r="Z28" s="626">
        <v>0.4</v>
      </c>
      <c r="AA28" s="626"/>
      <c r="AB28" s="626"/>
      <c r="AC28" s="626"/>
      <c r="AD28" s="627">
        <v>37345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206950</v>
      </c>
      <c r="CS28" s="624"/>
      <c r="CT28" s="624"/>
      <c r="CU28" s="624"/>
      <c r="CV28" s="624"/>
      <c r="CW28" s="624"/>
      <c r="CX28" s="624"/>
      <c r="CY28" s="625"/>
      <c r="CZ28" s="628">
        <v>0.9</v>
      </c>
      <c r="DA28" s="653"/>
      <c r="DB28" s="653"/>
      <c r="DC28" s="657"/>
      <c r="DD28" s="632">
        <v>206010</v>
      </c>
      <c r="DE28" s="624"/>
      <c r="DF28" s="624"/>
      <c r="DG28" s="624"/>
      <c r="DH28" s="624"/>
      <c r="DI28" s="624"/>
      <c r="DJ28" s="624"/>
      <c r="DK28" s="625"/>
      <c r="DL28" s="632">
        <v>206010</v>
      </c>
      <c r="DM28" s="624"/>
      <c r="DN28" s="624"/>
      <c r="DO28" s="624"/>
      <c r="DP28" s="624"/>
      <c r="DQ28" s="624"/>
      <c r="DR28" s="624"/>
      <c r="DS28" s="624"/>
      <c r="DT28" s="624"/>
      <c r="DU28" s="624"/>
      <c r="DV28" s="625"/>
      <c r="DW28" s="628">
        <v>1.7</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72675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206950</v>
      </c>
      <c r="CS29" s="655"/>
      <c r="CT29" s="655"/>
      <c r="CU29" s="655"/>
      <c r="CV29" s="655"/>
      <c r="CW29" s="655"/>
      <c r="CX29" s="655"/>
      <c r="CY29" s="656"/>
      <c r="CZ29" s="628">
        <v>0.9</v>
      </c>
      <c r="DA29" s="653"/>
      <c r="DB29" s="653"/>
      <c r="DC29" s="657"/>
      <c r="DD29" s="632">
        <v>206010</v>
      </c>
      <c r="DE29" s="655"/>
      <c r="DF29" s="655"/>
      <c r="DG29" s="655"/>
      <c r="DH29" s="655"/>
      <c r="DI29" s="655"/>
      <c r="DJ29" s="655"/>
      <c r="DK29" s="656"/>
      <c r="DL29" s="632">
        <v>206010</v>
      </c>
      <c r="DM29" s="655"/>
      <c r="DN29" s="655"/>
      <c r="DO29" s="655"/>
      <c r="DP29" s="655"/>
      <c r="DQ29" s="655"/>
      <c r="DR29" s="655"/>
      <c r="DS29" s="655"/>
      <c r="DT29" s="655"/>
      <c r="DU29" s="655"/>
      <c r="DV29" s="656"/>
      <c r="DW29" s="628">
        <v>1.7</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4531071</v>
      </c>
      <c r="S30" s="624"/>
      <c r="T30" s="624"/>
      <c r="U30" s="624"/>
      <c r="V30" s="624"/>
      <c r="W30" s="624"/>
      <c r="X30" s="624"/>
      <c r="Y30" s="625"/>
      <c r="Z30" s="626">
        <v>19.899999999999999</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198737</v>
      </c>
      <c r="CS30" s="624"/>
      <c r="CT30" s="624"/>
      <c r="CU30" s="624"/>
      <c r="CV30" s="624"/>
      <c r="CW30" s="624"/>
      <c r="CX30" s="624"/>
      <c r="CY30" s="625"/>
      <c r="CZ30" s="628">
        <v>0.9</v>
      </c>
      <c r="DA30" s="653"/>
      <c r="DB30" s="653"/>
      <c r="DC30" s="657"/>
      <c r="DD30" s="632">
        <v>197797</v>
      </c>
      <c r="DE30" s="624"/>
      <c r="DF30" s="624"/>
      <c r="DG30" s="624"/>
      <c r="DH30" s="624"/>
      <c r="DI30" s="624"/>
      <c r="DJ30" s="624"/>
      <c r="DK30" s="625"/>
      <c r="DL30" s="632">
        <v>197797</v>
      </c>
      <c r="DM30" s="624"/>
      <c r="DN30" s="624"/>
      <c r="DO30" s="624"/>
      <c r="DP30" s="624"/>
      <c r="DQ30" s="624"/>
      <c r="DR30" s="624"/>
      <c r="DS30" s="624"/>
      <c r="DT30" s="624"/>
      <c r="DU30" s="624"/>
      <c r="DV30" s="625"/>
      <c r="DW30" s="628">
        <v>1.6</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99.8</v>
      </c>
      <c r="BH31" s="667"/>
      <c r="BI31" s="667"/>
      <c r="BJ31" s="667"/>
      <c r="BK31" s="667"/>
      <c r="BL31" s="667"/>
      <c r="BM31" s="618">
        <v>99.2</v>
      </c>
      <c r="BN31" s="667"/>
      <c r="BO31" s="667"/>
      <c r="BP31" s="667"/>
      <c r="BQ31" s="668"/>
      <c r="BR31" s="679">
        <v>99.7</v>
      </c>
      <c r="BS31" s="667"/>
      <c r="BT31" s="667"/>
      <c r="BU31" s="667"/>
      <c r="BV31" s="667"/>
      <c r="BW31" s="667"/>
      <c r="BX31" s="618">
        <v>99.2</v>
      </c>
      <c r="BY31" s="667"/>
      <c r="BZ31" s="667"/>
      <c r="CA31" s="667"/>
      <c r="CB31" s="668"/>
      <c r="CD31" s="661"/>
      <c r="CE31" s="662"/>
      <c r="CF31" s="620" t="s">
        <v>299</v>
      </c>
      <c r="CG31" s="621"/>
      <c r="CH31" s="621"/>
      <c r="CI31" s="621"/>
      <c r="CJ31" s="621"/>
      <c r="CK31" s="621"/>
      <c r="CL31" s="621"/>
      <c r="CM31" s="621"/>
      <c r="CN31" s="621"/>
      <c r="CO31" s="621"/>
      <c r="CP31" s="621"/>
      <c r="CQ31" s="622"/>
      <c r="CR31" s="623">
        <v>8213</v>
      </c>
      <c r="CS31" s="655"/>
      <c r="CT31" s="655"/>
      <c r="CU31" s="655"/>
      <c r="CV31" s="655"/>
      <c r="CW31" s="655"/>
      <c r="CX31" s="655"/>
      <c r="CY31" s="656"/>
      <c r="CZ31" s="628">
        <v>0</v>
      </c>
      <c r="DA31" s="653"/>
      <c r="DB31" s="653"/>
      <c r="DC31" s="657"/>
      <c r="DD31" s="632">
        <v>8213</v>
      </c>
      <c r="DE31" s="655"/>
      <c r="DF31" s="655"/>
      <c r="DG31" s="655"/>
      <c r="DH31" s="655"/>
      <c r="DI31" s="655"/>
      <c r="DJ31" s="655"/>
      <c r="DK31" s="656"/>
      <c r="DL31" s="632">
        <v>8213</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1232824</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99.8</v>
      </c>
      <c r="BH32" s="655"/>
      <c r="BI32" s="655"/>
      <c r="BJ32" s="655"/>
      <c r="BK32" s="655"/>
      <c r="BL32" s="655"/>
      <c r="BM32" s="629">
        <v>98.7</v>
      </c>
      <c r="BN32" s="655"/>
      <c r="BO32" s="655"/>
      <c r="BP32" s="655"/>
      <c r="BQ32" s="678"/>
      <c r="BR32" s="680">
        <v>99.2</v>
      </c>
      <c r="BS32" s="655"/>
      <c r="BT32" s="655"/>
      <c r="BU32" s="655"/>
      <c r="BV32" s="655"/>
      <c r="BW32" s="655"/>
      <c r="BX32" s="629">
        <v>98.5</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53311</v>
      </c>
      <c r="S33" s="624"/>
      <c r="T33" s="624"/>
      <c r="U33" s="624"/>
      <c r="V33" s="624"/>
      <c r="W33" s="624"/>
      <c r="X33" s="624"/>
      <c r="Y33" s="625"/>
      <c r="Z33" s="626">
        <v>0.2</v>
      </c>
      <c r="AA33" s="626"/>
      <c r="AB33" s="626"/>
      <c r="AC33" s="626"/>
      <c r="AD33" s="627">
        <v>2974</v>
      </c>
      <c r="AE33" s="627"/>
      <c r="AF33" s="627"/>
      <c r="AG33" s="627"/>
      <c r="AH33" s="627"/>
      <c r="AI33" s="627"/>
      <c r="AJ33" s="627"/>
      <c r="AK33" s="627"/>
      <c r="AL33" s="628">
        <v>0</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99.9</v>
      </c>
      <c r="BH33" s="682"/>
      <c r="BI33" s="682"/>
      <c r="BJ33" s="682"/>
      <c r="BK33" s="682"/>
      <c r="BL33" s="682"/>
      <c r="BM33" s="683">
        <v>99.4</v>
      </c>
      <c r="BN33" s="682"/>
      <c r="BO33" s="682"/>
      <c r="BP33" s="682"/>
      <c r="BQ33" s="684"/>
      <c r="BR33" s="681">
        <v>99.8</v>
      </c>
      <c r="BS33" s="682"/>
      <c r="BT33" s="682"/>
      <c r="BU33" s="682"/>
      <c r="BV33" s="682"/>
      <c r="BW33" s="682"/>
      <c r="BX33" s="683">
        <v>99.5</v>
      </c>
      <c r="BY33" s="682"/>
      <c r="BZ33" s="682"/>
      <c r="CA33" s="682"/>
      <c r="CB33" s="684"/>
      <c r="CD33" s="620" t="s">
        <v>306</v>
      </c>
      <c r="CE33" s="621"/>
      <c r="CF33" s="621"/>
      <c r="CG33" s="621"/>
      <c r="CH33" s="621"/>
      <c r="CI33" s="621"/>
      <c r="CJ33" s="621"/>
      <c r="CK33" s="621"/>
      <c r="CL33" s="621"/>
      <c r="CM33" s="621"/>
      <c r="CN33" s="621"/>
      <c r="CO33" s="621"/>
      <c r="CP33" s="621"/>
      <c r="CQ33" s="622"/>
      <c r="CR33" s="623">
        <v>11058421</v>
      </c>
      <c r="CS33" s="655"/>
      <c r="CT33" s="655"/>
      <c r="CU33" s="655"/>
      <c r="CV33" s="655"/>
      <c r="CW33" s="655"/>
      <c r="CX33" s="655"/>
      <c r="CY33" s="656"/>
      <c r="CZ33" s="628">
        <v>50.3</v>
      </c>
      <c r="DA33" s="653"/>
      <c r="DB33" s="653"/>
      <c r="DC33" s="657"/>
      <c r="DD33" s="632">
        <v>9506634</v>
      </c>
      <c r="DE33" s="655"/>
      <c r="DF33" s="655"/>
      <c r="DG33" s="655"/>
      <c r="DH33" s="655"/>
      <c r="DI33" s="655"/>
      <c r="DJ33" s="655"/>
      <c r="DK33" s="656"/>
      <c r="DL33" s="632">
        <v>6750541</v>
      </c>
      <c r="DM33" s="655"/>
      <c r="DN33" s="655"/>
      <c r="DO33" s="655"/>
      <c r="DP33" s="655"/>
      <c r="DQ33" s="655"/>
      <c r="DR33" s="655"/>
      <c r="DS33" s="655"/>
      <c r="DT33" s="655"/>
      <c r="DU33" s="655"/>
      <c r="DV33" s="656"/>
      <c r="DW33" s="628">
        <v>54.8</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58707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4657348</v>
      </c>
      <c r="CS34" s="624"/>
      <c r="CT34" s="624"/>
      <c r="CU34" s="624"/>
      <c r="CV34" s="624"/>
      <c r="CW34" s="624"/>
      <c r="CX34" s="624"/>
      <c r="CY34" s="625"/>
      <c r="CZ34" s="628">
        <v>21.2</v>
      </c>
      <c r="DA34" s="653"/>
      <c r="DB34" s="653"/>
      <c r="DC34" s="657"/>
      <c r="DD34" s="632">
        <v>3697104</v>
      </c>
      <c r="DE34" s="624"/>
      <c r="DF34" s="624"/>
      <c r="DG34" s="624"/>
      <c r="DH34" s="624"/>
      <c r="DI34" s="624"/>
      <c r="DJ34" s="624"/>
      <c r="DK34" s="625"/>
      <c r="DL34" s="632">
        <v>3325983</v>
      </c>
      <c r="DM34" s="624"/>
      <c r="DN34" s="624"/>
      <c r="DO34" s="624"/>
      <c r="DP34" s="624"/>
      <c r="DQ34" s="624"/>
      <c r="DR34" s="624"/>
      <c r="DS34" s="624"/>
      <c r="DT34" s="624"/>
      <c r="DU34" s="624"/>
      <c r="DV34" s="625"/>
      <c r="DW34" s="628">
        <v>27</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2311068</v>
      </c>
      <c r="S35" s="624"/>
      <c r="T35" s="624"/>
      <c r="U35" s="624"/>
      <c r="V35" s="624"/>
      <c r="W35" s="624"/>
      <c r="X35" s="624"/>
      <c r="Y35" s="625"/>
      <c r="Z35" s="626">
        <v>10.1</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210366</v>
      </c>
      <c r="CS35" s="655"/>
      <c r="CT35" s="655"/>
      <c r="CU35" s="655"/>
      <c r="CV35" s="655"/>
      <c r="CW35" s="655"/>
      <c r="CX35" s="655"/>
      <c r="CY35" s="656"/>
      <c r="CZ35" s="628">
        <v>1</v>
      </c>
      <c r="DA35" s="653"/>
      <c r="DB35" s="653"/>
      <c r="DC35" s="657"/>
      <c r="DD35" s="632">
        <v>199825</v>
      </c>
      <c r="DE35" s="655"/>
      <c r="DF35" s="655"/>
      <c r="DG35" s="655"/>
      <c r="DH35" s="655"/>
      <c r="DI35" s="655"/>
      <c r="DJ35" s="655"/>
      <c r="DK35" s="656"/>
      <c r="DL35" s="632">
        <v>190409</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651004</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3467984</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26507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2998719</v>
      </c>
      <c r="CS36" s="624"/>
      <c r="CT36" s="624"/>
      <c r="CU36" s="624"/>
      <c r="CV36" s="624"/>
      <c r="CW36" s="624"/>
      <c r="CX36" s="624"/>
      <c r="CY36" s="625"/>
      <c r="CZ36" s="628">
        <v>13.6</v>
      </c>
      <c r="DA36" s="653"/>
      <c r="DB36" s="653"/>
      <c r="DC36" s="657"/>
      <c r="DD36" s="632">
        <v>2702817</v>
      </c>
      <c r="DE36" s="624"/>
      <c r="DF36" s="624"/>
      <c r="DG36" s="624"/>
      <c r="DH36" s="624"/>
      <c r="DI36" s="624"/>
      <c r="DJ36" s="624"/>
      <c r="DK36" s="625"/>
      <c r="DL36" s="632">
        <v>2184901</v>
      </c>
      <c r="DM36" s="624"/>
      <c r="DN36" s="624"/>
      <c r="DO36" s="624"/>
      <c r="DP36" s="624"/>
      <c r="DQ36" s="624"/>
      <c r="DR36" s="624"/>
      <c r="DS36" s="624"/>
      <c r="DT36" s="624"/>
      <c r="DU36" s="624"/>
      <c r="DV36" s="625"/>
      <c r="DW36" s="628">
        <v>17.7</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361762</v>
      </c>
      <c r="S37" s="624"/>
      <c r="T37" s="624"/>
      <c r="U37" s="624"/>
      <c r="V37" s="624"/>
      <c r="W37" s="624"/>
      <c r="X37" s="624"/>
      <c r="Y37" s="625"/>
      <c r="Z37" s="626">
        <v>1.6</v>
      </c>
      <c r="AA37" s="626"/>
      <c r="AB37" s="626"/>
      <c r="AC37" s="626"/>
      <c r="AD37" s="627">
        <v>2885</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792072</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19402</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973352</v>
      </c>
      <c r="CS37" s="655"/>
      <c r="CT37" s="655"/>
      <c r="CU37" s="655"/>
      <c r="CV37" s="655"/>
      <c r="CW37" s="655"/>
      <c r="CX37" s="655"/>
      <c r="CY37" s="656"/>
      <c r="CZ37" s="628">
        <v>4.4000000000000004</v>
      </c>
      <c r="DA37" s="653"/>
      <c r="DB37" s="653"/>
      <c r="DC37" s="657"/>
      <c r="DD37" s="632">
        <v>973352</v>
      </c>
      <c r="DE37" s="655"/>
      <c r="DF37" s="655"/>
      <c r="DG37" s="655"/>
      <c r="DH37" s="655"/>
      <c r="DI37" s="655"/>
      <c r="DJ37" s="655"/>
      <c r="DK37" s="656"/>
      <c r="DL37" s="632">
        <v>950035</v>
      </c>
      <c r="DM37" s="655"/>
      <c r="DN37" s="655"/>
      <c r="DO37" s="655"/>
      <c r="DP37" s="655"/>
      <c r="DQ37" s="655"/>
      <c r="DR37" s="655"/>
      <c r="DS37" s="655"/>
      <c r="DT37" s="655"/>
      <c r="DU37" s="655"/>
      <c r="DV37" s="656"/>
      <c r="DW37" s="628">
        <v>7.7</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425400</v>
      </c>
      <c r="S38" s="624"/>
      <c r="T38" s="624"/>
      <c r="U38" s="624"/>
      <c r="V38" s="624"/>
      <c r="W38" s="624"/>
      <c r="X38" s="624"/>
      <c r="Y38" s="625"/>
      <c r="Z38" s="626">
        <v>1.9</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707039</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3624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2357885</v>
      </c>
      <c r="CS38" s="624"/>
      <c r="CT38" s="624"/>
      <c r="CU38" s="624"/>
      <c r="CV38" s="624"/>
      <c r="CW38" s="624"/>
      <c r="CX38" s="624"/>
      <c r="CY38" s="625"/>
      <c r="CZ38" s="628">
        <v>10.7</v>
      </c>
      <c r="DA38" s="653"/>
      <c r="DB38" s="653"/>
      <c r="DC38" s="657"/>
      <c r="DD38" s="632">
        <v>2192877</v>
      </c>
      <c r="DE38" s="624"/>
      <c r="DF38" s="624"/>
      <c r="DG38" s="624"/>
      <c r="DH38" s="624"/>
      <c r="DI38" s="624"/>
      <c r="DJ38" s="624"/>
      <c r="DK38" s="625"/>
      <c r="DL38" s="632">
        <v>1049248</v>
      </c>
      <c r="DM38" s="624"/>
      <c r="DN38" s="624"/>
      <c r="DO38" s="624"/>
      <c r="DP38" s="624"/>
      <c r="DQ38" s="624"/>
      <c r="DR38" s="624"/>
      <c r="DS38" s="624"/>
      <c r="DT38" s="624"/>
      <c r="DU38" s="624"/>
      <c r="DV38" s="625"/>
      <c r="DW38" s="628">
        <v>8.5</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317120</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5401</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463673</v>
      </c>
      <c r="CS39" s="655"/>
      <c r="CT39" s="655"/>
      <c r="CU39" s="655"/>
      <c r="CV39" s="655"/>
      <c r="CW39" s="655"/>
      <c r="CX39" s="655"/>
      <c r="CY39" s="656"/>
      <c r="CZ39" s="628">
        <v>2.1</v>
      </c>
      <c r="DA39" s="653"/>
      <c r="DB39" s="653"/>
      <c r="DC39" s="657"/>
      <c r="DD39" s="632">
        <v>373581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85940</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95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370430</v>
      </c>
      <c r="CS40" s="624"/>
      <c r="CT40" s="624"/>
      <c r="CU40" s="624"/>
      <c r="CV40" s="624"/>
      <c r="CW40" s="624"/>
      <c r="CX40" s="624"/>
      <c r="CY40" s="625"/>
      <c r="CZ40" s="628">
        <v>1.7</v>
      </c>
      <c r="DA40" s="653"/>
      <c r="DB40" s="653"/>
      <c r="DC40" s="657"/>
      <c r="DD40" s="632">
        <v>340430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22785829</v>
      </c>
      <c r="S41" s="696"/>
      <c r="T41" s="696"/>
      <c r="U41" s="696"/>
      <c r="V41" s="696"/>
      <c r="W41" s="696"/>
      <c r="X41" s="696"/>
      <c r="Y41" s="700"/>
      <c r="Z41" s="701">
        <v>100</v>
      </c>
      <c r="AA41" s="701"/>
      <c r="AB41" s="701"/>
      <c r="AC41" s="701"/>
      <c r="AD41" s="702">
        <v>12322740</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511005</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1054808</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337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2515224</v>
      </c>
      <c r="CS42" s="655"/>
      <c r="CT42" s="655"/>
      <c r="CU42" s="655"/>
      <c r="CV42" s="655"/>
      <c r="CW42" s="655"/>
      <c r="CX42" s="655"/>
      <c r="CY42" s="656"/>
      <c r="CZ42" s="628">
        <v>11.4</v>
      </c>
      <c r="DA42" s="653"/>
      <c r="DB42" s="653"/>
      <c r="DC42" s="657"/>
      <c r="DD42" s="632">
        <v>1522747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87738</v>
      </c>
      <c r="CS43" s="655"/>
      <c r="CT43" s="655"/>
      <c r="CU43" s="655"/>
      <c r="CV43" s="655"/>
      <c r="CW43" s="655"/>
      <c r="CX43" s="655"/>
      <c r="CY43" s="656"/>
      <c r="CZ43" s="628">
        <v>0.4</v>
      </c>
      <c r="DA43" s="653"/>
      <c r="DB43" s="653"/>
      <c r="DC43" s="657"/>
      <c r="DD43" s="632">
        <v>87738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2479841</v>
      </c>
      <c r="CS44" s="624"/>
      <c r="CT44" s="624"/>
      <c r="CU44" s="624"/>
      <c r="CV44" s="624"/>
      <c r="CW44" s="624"/>
      <c r="CX44" s="624"/>
      <c r="CY44" s="625"/>
      <c r="CZ44" s="628">
        <v>11.3</v>
      </c>
      <c r="DA44" s="629"/>
      <c r="DB44" s="629"/>
      <c r="DC44" s="635"/>
      <c r="DD44" s="632">
        <v>1521794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522880</v>
      </c>
      <c r="CS45" s="655"/>
      <c r="CT45" s="655"/>
      <c r="CU45" s="655"/>
      <c r="CV45" s="655"/>
      <c r="CW45" s="655"/>
      <c r="CX45" s="655"/>
      <c r="CY45" s="656"/>
      <c r="CZ45" s="628">
        <v>2.4</v>
      </c>
      <c r="DA45" s="653"/>
      <c r="DB45" s="653"/>
      <c r="DC45" s="657"/>
      <c r="DD45" s="632">
        <v>103183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1927136</v>
      </c>
      <c r="CS46" s="624"/>
      <c r="CT46" s="624"/>
      <c r="CU46" s="624"/>
      <c r="CV46" s="624"/>
      <c r="CW46" s="624"/>
      <c r="CX46" s="624"/>
      <c r="CY46" s="625"/>
      <c r="CZ46" s="628">
        <v>8.8000000000000007</v>
      </c>
      <c r="DA46" s="629"/>
      <c r="DB46" s="629"/>
      <c r="DC46" s="635"/>
      <c r="DD46" s="632">
        <v>1412486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35383</v>
      </c>
      <c r="CS47" s="655"/>
      <c r="CT47" s="655"/>
      <c r="CU47" s="655"/>
      <c r="CV47" s="655"/>
      <c r="CW47" s="655"/>
      <c r="CX47" s="655"/>
      <c r="CY47" s="656"/>
      <c r="CZ47" s="628">
        <v>0.2</v>
      </c>
      <c r="DA47" s="653"/>
      <c r="DB47" s="653"/>
      <c r="DC47" s="657"/>
      <c r="DD47" s="632">
        <v>953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22003828</v>
      </c>
      <c r="CS49" s="682"/>
      <c r="CT49" s="682"/>
      <c r="CU49" s="682"/>
      <c r="CV49" s="682"/>
      <c r="CW49" s="682"/>
      <c r="CX49" s="682"/>
      <c r="CY49" s="711"/>
      <c r="CZ49" s="703">
        <v>100</v>
      </c>
      <c r="DA49" s="712"/>
      <c r="DB49" s="712"/>
      <c r="DC49" s="713"/>
      <c r="DD49" s="714">
        <v>17091797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oak5MENMNl5C09xJUhh+23R2/mYYTTAhVZEm2td7fBRUMc5BO0PxoOMzYna/H6T5jCyN9Jj7wy6zkz+KM1a5g==" saltValue="kPGwa1IteK/ACOAIDKy7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3" zoomScale="70" zoomScaleNormal="25" zoomScaleSheetLayoutView="70" workbookViewId="0">
      <selection activeCell="AF95" sqref="AF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22807</v>
      </c>
      <c r="R7" s="753"/>
      <c r="S7" s="753"/>
      <c r="T7" s="753"/>
      <c r="U7" s="753"/>
      <c r="V7" s="753">
        <v>22025</v>
      </c>
      <c r="W7" s="753"/>
      <c r="X7" s="753"/>
      <c r="Y7" s="753"/>
      <c r="Z7" s="753"/>
      <c r="AA7" s="753">
        <v>782</v>
      </c>
      <c r="AB7" s="753"/>
      <c r="AC7" s="753"/>
      <c r="AD7" s="753"/>
      <c r="AE7" s="754"/>
      <c r="AF7" s="755">
        <v>377</v>
      </c>
      <c r="AG7" s="756"/>
      <c r="AH7" s="756"/>
      <c r="AI7" s="756"/>
      <c r="AJ7" s="757"/>
      <c r="AK7" s="758" t="s">
        <v>555</v>
      </c>
      <c r="AL7" s="759"/>
      <c r="AM7" s="759"/>
      <c r="AN7" s="759"/>
      <c r="AO7" s="759"/>
      <c r="AP7" s="759">
        <v>1786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573</v>
      </c>
      <c r="BT7" s="747"/>
      <c r="BU7" s="747"/>
      <c r="BV7" s="747"/>
      <c r="BW7" s="747"/>
      <c r="BX7" s="747"/>
      <c r="BY7" s="747"/>
      <c r="BZ7" s="747"/>
      <c r="CA7" s="747"/>
      <c r="CB7" s="747"/>
      <c r="CC7" s="747"/>
      <c r="CD7" s="747"/>
      <c r="CE7" s="747"/>
      <c r="CF7" s="747"/>
      <c r="CG7" s="762"/>
      <c r="CH7" s="743">
        <v>1</v>
      </c>
      <c r="CI7" s="744"/>
      <c r="CJ7" s="744"/>
      <c r="CK7" s="744"/>
      <c r="CL7" s="745"/>
      <c r="CM7" s="743">
        <v>118</v>
      </c>
      <c r="CN7" s="744"/>
      <c r="CO7" s="744"/>
      <c r="CP7" s="744"/>
      <c r="CQ7" s="745"/>
      <c r="CR7" s="743">
        <v>100</v>
      </c>
      <c r="CS7" s="744"/>
      <c r="CT7" s="744"/>
      <c r="CU7" s="744"/>
      <c r="CV7" s="745"/>
      <c r="CW7" s="743">
        <v>72</v>
      </c>
      <c r="CX7" s="744"/>
      <c r="CY7" s="744"/>
      <c r="CZ7" s="744"/>
      <c r="DA7" s="745"/>
      <c r="DB7" s="743" t="s">
        <v>572</v>
      </c>
      <c r="DC7" s="744"/>
      <c r="DD7" s="744"/>
      <c r="DE7" s="744"/>
      <c r="DF7" s="745"/>
      <c r="DG7" s="743" t="s">
        <v>572</v>
      </c>
      <c r="DH7" s="744"/>
      <c r="DI7" s="744"/>
      <c r="DJ7" s="744"/>
      <c r="DK7" s="745"/>
      <c r="DL7" s="743" t="s">
        <v>572</v>
      </c>
      <c r="DM7" s="744"/>
      <c r="DN7" s="744"/>
      <c r="DO7" s="744"/>
      <c r="DP7" s="745"/>
      <c r="DQ7" s="743" t="s">
        <v>572</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v>
      </c>
      <c r="R8" s="784"/>
      <c r="S8" s="784"/>
      <c r="T8" s="784"/>
      <c r="U8" s="784"/>
      <c r="V8" s="784">
        <v>0</v>
      </c>
      <c r="W8" s="784"/>
      <c r="X8" s="784"/>
      <c r="Y8" s="784"/>
      <c r="Z8" s="784"/>
      <c r="AA8" s="784">
        <v>1</v>
      </c>
      <c r="AB8" s="784"/>
      <c r="AC8" s="784"/>
      <c r="AD8" s="784"/>
      <c r="AE8" s="785"/>
      <c r="AF8" s="786">
        <v>1</v>
      </c>
      <c r="AG8" s="787"/>
      <c r="AH8" s="787"/>
      <c r="AI8" s="787"/>
      <c r="AJ8" s="788"/>
      <c r="AK8" s="769" t="s">
        <v>555</v>
      </c>
      <c r="AL8" s="770"/>
      <c r="AM8" s="770"/>
      <c r="AN8" s="770"/>
      <c r="AO8" s="770"/>
      <c r="AP8" s="770" t="s">
        <v>555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22808</v>
      </c>
      <c r="R23" s="793"/>
      <c r="S23" s="793"/>
      <c r="T23" s="793"/>
      <c r="U23" s="793"/>
      <c r="V23" s="793">
        <v>22025</v>
      </c>
      <c r="W23" s="793"/>
      <c r="X23" s="793"/>
      <c r="Y23" s="793"/>
      <c r="Z23" s="793"/>
      <c r="AA23" s="793">
        <v>783</v>
      </c>
      <c r="AB23" s="793"/>
      <c r="AC23" s="793"/>
      <c r="AD23" s="793"/>
      <c r="AE23" s="794"/>
      <c r="AF23" s="795">
        <v>378</v>
      </c>
      <c r="AG23" s="793"/>
      <c r="AH23" s="793"/>
      <c r="AI23" s="793"/>
      <c r="AJ23" s="796"/>
      <c r="AK23" s="797"/>
      <c r="AL23" s="798"/>
      <c r="AM23" s="798"/>
      <c r="AN23" s="798"/>
      <c r="AO23" s="798"/>
      <c r="AP23" s="793">
        <v>1786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3099</v>
      </c>
      <c r="R28" s="823"/>
      <c r="S28" s="823"/>
      <c r="T28" s="823"/>
      <c r="U28" s="823"/>
      <c r="V28" s="823">
        <v>3073</v>
      </c>
      <c r="W28" s="823"/>
      <c r="X28" s="823"/>
      <c r="Y28" s="823"/>
      <c r="Z28" s="823"/>
      <c r="AA28" s="823">
        <v>27</v>
      </c>
      <c r="AB28" s="823"/>
      <c r="AC28" s="823"/>
      <c r="AD28" s="823"/>
      <c r="AE28" s="824"/>
      <c r="AF28" s="825">
        <v>27</v>
      </c>
      <c r="AG28" s="823"/>
      <c r="AH28" s="823"/>
      <c r="AI28" s="823"/>
      <c r="AJ28" s="826"/>
      <c r="AK28" s="827">
        <v>511</v>
      </c>
      <c r="AL28" s="828"/>
      <c r="AM28" s="828"/>
      <c r="AN28" s="828"/>
      <c r="AO28" s="828"/>
      <c r="AP28" s="828" t="s">
        <v>556</v>
      </c>
      <c r="AQ28" s="828"/>
      <c r="AR28" s="828"/>
      <c r="AS28" s="828"/>
      <c r="AT28" s="828"/>
      <c r="AU28" s="828" t="s">
        <v>572</v>
      </c>
      <c r="AV28" s="828"/>
      <c r="AW28" s="828"/>
      <c r="AX28" s="828"/>
      <c r="AY28" s="828"/>
      <c r="AZ28" s="829" t="s">
        <v>572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650</v>
      </c>
      <c r="R29" s="784"/>
      <c r="S29" s="784"/>
      <c r="T29" s="784"/>
      <c r="U29" s="784"/>
      <c r="V29" s="784">
        <v>648</v>
      </c>
      <c r="W29" s="784"/>
      <c r="X29" s="784"/>
      <c r="Y29" s="784"/>
      <c r="Z29" s="784"/>
      <c r="AA29" s="784">
        <v>3</v>
      </c>
      <c r="AB29" s="784"/>
      <c r="AC29" s="784"/>
      <c r="AD29" s="784"/>
      <c r="AE29" s="785"/>
      <c r="AF29" s="786">
        <v>3</v>
      </c>
      <c r="AG29" s="787"/>
      <c r="AH29" s="787"/>
      <c r="AI29" s="787"/>
      <c r="AJ29" s="788"/>
      <c r="AK29" s="836">
        <v>91</v>
      </c>
      <c r="AL29" s="830"/>
      <c r="AM29" s="830"/>
      <c r="AN29" s="830"/>
      <c r="AO29" s="830"/>
      <c r="AP29" s="830" t="s">
        <v>556</v>
      </c>
      <c r="AQ29" s="830"/>
      <c r="AR29" s="830"/>
      <c r="AS29" s="830"/>
      <c r="AT29" s="830"/>
      <c r="AU29" s="830" t="s">
        <v>572</v>
      </c>
      <c r="AV29" s="830"/>
      <c r="AW29" s="830"/>
      <c r="AX29" s="830"/>
      <c r="AY29" s="830"/>
      <c r="AZ29" s="831" t="s">
        <v>572</v>
      </c>
      <c r="BA29" s="832"/>
      <c r="BB29" s="832"/>
      <c r="BC29" s="832"/>
      <c r="BD29" s="833"/>
      <c r="BE29" s="834"/>
      <c r="BF29" s="834"/>
      <c r="BG29" s="834"/>
      <c r="BH29" s="834"/>
      <c r="BI29" s="835"/>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3071</v>
      </c>
      <c r="R30" s="784"/>
      <c r="S30" s="784"/>
      <c r="T30" s="784"/>
      <c r="U30" s="784"/>
      <c r="V30" s="784">
        <v>2995</v>
      </c>
      <c r="W30" s="784"/>
      <c r="X30" s="784"/>
      <c r="Y30" s="784"/>
      <c r="Z30" s="784"/>
      <c r="AA30" s="784">
        <v>76</v>
      </c>
      <c r="AB30" s="784"/>
      <c r="AC30" s="784"/>
      <c r="AD30" s="784"/>
      <c r="AE30" s="785"/>
      <c r="AF30" s="786">
        <v>76</v>
      </c>
      <c r="AG30" s="787"/>
      <c r="AH30" s="787"/>
      <c r="AI30" s="787"/>
      <c r="AJ30" s="788"/>
      <c r="AK30" s="836">
        <v>565</v>
      </c>
      <c r="AL30" s="830"/>
      <c r="AM30" s="830"/>
      <c r="AN30" s="830"/>
      <c r="AO30" s="830"/>
      <c r="AP30" s="830" t="s">
        <v>556</v>
      </c>
      <c r="AQ30" s="830"/>
      <c r="AR30" s="830"/>
      <c r="AS30" s="830"/>
      <c r="AT30" s="830"/>
      <c r="AU30" s="830" t="s">
        <v>572</v>
      </c>
      <c r="AV30" s="830"/>
      <c r="AW30" s="830"/>
      <c r="AX30" s="830"/>
      <c r="AY30" s="830"/>
      <c r="AZ30" s="831" t="s">
        <v>572</v>
      </c>
      <c r="BA30" s="832"/>
      <c r="BB30" s="832"/>
      <c r="BC30" s="832"/>
      <c r="BD30" s="833"/>
      <c r="BE30" s="834"/>
      <c r="BF30" s="834"/>
      <c r="BG30" s="834"/>
      <c r="BH30" s="834"/>
      <c r="BI30" s="835"/>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4</v>
      </c>
      <c r="R31" s="784"/>
      <c r="S31" s="784"/>
      <c r="T31" s="784"/>
      <c r="U31" s="784"/>
      <c r="V31" s="784">
        <v>3</v>
      </c>
      <c r="W31" s="784"/>
      <c r="X31" s="784"/>
      <c r="Y31" s="784"/>
      <c r="Z31" s="784"/>
      <c r="AA31" s="784">
        <v>1</v>
      </c>
      <c r="AB31" s="784"/>
      <c r="AC31" s="784"/>
      <c r="AD31" s="784"/>
      <c r="AE31" s="785"/>
      <c r="AF31" s="786">
        <v>1</v>
      </c>
      <c r="AG31" s="787"/>
      <c r="AH31" s="787"/>
      <c r="AI31" s="787"/>
      <c r="AJ31" s="788"/>
      <c r="AK31" s="836" t="s">
        <v>574</v>
      </c>
      <c r="AL31" s="830"/>
      <c r="AM31" s="830"/>
      <c r="AN31" s="830"/>
      <c r="AO31" s="830"/>
      <c r="AP31" s="830" t="s">
        <v>555</v>
      </c>
      <c r="AQ31" s="830"/>
      <c r="AR31" s="830"/>
      <c r="AS31" s="830"/>
      <c r="AT31" s="830"/>
      <c r="AU31" s="830" t="s">
        <v>572</v>
      </c>
      <c r="AV31" s="830"/>
      <c r="AW31" s="830"/>
      <c r="AX31" s="830"/>
      <c r="AY31" s="830"/>
      <c r="AZ31" s="831" t="s">
        <v>572</v>
      </c>
      <c r="BA31" s="832"/>
      <c r="BB31" s="832"/>
      <c r="BC31" s="832"/>
      <c r="BD31" s="833"/>
      <c r="BE31" s="834"/>
      <c r="BF31" s="834"/>
      <c r="BG31" s="834"/>
      <c r="BH31" s="834"/>
      <c r="BI31" s="835"/>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779</v>
      </c>
      <c r="R32" s="784"/>
      <c r="S32" s="784"/>
      <c r="T32" s="784"/>
      <c r="U32" s="784"/>
      <c r="V32" s="784">
        <v>771</v>
      </c>
      <c r="W32" s="784"/>
      <c r="X32" s="784"/>
      <c r="Y32" s="784"/>
      <c r="Z32" s="784"/>
      <c r="AA32" s="784">
        <v>8</v>
      </c>
      <c r="AB32" s="784"/>
      <c r="AC32" s="784"/>
      <c r="AD32" s="784"/>
      <c r="AE32" s="785"/>
      <c r="AF32" s="786">
        <v>858</v>
      </c>
      <c r="AG32" s="787"/>
      <c r="AH32" s="787"/>
      <c r="AI32" s="787"/>
      <c r="AJ32" s="788"/>
      <c r="AK32" s="836">
        <v>86</v>
      </c>
      <c r="AL32" s="830"/>
      <c r="AM32" s="830"/>
      <c r="AN32" s="830"/>
      <c r="AO32" s="830"/>
      <c r="AP32" s="830">
        <v>1211</v>
      </c>
      <c r="AQ32" s="830"/>
      <c r="AR32" s="830"/>
      <c r="AS32" s="830"/>
      <c r="AT32" s="830"/>
      <c r="AU32" s="830">
        <v>453</v>
      </c>
      <c r="AV32" s="830"/>
      <c r="AW32" s="830"/>
      <c r="AX32" s="830"/>
      <c r="AY32" s="830"/>
      <c r="AZ32" s="831" t="s">
        <v>572</v>
      </c>
      <c r="BA32" s="832"/>
      <c r="BB32" s="832"/>
      <c r="BC32" s="832"/>
      <c r="BD32" s="833"/>
      <c r="BE32" s="834" t="s">
        <v>393</v>
      </c>
      <c r="BF32" s="834"/>
      <c r="BG32" s="834"/>
      <c r="BH32" s="834"/>
      <c r="BI32" s="835"/>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1267</v>
      </c>
      <c r="R33" s="784"/>
      <c r="S33" s="784"/>
      <c r="T33" s="784"/>
      <c r="U33" s="784"/>
      <c r="V33" s="784">
        <v>1179</v>
      </c>
      <c r="W33" s="784"/>
      <c r="X33" s="784"/>
      <c r="Y33" s="784"/>
      <c r="Z33" s="784"/>
      <c r="AA33" s="784">
        <v>88</v>
      </c>
      <c r="AB33" s="784"/>
      <c r="AC33" s="784"/>
      <c r="AD33" s="784"/>
      <c r="AE33" s="785"/>
      <c r="AF33" s="786">
        <v>682</v>
      </c>
      <c r="AG33" s="787"/>
      <c r="AH33" s="787"/>
      <c r="AI33" s="787"/>
      <c r="AJ33" s="788"/>
      <c r="AK33" s="836">
        <v>707</v>
      </c>
      <c r="AL33" s="830"/>
      <c r="AM33" s="830"/>
      <c r="AN33" s="830"/>
      <c r="AO33" s="830"/>
      <c r="AP33" s="830">
        <v>4230</v>
      </c>
      <c r="AQ33" s="830"/>
      <c r="AR33" s="830"/>
      <c r="AS33" s="830"/>
      <c r="AT33" s="830"/>
      <c r="AU33" s="830">
        <v>3993</v>
      </c>
      <c r="AV33" s="830"/>
      <c r="AW33" s="830"/>
      <c r="AX33" s="830"/>
      <c r="AY33" s="830"/>
      <c r="AZ33" s="831" t="s">
        <v>572</v>
      </c>
      <c r="BA33" s="832"/>
      <c r="BB33" s="832"/>
      <c r="BC33" s="832"/>
      <c r="BD33" s="833"/>
      <c r="BE33" s="834" t="s">
        <v>393</v>
      </c>
      <c r="BF33" s="834"/>
      <c r="BG33" s="834"/>
      <c r="BH33" s="834"/>
      <c r="BI33" s="835"/>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339</v>
      </c>
      <c r="R34" s="784"/>
      <c r="S34" s="784"/>
      <c r="T34" s="784"/>
      <c r="U34" s="784"/>
      <c r="V34" s="784">
        <v>361</v>
      </c>
      <c r="W34" s="784"/>
      <c r="X34" s="784"/>
      <c r="Y34" s="784"/>
      <c r="Z34" s="784"/>
      <c r="AA34" s="784">
        <v>-22</v>
      </c>
      <c r="AB34" s="784"/>
      <c r="AC34" s="784"/>
      <c r="AD34" s="784"/>
      <c r="AE34" s="785"/>
      <c r="AF34" s="786">
        <v>1447</v>
      </c>
      <c r="AG34" s="787"/>
      <c r="AH34" s="787"/>
      <c r="AI34" s="787"/>
      <c r="AJ34" s="788"/>
      <c r="AK34" s="836">
        <v>317</v>
      </c>
      <c r="AL34" s="830"/>
      <c r="AM34" s="830"/>
      <c r="AN34" s="830"/>
      <c r="AO34" s="830"/>
      <c r="AP34" s="830">
        <v>849</v>
      </c>
      <c r="AQ34" s="830"/>
      <c r="AR34" s="830"/>
      <c r="AS34" s="830"/>
      <c r="AT34" s="830"/>
      <c r="AU34" s="830">
        <v>849</v>
      </c>
      <c r="AV34" s="830"/>
      <c r="AW34" s="830"/>
      <c r="AX34" s="830"/>
      <c r="AY34" s="830"/>
      <c r="AZ34" s="831" t="s">
        <v>572</v>
      </c>
      <c r="BA34" s="832"/>
      <c r="BB34" s="832"/>
      <c r="BC34" s="832"/>
      <c r="BD34" s="833"/>
      <c r="BE34" s="834" t="s">
        <v>393</v>
      </c>
      <c r="BF34" s="834"/>
      <c r="BG34" s="834"/>
      <c r="BH34" s="834"/>
      <c r="BI34" s="835"/>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60</v>
      </c>
      <c r="R35" s="784"/>
      <c r="S35" s="784"/>
      <c r="T35" s="784"/>
      <c r="U35" s="784"/>
      <c r="V35" s="784">
        <v>32</v>
      </c>
      <c r="W35" s="784"/>
      <c r="X35" s="784"/>
      <c r="Y35" s="784"/>
      <c r="Z35" s="784"/>
      <c r="AA35" s="784">
        <v>29</v>
      </c>
      <c r="AB35" s="784"/>
      <c r="AC35" s="784"/>
      <c r="AD35" s="784"/>
      <c r="AE35" s="785"/>
      <c r="AF35" s="786">
        <v>2</v>
      </c>
      <c r="AG35" s="787"/>
      <c r="AH35" s="787"/>
      <c r="AI35" s="787"/>
      <c r="AJ35" s="788"/>
      <c r="AK35" s="836">
        <v>55</v>
      </c>
      <c r="AL35" s="830"/>
      <c r="AM35" s="830"/>
      <c r="AN35" s="830"/>
      <c r="AO35" s="830"/>
      <c r="AP35" s="830" t="s">
        <v>556</v>
      </c>
      <c r="AQ35" s="830"/>
      <c r="AR35" s="830"/>
      <c r="AS35" s="830"/>
      <c r="AT35" s="830"/>
      <c r="AU35" s="830" t="s">
        <v>572</v>
      </c>
      <c r="AV35" s="830"/>
      <c r="AW35" s="830"/>
      <c r="AX35" s="830"/>
      <c r="AY35" s="830"/>
      <c r="AZ35" s="831" t="s">
        <v>572</v>
      </c>
      <c r="BA35" s="832"/>
      <c r="BB35" s="832"/>
      <c r="BC35" s="832"/>
      <c r="BD35" s="833"/>
      <c r="BE35" s="834" t="s">
        <v>397</v>
      </c>
      <c r="BF35" s="834"/>
      <c r="BG35" s="834"/>
      <c r="BH35" s="834"/>
      <c r="BI35" s="835"/>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14</v>
      </c>
      <c r="R36" s="784"/>
      <c r="S36" s="784"/>
      <c r="T36" s="784"/>
      <c r="U36" s="784"/>
      <c r="V36" s="784">
        <v>14</v>
      </c>
      <c r="W36" s="784"/>
      <c r="X36" s="784"/>
      <c r="Y36" s="784"/>
      <c r="Z36" s="784"/>
      <c r="AA36" s="784" t="s">
        <v>556</v>
      </c>
      <c r="AB36" s="784"/>
      <c r="AC36" s="784"/>
      <c r="AD36" s="784"/>
      <c r="AE36" s="785"/>
      <c r="AF36" s="786" t="s">
        <v>122</v>
      </c>
      <c r="AG36" s="787"/>
      <c r="AH36" s="787"/>
      <c r="AI36" s="787"/>
      <c r="AJ36" s="788"/>
      <c r="AK36" s="836">
        <v>10</v>
      </c>
      <c r="AL36" s="830"/>
      <c r="AM36" s="830"/>
      <c r="AN36" s="830"/>
      <c r="AO36" s="830"/>
      <c r="AP36" s="830" t="s">
        <v>556</v>
      </c>
      <c r="AQ36" s="830"/>
      <c r="AR36" s="830"/>
      <c r="AS36" s="830"/>
      <c r="AT36" s="830"/>
      <c r="AU36" s="830" t="s">
        <v>572</v>
      </c>
      <c r="AV36" s="830"/>
      <c r="AW36" s="830"/>
      <c r="AX36" s="830"/>
      <c r="AY36" s="830"/>
      <c r="AZ36" s="831" t="s">
        <v>572</v>
      </c>
      <c r="BA36" s="832"/>
      <c r="BB36" s="832"/>
      <c r="BC36" s="832"/>
      <c r="BD36" s="833"/>
      <c r="BE36" s="834" t="s">
        <v>397</v>
      </c>
      <c r="BF36" s="834"/>
      <c r="BG36" s="834"/>
      <c r="BH36" s="834"/>
      <c r="BI36" s="835"/>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399</v>
      </c>
      <c r="C37" s="781"/>
      <c r="D37" s="781"/>
      <c r="E37" s="781"/>
      <c r="F37" s="781"/>
      <c r="G37" s="781"/>
      <c r="H37" s="781"/>
      <c r="I37" s="781"/>
      <c r="J37" s="781"/>
      <c r="K37" s="781"/>
      <c r="L37" s="781"/>
      <c r="M37" s="781"/>
      <c r="N37" s="781"/>
      <c r="O37" s="781"/>
      <c r="P37" s="782"/>
      <c r="Q37" s="783">
        <v>896</v>
      </c>
      <c r="R37" s="784"/>
      <c r="S37" s="784"/>
      <c r="T37" s="784"/>
      <c r="U37" s="784"/>
      <c r="V37" s="784">
        <v>691</v>
      </c>
      <c r="W37" s="784"/>
      <c r="X37" s="784"/>
      <c r="Y37" s="784"/>
      <c r="Z37" s="784"/>
      <c r="AA37" s="784">
        <v>206</v>
      </c>
      <c r="AB37" s="784"/>
      <c r="AC37" s="784"/>
      <c r="AD37" s="784"/>
      <c r="AE37" s="785"/>
      <c r="AF37" s="786">
        <v>14</v>
      </c>
      <c r="AG37" s="787"/>
      <c r="AH37" s="787"/>
      <c r="AI37" s="787"/>
      <c r="AJ37" s="788"/>
      <c r="AK37" s="836">
        <v>727</v>
      </c>
      <c r="AL37" s="830"/>
      <c r="AM37" s="830"/>
      <c r="AN37" s="830"/>
      <c r="AO37" s="830"/>
      <c r="AP37" s="830" t="s">
        <v>556</v>
      </c>
      <c r="AQ37" s="830"/>
      <c r="AR37" s="830"/>
      <c r="AS37" s="830"/>
      <c r="AT37" s="830"/>
      <c r="AU37" s="830" t="s">
        <v>572</v>
      </c>
      <c r="AV37" s="830"/>
      <c r="AW37" s="830"/>
      <c r="AX37" s="830"/>
      <c r="AY37" s="830"/>
      <c r="AZ37" s="831" t="s">
        <v>572</v>
      </c>
      <c r="BA37" s="832"/>
      <c r="BB37" s="832"/>
      <c r="BC37" s="832"/>
      <c r="BD37" s="833"/>
      <c r="BE37" s="834" t="s">
        <v>397</v>
      </c>
      <c r="BF37" s="834"/>
      <c r="BG37" s="834"/>
      <c r="BH37" s="834"/>
      <c r="BI37" s="835"/>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6"/>
      <c r="AL38" s="830"/>
      <c r="AM38" s="830"/>
      <c r="AN38" s="830"/>
      <c r="AO38" s="830"/>
      <c r="AP38" s="830"/>
      <c r="AQ38" s="830"/>
      <c r="AR38" s="830"/>
      <c r="AS38" s="830"/>
      <c r="AT38" s="830"/>
      <c r="AU38" s="830"/>
      <c r="AV38" s="830"/>
      <c r="AW38" s="830"/>
      <c r="AX38" s="830"/>
      <c r="AY38" s="830"/>
      <c r="AZ38" s="837"/>
      <c r="BA38" s="837"/>
      <c r="BB38" s="837"/>
      <c r="BC38" s="837"/>
      <c r="BD38" s="837"/>
      <c r="BE38" s="834"/>
      <c r="BF38" s="834"/>
      <c r="BG38" s="834"/>
      <c r="BH38" s="834"/>
      <c r="BI38" s="835"/>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6"/>
      <c r="AL39" s="830"/>
      <c r="AM39" s="830"/>
      <c r="AN39" s="830"/>
      <c r="AO39" s="830"/>
      <c r="AP39" s="830"/>
      <c r="AQ39" s="830"/>
      <c r="AR39" s="830"/>
      <c r="AS39" s="830"/>
      <c r="AT39" s="830"/>
      <c r="AU39" s="830"/>
      <c r="AV39" s="830"/>
      <c r="AW39" s="830"/>
      <c r="AX39" s="830"/>
      <c r="AY39" s="830"/>
      <c r="AZ39" s="837"/>
      <c r="BA39" s="837"/>
      <c r="BB39" s="837"/>
      <c r="BC39" s="837"/>
      <c r="BD39" s="837"/>
      <c r="BE39" s="834"/>
      <c r="BF39" s="834"/>
      <c r="BG39" s="834"/>
      <c r="BH39" s="834"/>
      <c r="BI39" s="835"/>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6"/>
      <c r="AL40" s="830"/>
      <c r="AM40" s="830"/>
      <c r="AN40" s="830"/>
      <c r="AO40" s="830"/>
      <c r="AP40" s="830"/>
      <c r="AQ40" s="830"/>
      <c r="AR40" s="830"/>
      <c r="AS40" s="830"/>
      <c r="AT40" s="830"/>
      <c r="AU40" s="830"/>
      <c r="AV40" s="830"/>
      <c r="AW40" s="830"/>
      <c r="AX40" s="830"/>
      <c r="AY40" s="830"/>
      <c r="AZ40" s="837"/>
      <c r="BA40" s="837"/>
      <c r="BB40" s="837"/>
      <c r="BC40" s="837"/>
      <c r="BD40" s="837"/>
      <c r="BE40" s="834"/>
      <c r="BF40" s="834"/>
      <c r="BG40" s="834"/>
      <c r="BH40" s="834"/>
      <c r="BI40" s="835"/>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6"/>
      <c r="AL41" s="830"/>
      <c r="AM41" s="830"/>
      <c r="AN41" s="830"/>
      <c r="AO41" s="830"/>
      <c r="AP41" s="830"/>
      <c r="AQ41" s="830"/>
      <c r="AR41" s="830"/>
      <c r="AS41" s="830"/>
      <c r="AT41" s="830"/>
      <c r="AU41" s="830"/>
      <c r="AV41" s="830"/>
      <c r="AW41" s="830"/>
      <c r="AX41" s="830"/>
      <c r="AY41" s="830"/>
      <c r="AZ41" s="837"/>
      <c r="BA41" s="837"/>
      <c r="BB41" s="837"/>
      <c r="BC41" s="837"/>
      <c r="BD41" s="837"/>
      <c r="BE41" s="834"/>
      <c r="BF41" s="834"/>
      <c r="BG41" s="834"/>
      <c r="BH41" s="834"/>
      <c r="BI41" s="835"/>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6"/>
      <c r="AL42" s="830"/>
      <c r="AM42" s="830"/>
      <c r="AN42" s="830"/>
      <c r="AO42" s="830"/>
      <c r="AP42" s="830"/>
      <c r="AQ42" s="830"/>
      <c r="AR42" s="830"/>
      <c r="AS42" s="830"/>
      <c r="AT42" s="830"/>
      <c r="AU42" s="830"/>
      <c r="AV42" s="830"/>
      <c r="AW42" s="830"/>
      <c r="AX42" s="830"/>
      <c r="AY42" s="830"/>
      <c r="AZ42" s="837"/>
      <c r="BA42" s="837"/>
      <c r="BB42" s="837"/>
      <c r="BC42" s="837"/>
      <c r="BD42" s="837"/>
      <c r="BE42" s="834"/>
      <c r="BF42" s="834"/>
      <c r="BG42" s="834"/>
      <c r="BH42" s="834"/>
      <c r="BI42" s="835"/>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6"/>
      <c r="AL43" s="830"/>
      <c r="AM43" s="830"/>
      <c r="AN43" s="830"/>
      <c r="AO43" s="830"/>
      <c r="AP43" s="830"/>
      <c r="AQ43" s="830"/>
      <c r="AR43" s="830"/>
      <c r="AS43" s="830"/>
      <c r="AT43" s="830"/>
      <c r="AU43" s="830"/>
      <c r="AV43" s="830"/>
      <c r="AW43" s="830"/>
      <c r="AX43" s="830"/>
      <c r="AY43" s="830"/>
      <c r="AZ43" s="837"/>
      <c r="BA43" s="837"/>
      <c r="BB43" s="837"/>
      <c r="BC43" s="837"/>
      <c r="BD43" s="837"/>
      <c r="BE43" s="834"/>
      <c r="BF43" s="834"/>
      <c r="BG43" s="834"/>
      <c r="BH43" s="834"/>
      <c r="BI43" s="835"/>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6"/>
      <c r="AL44" s="830"/>
      <c r="AM44" s="830"/>
      <c r="AN44" s="830"/>
      <c r="AO44" s="830"/>
      <c r="AP44" s="830"/>
      <c r="AQ44" s="830"/>
      <c r="AR44" s="830"/>
      <c r="AS44" s="830"/>
      <c r="AT44" s="830"/>
      <c r="AU44" s="830"/>
      <c r="AV44" s="830"/>
      <c r="AW44" s="830"/>
      <c r="AX44" s="830"/>
      <c r="AY44" s="830"/>
      <c r="AZ44" s="837"/>
      <c r="BA44" s="837"/>
      <c r="BB44" s="837"/>
      <c r="BC44" s="837"/>
      <c r="BD44" s="837"/>
      <c r="BE44" s="834"/>
      <c r="BF44" s="834"/>
      <c r="BG44" s="834"/>
      <c r="BH44" s="834"/>
      <c r="BI44" s="835"/>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6"/>
      <c r="AL45" s="830"/>
      <c r="AM45" s="830"/>
      <c r="AN45" s="830"/>
      <c r="AO45" s="830"/>
      <c r="AP45" s="830"/>
      <c r="AQ45" s="830"/>
      <c r="AR45" s="830"/>
      <c r="AS45" s="830"/>
      <c r="AT45" s="830"/>
      <c r="AU45" s="830"/>
      <c r="AV45" s="830"/>
      <c r="AW45" s="830"/>
      <c r="AX45" s="830"/>
      <c r="AY45" s="830"/>
      <c r="AZ45" s="837"/>
      <c r="BA45" s="837"/>
      <c r="BB45" s="837"/>
      <c r="BC45" s="837"/>
      <c r="BD45" s="837"/>
      <c r="BE45" s="834"/>
      <c r="BF45" s="834"/>
      <c r="BG45" s="834"/>
      <c r="BH45" s="834"/>
      <c r="BI45" s="835"/>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6"/>
      <c r="AL46" s="830"/>
      <c r="AM46" s="830"/>
      <c r="AN46" s="830"/>
      <c r="AO46" s="830"/>
      <c r="AP46" s="830"/>
      <c r="AQ46" s="830"/>
      <c r="AR46" s="830"/>
      <c r="AS46" s="830"/>
      <c r="AT46" s="830"/>
      <c r="AU46" s="830"/>
      <c r="AV46" s="830"/>
      <c r="AW46" s="830"/>
      <c r="AX46" s="830"/>
      <c r="AY46" s="830"/>
      <c r="AZ46" s="837"/>
      <c r="BA46" s="837"/>
      <c r="BB46" s="837"/>
      <c r="BC46" s="837"/>
      <c r="BD46" s="837"/>
      <c r="BE46" s="834"/>
      <c r="BF46" s="834"/>
      <c r="BG46" s="834"/>
      <c r="BH46" s="834"/>
      <c r="BI46" s="835"/>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6"/>
      <c r="AL47" s="830"/>
      <c r="AM47" s="830"/>
      <c r="AN47" s="830"/>
      <c r="AO47" s="830"/>
      <c r="AP47" s="830"/>
      <c r="AQ47" s="830"/>
      <c r="AR47" s="830"/>
      <c r="AS47" s="830"/>
      <c r="AT47" s="830"/>
      <c r="AU47" s="830"/>
      <c r="AV47" s="830"/>
      <c r="AW47" s="830"/>
      <c r="AX47" s="830"/>
      <c r="AY47" s="830"/>
      <c r="AZ47" s="837"/>
      <c r="BA47" s="837"/>
      <c r="BB47" s="837"/>
      <c r="BC47" s="837"/>
      <c r="BD47" s="837"/>
      <c r="BE47" s="834"/>
      <c r="BF47" s="834"/>
      <c r="BG47" s="834"/>
      <c r="BH47" s="834"/>
      <c r="BI47" s="835"/>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6"/>
      <c r="AL48" s="830"/>
      <c r="AM48" s="830"/>
      <c r="AN48" s="830"/>
      <c r="AO48" s="830"/>
      <c r="AP48" s="830"/>
      <c r="AQ48" s="830"/>
      <c r="AR48" s="830"/>
      <c r="AS48" s="830"/>
      <c r="AT48" s="830"/>
      <c r="AU48" s="830"/>
      <c r="AV48" s="830"/>
      <c r="AW48" s="830"/>
      <c r="AX48" s="830"/>
      <c r="AY48" s="830"/>
      <c r="AZ48" s="837"/>
      <c r="BA48" s="837"/>
      <c r="BB48" s="837"/>
      <c r="BC48" s="837"/>
      <c r="BD48" s="837"/>
      <c r="BE48" s="834"/>
      <c r="BF48" s="834"/>
      <c r="BG48" s="834"/>
      <c r="BH48" s="834"/>
      <c r="BI48" s="835"/>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6"/>
      <c r="AL49" s="830"/>
      <c r="AM49" s="830"/>
      <c r="AN49" s="830"/>
      <c r="AO49" s="830"/>
      <c r="AP49" s="830"/>
      <c r="AQ49" s="830"/>
      <c r="AR49" s="830"/>
      <c r="AS49" s="830"/>
      <c r="AT49" s="830"/>
      <c r="AU49" s="830"/>
      <c r="AV49" s="830"/>
      <c r="AW49" s="830"/>
      <c r="AX49" s="830"/>
      <c r="AY49" s="830"/>
      <c r="AZ49" s="837"/>
      <c r="BA49" s="837"/>
      <c r="BB49" s="837"/>
      <c r="BC49" s="837"/>
      <c r="BD49" s="837"/>
      <c r="BE49" s="834"/>
      <c r="BF49" s="834"/>
      <c r="BG49" s="834"/>
      <c r="BH49" s="834"/>
      <c r="BI49" s="835"/>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8"/>
      <c r="R50" s="839"/>
      <c r="S50" s="839"/>
      <c r="T50" s="839"/>
      <c r="U50" s="839"/>
      <c r="V50" s="839"/>
      <c r="W50" s="839"/>
      <c r="X50" s="839"/>
      <c r="Y50" s="839"/>
      <c r="Z50" s="839"/>
      <c r="AA50" s="839"/>
      <c r="AB50" s="839"/>
      <c r="AC50" s="839"/>
      <c r="AD50" s="839"/>
      <c r="AE50" s="840"/>
      <c r="AF50" s="786"/>
      <c r="AG50" s="787"/>
      <c r="AH50" s="787"/>
      <c r="AI50" s="787"/>
      <c r="AJ50" s="788"/>
      <c r="AK50" s="842"/>
      <c r="AL50" s="839"/>
      <c r="AM50" s="839"/>
      <c r="AN50" s="839"/>
      <c r="AO50" s="839"/>
      <c r="AP50" s="839"/>
      <c r="AQ50" s="839"/>
      <c r="AR50" s="839"/>
      <c r="AS50" s="839"/>
      <c r="AT50" s="839"/>
      <c r="AU50" s="839"/>
      <c r="AV50" s="839"/>
      <c r="AW50" s="839"/>
      <c r="AX50" s="839"/>
      <c r="AY50" s="839"/>
      <c r="AZ50" s="841"/>
      <c r="BA50" s="841"/>
      <c r="BB50" s="841"/>
      <c r="BC50" s="841"/>
      <c r="BD50" s="841"/>
      <c r="BE50" s="834"/>
      <c r="BF50" s="834"/>
      <c r="BG50" s="834"/>
      <c r="BH50" s="834"/>
      <c r="BI50" s="835"/>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8"/>
      <c r="R51" s="839"/>
      <c r="S51" s="839"/>
      <c r="T51" s="839"/>
      <c r="U51" s="839"/>
      <c r="V51" s="839"/>
      <c r="W51" s="839"/>
      <c r="X51" s="839"/>
      <c r="Y51" s="839"/>
      <c r="Z51" s="839"/>
      <c r="AA51" s="839"/>
      <c r="AB51" s="839"/>
      <c r="AC51" s="839"/>
      <c r="AD51" s="839"/>
      <c r="AE51" s="840"/>
      <c r="AF51" s="786"/>
      <c r="AG51" s="787"/>
      <c r="AH51" s="787"/>
      <c r="AI51" s="787"/>
      <c r="AJ51" s="788"/>
      <c r="AK51" s="842"/>
      <c r="AL51" s="839"/>
      <c r="AM51" s="839"/>
      <c r="AN51" s="839"/>
      <c r="AO51" s="839"/>
      <c r="AP51" s="839"/>
      <c r="AQ51" s="839"/>
      <c r="AR51" s="839"/>
      <c r="AS51" s="839"/>
      <c r="AT51" s="839"/>
      <c r="AU51" s="839"/>
      <c r="AV51" s="839"/>
      <c r="AW51" s="839"/>
      <c r="AX51" s="839"/>
      <c r="AY51" s="839"/>
      <c r="AZ51" s="841"/>
      <c r="BA51" s="841"/>
      <c r="BB51" s="841"/>
      <c r="BC51" s="841"/>
      <c r="BD51" s="841"/>
      <c r="BE51" s="834"/>
      <c r="BF51" s="834"/>
      <c r="BG51" s="834"/>
      <c r="BH51" s="834"/>
      <c r="BI51" s="835"/>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8"/>
      <c r="R52" s="839"/>
      <c r="S52" s="839"/>
      <c r="T52" s="839"/>
      <c r="U52" s="839"/>
      <c r="V52" s="839"/>
      <c r="W52" s="839"/>
      <c r="X52" s="839"/>
      <c r="Y52" s="839"/>
      <c r="Z52" s="839"/>
      <c r="AA52" s="839"/>
      <c r="AB52" s="839"/>
      <c r="AC52" s="839"/>
      <c r="AD52" s="839"/>
      <c r="AE52" s="840"/>
      <c r="AF52" s="786"/>
      <c r="AG52" s="787"/>
      <c r="AH52" s="787"/>
      <c r="AI52" s="787"/>
      <c r="AJ52" s="788"/>
      <c r="AK52" s="842"/>
      <c r="AL52" s="839"/>
      <c r="AM52" s="839"/>
      <c r="AN52" s="839"/>
      <c r="AO52" s="839"/>
      <c r="AP52" s="839"/>
      <c r="AQ52" s="839"/>
      <c r="AR52" s="839"/>
      <c r="AS52" s="839"/>
      <c r="AT52" s="839"/>
      <c r="AU52" s="839"/>
      <c r="AV52" s="839"/>
      <c r="AW52" s="839"/>
      <c r="AX52" s="839"/>
      <c r="AY52" s="839"/>
      <c r="AZ52" s="841"/>
      <c r="BA52" s="841"/>
      <c r="BB52" s="841"/>
      <c r="BC52" s="841"/>
      <c r="BD52" s="841"/>
      <c r="BE52" s="834"/>
      <c r="BF52" s="834"/>
      <c r="BG52" s="834"/>
      <c r="BH52" s="834"/>
      <c r="BI52" s="835"/>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8"/>
      <c r="R53" s="839"/>
      <c r="S53" s="839"/>
      <c r="T53" s="839"/>
      <c r="U53" s="839"/>
      <c r="V53" s="839"/>
      <c r="W53" s="839"/>
      <c r="X53" s="839"/>
      <c r="Y53" s="839"/>
      <c r="Z53" s="839"/>
      <c r="AA53" s="839"/>
      <c r="AB53" s="839"/>
      <c r="AC53" s="839"/>
      <c r="AD53" s="839"/>
      <c r="AE53" s="840"/>
      <c r="AF53" s="786"/>
      <c r="AG53" s="787"/>
      <c r="AH53" s="787"/>
      <c r="AI53" s="787"/>
      <c r="AJ53" s="788"/>
      <c r="AK53" s="842"/>
      <c r="AL53" s="839"/>
      <c r="AM53" s="839"/>
      <c r="AN53" s="839"/>
      <c r="AO53" s="839"/>
      <c r="AP53" s="839"/>
      <c r="AQ53" s="839"/>
      <c r="AR53" s="839"/>
      <c r="AS53" s="839"/>
      <c r="AT53" s="839"/>
      <c r="AU53" s="839"/>
      <c r="AV53" s="839"/>
      <c r="AW53" s="839"/>
      <c r="AX53" s="839"/>
      <c r="AY53" s="839"/>
      <c r="AZ53" s="841"/>
      <c r="BA53" s="841"/>
      <c r="BB53" s="841"/>
      <c r="BC53" s="841"/>
      <c r="BD53" s="841"/>
      <c r="BE53" s="834"/>
      <c r="BF53" s="834"/>
      <c r="BG53" s="834"/>
      <c r="BH53" s="834"/>
      <c r="BI53" s="835"/>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8"/>
      <c r="R54" s="839"/>
      <c r="S54" s="839"/>
      <c r="T54" s="839"/>
      <c r="U54" s="839"/>
      <c r="V54" s="839"/>
      <c r="W54" s="839"/>
      <c r="X54" s="839"/>
      <c r="Y54" s="839"/>
      <c r="Z54" s="839"/>
      <c r="AA54" s="839"/>
      <c r="AB54" s="839"/>
      <c r="AC54" s="839"/>
      <c r="AD54" s="839"/>
      <c r="AE54" s="840"/>
      <c r="AF54" s="786"/>
      <c r="AG54" s="787"/>
      <c r="AH54" s="787"/>
      <c r="AI54" s="787"/>
      <c r="AJ54" s="788"/>
      <c r="AK54" s="842"/>
      <c r="AL54" s="839"/>
      <c r="AM54" s="839"/>
      <c r="AN54" s="839"/>
      <c r="AO54" s="839"/>
      <c r="AP54" s="839"/>
      <c r="AQ54" s="839"/>
      <c r="AR54" s="839"/>
      <c r="AS54" s="839"/>
      <c r="AT54" s="839"/>
      <c r="AU54" s="839"/>
      <c r="AV54" s="839"/>
      <c r="AW54" s="839"/>
      <c r="AX54" s="839"/>
      <c r="AY54" s="839"/>
      <c r="AZ54" s="841"/>
      <c r="BA54" s="841"/>
      <c r="BB54" s="841"/>
      <c r="BC54" s="841"/>
      <c r="BD54" s="841"/>
      <c r="BE54" s="834"/>
      <c r="BF54" s="834"/>
      <c r="BG54" s="834"/>
      <c r="BH54" s="834"/>
      <c r="BI54" s="835"/>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8"/>
      <c r="R55" s="839"/>
      <c r="S55" s="839"/>
      <c r="T55" s="839"/>
      <c r="U55" s="839"/>
      <c r="V55" s="839"/>
      <c r="W55" s="839"/>
      <c r="X55" s="839"/>
      <c r="Y55" s="839"/>
      <c r="Z55" s="839"/>
      <c r="AA55" s="839"/>
      <c r="AB55" s="839"/>
      <c r="AC55" s="839"/>
      <c r="AD55" s="839"/>
      <c r="AE55" s="840"/>
      <c r="AF55" s="786"/>
      <c r="AG55" s="787"/>
      <c r="AH55" s="787"/>
      <c r="AI55" s="787"/>
      <c r="AJ55" s="788"/>
      <c r="AK55" s="842"/>
      <c r="AL55" s="839"/>
      <c r="AM55" s="839"/>
      <c r="AN55" s="839"/>
      <c r="AO55" s="839"/>
      <c r="AP55" s="839"/>
      <c r="AQ55" s="839"/>
      <c r="AR55" s="839"/>
      <c r="AS55" s="839"/>
      <c r="AT55" s="839"/>
      <c r="AU55" s="839"/>
      <c r="AV55" s="839"/>
      <c r="AW55" s="839"/>
      <c r="AX55" s="839"/>
      <c r="AY55" s="839"/>
      <c r="AZ55" s="841"/>
      <c r="BA55" s="841"/>
      <c r="BB55" s="841"/>
      <c r="BC55" s="841"/>
      <c r="BD55" s="841"/>
      <c r="BE55" s="834"/>
      <c r="BF55" s="834"/>
      <c r="BG55" s="834"/>
      <c r="BH55" s="834"/>
      <c r="BI55" s="835"/>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8"/>
      <c r="R56" s="839"/>
      <c r="S56" s="839"/>
      <c r="T56" s="839"/>
      <c r="U56" s="839"/>
      <c r="V56" s="839"/>
      <c r="W56" s="839"/>
      <c r="X56" s="839"/>
      <c r="Y56" s="839"/>
      <c r="Z56" s="839"/>
      <c r="AA56" s="839"/>
      <c r="AB56" s="839"/>
      <c r="AC56" s="839"/>
      <c r="AD56" s="839"/>
      <c r="AE56" s="840"/>
      <c r="AF56" s="786"/>
      <c r="AG56" s="787"/>
      <c r="AH56" s="787"/>
      <c r="AI56" s="787"/>
      <c r="AJ56" s="788"/>
      <c r="AK56" s="842"/>
      <c r="AL56" s="839"/>
      <c r="AM56" s="839"/>
      <c r="AN56" s="839"/>
      <c r="AO56" s="839"/>
      <c r="AP56" s="839"/>
      <c r="AQ56" s="839"/>
      <c r="AR56" s="839"/>
      <c r="AS56" s="839"/>
      <c r="AT56" s="839"/>
      <c r="AU56" s="839"/>
      <c r="AV56" s="839"/>
      <c r="AW56" s="839"/>
      <c r="AX56" s="839"/>
      <c r="AY56" s="839"/>
      <c r="AZ56" s="841"/>
      <c r="BA56" s="841"/>
      <c r="BB56" s="841"/>
      <c r="BC56" s="841"/>
      <c r="BD56" s="841"/>
      <c r="BE56" s="834"/>
      <c r="BF56" s="834"/>
      <c r="BG56" s="834"/>
      <c r="BH56" s="834"/>
      <c r="BI56" s="835"/>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8"/>
      <c r="R57" s="839"/>
      <c r="S57" s="839"/>
      <c r="T57" s="839"/>
      <c r="U57" s="839"/>
      <c r="V57" s="839"/>
      <c r="W57" s="839"/>
      <c r="X57" s="839"/>
      <c r="Y57" s="839"/>
      <c r="Z57" s="839"/>
      <c r="AA57" s="839"/>
      <c r="AB57" s="839"/>
      <c r="AC57" s="839"/>
      <c r="AD57" s="839"/>
      <c r="AE57" s="840"/>
      <c r="AF57" s="786"/>
      <c r="AG57" s="787"/>
      <c r="AH57" s="787"/>
      <c r="AI57" s="787"/>
      <c r="AJ57" s="788"/>
      <c r="AK57" s="842"/>
      <c r="AL57" s="839"/>
      <c r="AM57" s="839"/>
      <c r="AN57" s="839"/>
      <c r="AO57" s="839"/>
      <c r="AP57" s="839"/>
      <c r="AQ57" s="839"/>
      <c r="AR57" s="839"/>
      <c r="AS57" s="839"/>
      <c r="AT57" s="839"/>
      <c r="AU57" s="839"/>
      <c r="AV57" s="839"/>
      <c r="AW57" s="839"/>
      <c r="AX57" s="839"/>
      <c r="AY57" s="839"/>
      <c r="AZ57" s="841"/>
      <c r="BA57" s="841"/>
      <c r="BB57" s="841"/>
      <c r="BC57" s="841"/>
      <c r="BD57" s="841"/>
      <c r="BE57" s="834"/>
      <c r="BF57" s="834"/>
      <c r="BG57" s="834"/>
      <c r="BH57" s="834"/>
      <c r="BI57" s="835"/>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8"/>
      <c r="R58" s="839"/>
      <c r="S58" s="839"/>
      <c r="T58" s="839"/>
      <c r="U58" s="839"/>
      <c r="V58" s="839"/>
      <c r="W58" s="839"/>
      <c r="X58" s="839"/>
      <c r="Y58" s="839"/>
      <c r="Z58" s="839"/>
      <c r="AA58" s="839"/>
      <c r="AB58" s="839"/>
      <c r="AC58" s="839"/>
      <c r="AD58" s="839"/>
      <c r="AE58" s="840"/>
      <c r="AF58" s="786"/>
      <c r="AG58" s="787"/>
      <c r="AH58" s="787"/>
      <c r="AI58" s="787"/>
      <c r="AJ58" s="788"/>
      <c r="AK58" s="842"/>
      <c r="AL58" s="839"/>
      <c r="AM58" s="839"/>
      <c r="AN58" s="839"/>
      <c r="AO58" s="839"/>
      <c r="AP58" s="839"/>
      <c r="AQ58" s="839"/>
      <c r="AR58" s="839"/>
      <c r="AS58" s="839"/>
      <c r="AT58" s="839"/>
      <c r="AU58" s="839"/>
      <c r="AV58" s="839"/>
      <c r="AW58" s="839"/>
      <c r="AX58" s="839"/>
      <c r="AY58" s="839"/>
      <c r="AZ58" s="841"/>
      <c r="BA58" s="841"/>
      <c r="BB58" s="841"/>
      <c r="BC58" s="841"/>
      <c r="BD58" s="841"/>
      <c r="BE58" s="834"/>
      <c r="BF58" s="834"/>
      <c r="BG58" s="834"/>
      <c r="BH58" s="834"/>
      <c r="BI58" s="835"/>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8"/>
      <c r="R59" s="839"/>
      <c r="S59" s="839"/>
      <c r="T59" s="839"/>
      <c r="U59" s="839"/>
      <c r="V59" s="839"/>
      <c r="W59" s="839"/>
      <c r="X59" s="839"/>
      <c r="Y59" s="839"/>
      <c r="Z59" s="839"/>
      <c r="AA59" s="839"/>
      <c r="AB59" s="839"/>
      <c r="AC59" s="839"/>
      <c r="AD59" s="839"/>
      <c r="AE59" s="840"/>
      <c r="AF59" s="786"/>
      <c r="AG59" s="787"/>
      <c r="AH59" s="787"/>
      <c r="AI59" s="787"/>
      <c r="AJ59" s="788"/>
      <c r="AK59" s="842"/>
      <c r="AL59" s="839"/>
      <c r="AM59" s="839"/>
      <c r="AN59" s="839"/>
      <c r="AO59" s="839"/>
      <c r="AP59" s="839"/>
      <c r="AQ59" s="839"/>
      <c r="AR59" s="839"/>
      <c r="AS59" s="839"/>
      <c r="AT59" s="839"/>
      <c r="AU59" s="839"/>
      <c r="AV59" s="839"/>
      <c r="AW59" s="839"/>
      <c r="AX59" s="839"/>
      <c r="AY59" s="839"/>
      <c r="AZ59" s="841"/>
      <c r="BA59" s="841"/>
      <c r="BB59" s="841"/>
      <c r="BC59" s="841"/>
      <c r="BD59" s="841"/>
      <c r="BE59" s="834"/>
      <c r="BF59" s="834"/>
      <c r="BG59" s="834"/>
      <c r="BH59" s="834"/>
      <c r="BI59" s="835"/>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8"/>
      <c r="R60" s="839"/>
      <c r="S60" s="839"/>
      <c r="T60" s="839"/>
      <c r="U60" s="839"/>
      <c r="V60" s="839"/>
      <c r="W60" s="839"/>
      <c r="X60" s="839"/>
      <c r="Y60" s="839"/>
      <c r="Z60" s="839"/>
      <c r="AA60" s="839"/>
      <c r="AB60" s="839"/>
      <c r="AC60" s="839"/>
      <c r="AD60" s="839"/>
      <c r="AE60" s="840"/>
      <c r="AF60" s="786"/>
      <c r="AG60" s="787"/>
      <c r="AH60" s="787"/>
      <c r="AI60" s="787"/>
      <c r="AJ60" s="788"/>
      <c r="AK60" s="842"/>
      <c r="AL60" s="839"/>
      <c r="AM60" s="839"/>
      <c r="AN60" s="839"/>
      <c r="AO60" s="839"/>
      <c r="AP60" s="839"/>
      <c r="AQ60" s="839"/>
      <c r="AR60" s="839"/>
      <c r="AS60" s="839"/>
      <c r="AT60" s="839"/>
      <c r="AU60" s="839"/>
      <c r="AV60" s="839"/>
      <c r="AW60" s="839"/>
      <c r="AX60" s="839"/>
      <c r="AY60" s="839"/>
      <c r="AZ60" s="841"/>
      <c r="BA60" s="841"/>
      <c r="BB60" s="841"/>
      <c r="BC60" s="841"/>
      <c r="BD60" s="841"/>
      <c r="BE60" s="834"/>
      <c r="BF60" s="834"/>
      <c r="BG60" s="834"/>
      <c r="BH60" s="834"/>
      <c r="BI60" s="835"/>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8"/>
      <c r="R61" s="839"/>
      <c r="S61" s="839"/>
      <c r="T61" s="839"/>
      <c r="U61" s="839"/>
      <c r="V61" s="839"/>
      <c r="W61" s="839"/>
      <c r="X61" s="839"/>
      <c r="Y61" s="839"/>
      <c r="Z61" s="839"/>
      <c r="AA61" s="839"/>
      <c r="AB61" s="839"/>
      <c r="AC61" s="839"/>
      <c r="AD61" s="839"/>
      <c r="AE61" s="840"/>
      <c r="AF61" s="786"/>
      <c r="AG61" s="787"/>
      <c r="AH61" s="787"/>
      <c r="AI61" s="787"/>
      <c r="AJ61" s="788"/>
      <c r="AK61" s="842"/>
      <c r="AL61" s="839"/>
      <c r="AM61" s="839"/>
      <c r="AN61" s="839"/>
      <c r="AO61" s="839"/>
      <c r="AP61" s="839"/>
      <c r="AQ61" s="839"/>
      <c r="AR61" s="839"/>
      <c r="AS61" s="839"/>
      <c r="AT61" s="839"/>
      <c r="AU61" s="839"/>
      <c r="AV61" s="839"/>
      <c r="AW61" s="839"/>
      <c r="AX61" s="839"/>
      <c r="AY61" s="839"/>
      <c r="AZ61" s="841"/>
      <c r="BA61" s="841"/>
      <c r="BB61" s="841"/>
      <c r="BC61" s="841"/>
      <c r="BD61" s="841"/>
      <c r="BE61" s="834"/>
      <c r="BF61" s="834"/>
      <c r="BG61" s="834"/>
      <c r="BH61" s="834"/>
      <c r="BI61" s="835"/>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8"/>
      <c r="R62" s="839"/>
      <c r="S62" s="839"/>
      <c r="T62" s="839"/>
      <c r="U62" s="839"/>
      <c r="V62" s="839"/>
      <c r="W62" s="839"/>
      <c r="X62" s="839"/>
      <c r="Y62" s="839"/>
      <c r="Z62" s="839"/>
      <c r="AA62" s="839"/>
      <c r="AB62" s="839"/>
      <c r="AC62" s="839"/>
      <c r="AD62" s="839"/>
      <c r="AE62" s="840"/>
      <c r="AF62" s="786"/>
      <c r="AG62" s="787"/>
      <c r="AH62" s="787"/>
      <c r="AI62" s="787"/>
      <c r="AJ62" s="788"/>
      <c r="AK62" s="842"/>
      <c r="AL62" s="839"/>
      <c r="AM62" s="839"/>
      <c r="AN62" s="839"/>
      <c r="AO62" s="839"/>
      <c r="AP62" s="839"/>
      <c r="AQ62" s="839"/>
      <c r="AR62" s="839"/>
      <c r="AS62" s="839"/>
      <c r="AT62" s="839"/>
      <c r="AU62" s="839"/>
      <c r="AV62" s="839"/>
      <c r="AW62" s="839"/>
      <c r="AX62" s="839"/>
      <c r="AY62" s="839"/>
      <c r="AZ62" s="841"/>
      <c r="BA62" s="841"/>
      <c r="BB62" s="841"/>
      <c r="BC62" s="841"/>
      <c r="BD62" s="841"/>
      <c r="BE62" s="834"/>
      <c r="BF62" s="834"/>
      <c r="BG62" s="834"/>
      <c r="BH62" s="834"/>
      <c r="BI62" s="835"/>
      <c r="BJ62" s="850"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401</v>
      </c>
      <c r="C63" s="790"/>
      <c r="D63" s="790"/>
      <c r="E63" s="790"/>
      <c r="F63" s="790"/>
      <c r="G63" s="790"/>
      <c r="H63" s="790"/>
      <c r="I63" s="790"/>
      <c r="J63" s="790"/>
      <c r="K63" s="790"/>
      <c r="L63" s="790"/>
      <c r="M63" s="790"/>
      <c r="N63" s="790"/>
      <c r="O63" s="790"/>
      <c r="P63" s="791"/>
      <c r="Q63" s="843"/>
      <c r="R63" s="844"/>
      <c r="S63" s="844"/>
      <c r="T63" s="844"/>
      <c r="U63" s="844"/>
      <c r="V63" s="844"/>
      <c r="W63" s="844"/>
      <c r="X63" s="844"/>
      <c r="Y63" s="844"/>
      <c r="Z63" s="844"/>
      <c r="AA63" s="844"/>
      <c r="AB63" s="844"/>
      <c r="AC63" s="844"/>
      <c r="AD63" s="844"/>
      <c r="AE63" s="845"/>
      <c r="AF63" s="846">
        <v>3110</v>
      </c>
      <c r="AG63" s="847"/>
      <c r="AH63" s="847"/>
      <c r="AI63" s="847"/>
      <c r="AJ63" s="848"/>
      <c r="AK63" s="849"/>
      <c r="AL63" s="844"/>
      <c r="AM63" s="844"/>
      <c r="AN63" s="844"/>
      <c r="AO63" s="844"/>
      <c r="AP63" s="847">
        <v>6290</v>
      </c>
      <c r="AQ63" s="847"/>
      <c r="AR63" s="847"/>
      <c r="AS63" s="847"/>
      <c r="AT63" s="847"/>
      <c r="AU63" s="847">
        <v>5295</v>
      </c>
      <c r="AV63" s="847"/>
      <c r="AW63" s="847"/>
      <c r="AX63" s="847"/>
      <c r="AY63" s="847"/>
      <c r="AZ63" s="851"/>
      <c r="BA63" s="851"/>
      <c r="BB63" s="851"/>
      <c r="BC63" s="851"/>
      <c r="BD63" s="851"/>
      <c r="BE63" s="852"/>
      <c r="BF63" s="852"/>
      <c r="BG63" s="852"/>
      <c r="BH63" s="852"/>
      <c r="BI63" s="853"/>
      <c r="BJ63" s="854" t="s">
        <v>122</v>
      </c>
      <c r="BK63" s="855"/>
      <c r="BL63" s="855"/>
      <c r="BM63" s="855"/>
      <c r="BN63" s="856"/>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7" t="s">
        <v>383</v>
      </c>
      <c r="AG66" s="815"/>
      <c r="AH66" s="815"/>
      <c r="AI66" s="815"/>
      <c r="AJ66" s="858"/>
      <c r="AK66" s="733" t="s">
        <v>384</v>
      </c>
      <c r="AL66" s="728"/>
      <c r="AM66" s="728"/>
      <c r="AN66" s="728"/>
      <c r="AO66" s="729"/>
      <c r="AP66" s="733" t="s">
        <v>385</v>
      </c>
      <c r="AQ66" s="734"/>
      <c r="AR66" s="734"/>
      <c r="AS66" s="734"/>
      <c r="AT66" s="735"/>
      <c r="AU66" s="733" t="s">
        <v>404</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9"/>
      <c r="AG67" s="818"/>
      <c r="AH67" s="818"/>
      <c r="AI67" s="818"/>
      <c r="AJ67" s="860"/>
      <c r="AK67" s="861"/>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8"/>
    </row>
    <row r="68" spans="1:131" ht="26.25" customHeight="1" thickTop="1" x14ac:dyDescent="0.15">
      <c r="A68" s="224">
        <v>1</v>
      </c>
      <c r="B68" s="872" t="s">
        <v>557</v>
      </c>
      <c r="C68" s="873"/>
      <c r="D68" s="873"/>
      <c r="E68" s="873"/>
      <c r="F68" s="873"/>
      <c r="G68" s="873"/>
      <c r="H68" s="873"/>
      <c r="I68" s="873"/>
      <c r="J68" s="873"/>
      <c r="K68" s="873"/>
      <c r="L68" s="873"/>
      <c r="M68" s="873"/>
      <c r="N68" s="873"/>
      <c r="O68" s="873"/>
      <c r="P68" s="874"/>
      <c r="Q68" s="875">
        <v>16725</v>
      </c>
      <c r="R68" s="869"/>
      <c r="S68" s="869"/>
      <c r="T68" s="869"/>
      <c r="U68" s="869"/>
      <c r="V68" s="869">
        <v>16704</v>
      </c>
      <c r="W68" s="869"/>
      <c r="X68" s="869"/>
      <c r="Y68" s="869"/>
      <c r="Z68" s="869"/>
      <c r="AA68" s="869">
        <v>21</v>
      </c>
      <c r="AB68" s="869"/>
      <c r="AC68" s="869"/>
      <c r="AD68" s="869"/>
      <c r="AE68" s="869"/>
      <c r="AF68" s="869">
        <v>21</v>
      </c>
      <c r="AG68" s="869"/>
      <c r="AH68" s="869"/>
      <c r="AI68" s="869"/>
      <c r="AJ68" s="869"/>
      <c r="AK68" s="869">
        <v>164</v>
      </c>
      <c r="AL68" s="869"/>
      <c r="AM68" s="869"/>
      <c r="AN68" s="869"/>
      <c r="AO68" s="869"/>
      <c r="AP68" s="869" t="s">
        <v>572</v>
      </c>
      <c r="AQ68" s="869"/>
      <c r="AR68" s="869"/>
      <c r="AS68" s="869"/>
      <c r="AT68" s="869"/>
      <c r="AU68" s="869" t="s">
        <v>572</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8"/>
    </row>
    <row r="69" spans="1:131" ht="26.25" customHeight="1" x14ac:dyDescent="0.15">
      <c r="A69" s="226">
        <v>2</v>
      </c>
      <c r="B69" s="876" t="s">
        <v>558</v>
      </c>
      <c r="C69" s="877"/>
      <c r="D69" s="877"/>
      <c r="E69" s="877"/>
      <c r="F69" s="877"/>
      <c r="G69" s="877"/>
      <c r="H69" s="877"/>
      <c r="I69" s="877"/>
      <c r="J69" s="877"/>
      <c r="K69" s="877"/>
      <c r="L69" s="877"/>
      <c r="M69" s="877"/>
      <c r="N69" s="877"/>
      <c r="O69" s="877"/>
      <c r="P69" s="878"/>
      <c r="Q69" s="879">
        <v>78</v>
      </c>
      <c r="R69" s="830"/>
      <c r="S69" s="830"/>
      <c r="T69" s="830"/>
      <c r="U69" s="830"/>
      <c r="V69" s="830">
        <v>77</v>
      </c>
      <c r="W69" s="830"/>
      <c r="X69" s="830"/>
      <c r="Y69" s="830"/>
      <c r="Z69" s="830"/>
      <c r="AA69" s="830">
        <v>1</v>
      </c>
      <c r="AB69" s="830"/>
      <c r="AC69" s="830"/>
      <c r="AD69" s="830"/>
      <c r="AE69" s="830"/>
      <c r="AF69" s="830">
        <v>1</v>
      </c>
      <c r="AG69" s="830"/>
      <c r="AH69" s="830"/>
      <c r="AI69" s="830"/>
      <c r="AJ69" s="830"/>
      <c r="AK69" s="830">
        <v>13</v>
      </c>
      <c r="AL69" s="830"/>
      <c r="AM69" s="830"/>
      <c r="AN69" s="830"/>
      <c r="AO69" s="830"/>
      <c r="AP69" s="830" t="s">
        <v>572</v>
      </c>
      <c r="AQ69" s="830"/>
      <c r="AR69" s="830"/>
      <c r="AS69" s="830"/>
      <c r="AT69" s="830"/>
      <c r="AU69" s="830" t="s">
        <v>572</v>
      </c>
      <c r="AV69" s="830"/>
      <c r="AW69" s="830"/>
      <c r="AX69" s="830"/>
      <c r="AY69" s="830"/>
      <c r="AZ69" s="834"/>
      <c r="BA69" s="834"/>
      <c r="BB69" s="834"/>
      <c r="BC69" s="834"/>
      <c r="BD69" s="835"/>
      <c r="BE69" s="229"/>
      <c r="BF69" s="229"/>
      <c r="BG69" s="229"/>
      <c r="BH69" s="229"/>
      <c r="BI69" s="229"/>
      <c r="BJ69" s="229"/>
      <c r="BK69" s="229"/>
      <c r="BL69" s="229"/>
      <c r="BM69" s="229"/>
      <c r="BN69" s="229"/>
      <c r="BO69" s="229"/>
      <c r="BP69" s="229"/>
      <c r="BQ69" s="226">
        <v>63</v>
      </c>
      <c r="BR69" s="23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8"/>
    </row>
    <row r="70" spans="1:131" ht="26.25" customHeight="1" x14ac:dyDescent="0.15">
      <c r="A70" s="226">
        <v>3</v>
      </c>
      <c r="B70" s="876" t="s">
        <v>559</v>
      </c>
      <c r="C70" s="877"/>
      <c r="D70" s="877"/>
      <c r="E70" s="877"/>
      <c r="F70" s="877"/>
      <c r="G70" s="877"/>
      <c r="H70" s="877"/>
      <c r="I70" s="877"/>
      <c r="J70" s="877"/>
      <c r="K70" s="877"/>
      <c r="L70" s="877"/>
      <c r="M70" s="877"/>
      <c r="N70" s="877"/>
      <c r="O70" s="877"/>
      <c r="P70" s="878"/>
      <c r="Q70" s="879">
        <v>210</v>
      </c>
      <c r="R70" s="830"/>
      <c r="S70" s="830"/>
      <c r="T70" s="830"/>
      <c r="U70" s="830"/>
      <c r="V70" s="830">
        <v>203</v>
      </c>
      <c r="W70" s="830"/>
      <c r="X70" s="830"/>
      <c r="Y70" s="830"/>
      <c r="Z70" s="830"/>
      <c r="AA70" s="830">
        <v>7</v>
      </c>
      <c r="AB70" s="830"/>
      <c r="AC70" s="830"/>
      <c r="AD70" s="830"/>
      <c r="AE70" s="830"/>
      <c r="AF70" s="830">
        <v>7</v>
      </c>
      <c r="AG70" s="830"/>
      <c r="AH70" s="830"/>
      <c r="AI70" s="830"/>
      <c r="AJ70" s="830"/>
      <c r="AK70" s="830" t="s">
        <v>572</v>
      </c>
      <c r="AL70" s="830"/>
      <c r="AM70" s="830"/>
      <c r="AN70" s="830"/>
      <c r="AO70" s="830"/>
      <c r="AP70" s="830">
        <v>49</v>
      </c>
      <c r="AQ70" s="830"/>
      <c r="AR70" s="830"/>
      <c r="AS70" s="830"/>
      <c r="AT70" s="830"/>
      <c r="AU70" s="830">
        <v>12</v>
      </c>
      <c r="AV70" s="830"/>
      <c r="AW70" s="830"/>
      <c r="AX70" s="830"/>
      <c r="AY70" s="830"/>
      <c r="AZ70" s="834"/>
      <c r="BA70" s="834"/>
      <c r="BB70" s="834"/>
      <c r="BC70" s="834"/>
      <c r="BD70" s="835"/>
      <c r="BE70" s="229"/>
      <c r="BF70" s="229"/>
      <c r="BG70" s="229"/>
      <c r="BH70" s="229"/>
      <c r="BI70" s="229"/>
      <c r="BJ70" s="229"/>
      <c r="BK70" s="229"/>
      <c r="BL70" s="229"/>
      <c r="BM70" s="229"/>
      <c r="BN70" s="229"/>
      <c r="BO70" s="229"/>
      <c r="BP70" s="229"/>
      <c r="BQ70" s="226">
        <v>64</v>
      </c>
      <c r="BR70" s="23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8"/>
    </row>
    <row r="71" spans="1:131" ht="26.25" customHeight="1" x14ac:dyDescent="0.15">
      <c r="A71" s="226">
        <v>4</v>
      </c>
      <c r="B71" s="876" t="s">
        <v>560</v>
      </c>
      <c r="C71" s="877"/>
      <c r="D71" s="877"/>
      <c r="E71" s="877"/>
      <c r="F71" s="877"/>
      <c r="G71" s="877"/>
      <c r="H71" s="877"/>
      <c r="I71" s="877"/>
      <c r="J71" s="877"/>
      <c r="K71" s="877"/>
      <c r="L71" s="877"/>
      <c r="M71" s="877"/>
      <c r="N71" s="877"/>
      <c r="O71" s="877"/>
      <c r="P71" s="878"/>
      <c r="Q71" s="879">
        <v>4491</v>
      </c>
      <c r="R71" s="830"/>
      <c r="S71" s="830"/>
      <c r="T71" s="830"/>
      <c r="U71" s="830"/>
      <c r="V71" s="830">
        <v>4412</v>
      </c>
      <c r="W71" s="830"/>
      <c r="X71" s="830"/>
      <c r="Y71" s="830"/>
      <c r="Z71" s="830"/>
      <c r="AA71" s="830">
        <v>79</v>
      </c>
      <c r="AB71" s="830"/>
      <c r="AC71" s="830"/>
      <c r="AD71" s="830"/>
      <c r="AE71" s="830"/>
      <c r="AF71" s="830">
        <v>68</v>
      </c>
      <c r="AG71" s="830"/>
      <c r="AH71" s="830"/>
      <c r="AI71" s="830"/>
      <c r="AJ71" s="830"/>
      <c r="AK71" s="830" t="s">
        <v>572</v>
      </c>
      <c r="AL71" s="830"/>
      <c r="AM71" s="830"/>
      <c r="AN71" s="830"/>
      <c r="AO71" s="830"/>
      <c r="AP71" s="830">
        <v>3479</v>
      </c>
      <c r="AQ71" s="830"/>
      <c r="AR71" s="830"/>
      <c r="AS71" s="830"/>
      <c r="AT71" s="830"/>
      <c r="AU71" s="830">
        <v>554</v>
      </c>
      <c r="AV71" s="830"/>
      <c r="AW71" s="830"/>
      <c r="AX71" s="830"/>
      <c r="AY71" s="830"/>
      <c r="AZ71" s="834"/>
      <c r="BA71" s="834"/>
      <c r="BB71" s="834"/>
      <c r="BC71" s="834"/>
      <c r="BD71" s="835"/>
      <c r="BE71" s="229"/>
      <c r="BF71" s="229"/>
      <c r="BG71" s="229"/>
      <c r="BH71" s="229"/>
      <c r="BI71" s="229"/>
      <c r="BJ71" s="229"/>
      <c r="BK71" s="229"/>
      <c r="BL71" s="229"/>
      <c r="BM71" s="229"/>
      <c r="BN71" s="229"/>
      <c r="BO71" s="229"/>
      <c r="BP71" s="229"/>
      <c r="BQ71" s="226">
        <v>65</v>
      </c>
      <c r="BR71" s="23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8"/>
    </row>
    <row r="72" spans="1:131" ht="26.25" customHeight="1" x14ac:dyDescent="0.15">
      <c r="A72" s="226">
        <v>5</v>
      </c>
      <c r="B72" s="876" t="s">
        <v>561</v>
      </c>
      <c r="C72" s="877"/>
      <c r="D72" s="877"/>
      <c r="E72" s="877"/>
      <c r="F72" s="877"/>
      <c r="G72" s="877"/>
      <c r="H72" s="877"/>
      <c r="I72" s="877"/>
      <c r="J72" s="877"/>
      <c r="K72" s="877"/>
      <c r="L72" s="877"/>
      <c r="M72" s="877"/>
      <c r="N72" s="877"/>
      <c r="O72" s="877"/>
      <c r="P72" s="878"/>
      <c r="Q72" s="879">
        <v>593</v>
      </c>
      <c r="R72" s="830"/>
      <c r="S72" s="830"/>
      <c r="T72" s="830"/>
      <c r="U72" s="830"/>
      <c r="V72" s="830">
        <v>590</v>
      </c>
      <c r="W72" s="830"/>
      <c r="X72" s="830"/>
      <c r="Y72" s="830"/>
      <c r="Z72" s="830"/>
      <c r="AA72" s="830">
        <v>3</v>
      </c>
      <c r="AB72" s="830"/>
      <c r="AC72" s="830"/>
      <c r="AD72" s="830"/>
      <c r="AE72" s="830"/>
      <c r="AF72" s="830">
        <v>3</v>
      </c>
      <c r="AG72" s="830"/>
      <c r="AH72" s="830"/>
      <c r="AI72" s="830"/>
      <c r="AJ72" s="830"/>
      <c r="AK72" s="830" t="s">
        <v>572</v>
      </c>
      <c r="AL72" s="830"/>
      <c r="AM72" s="830"/>
      <c r="AN72" s="830"/>
      <c r="AO72" s="830"/>
      <c r="AP72" s="830" t="s">
        <v>572</v>
      </c>
      <c r="AQ72" s="830"/>
      <c r="AR72" s="830"/>
      <c r="AS72" s="830"/>
      <c r="AT72" s="830"/>
      <c r="AU72" s="830" t="s">
        <v>572</v>
      </c>
      <c r="AV72" s="830"/>
      <c r="AW72" s="830"/>
      <c r="AX72" s="830"/>
      <c r="AY72" s="830"/>
      <c r="AZ72" s="834"/>
      <c r="BA72" s="834"/>
      <c r="BB72" s="834"/>
      <c r="BC72" s="834"/>
      <c r="BD72" s="835"/>
      <c r="BE72" s="229"/>
      <c r="BF72" s="229"/>
      <c r="BG72" s="229"/>
      <c r="BH72" s="229"/>
      <c r="BI72" s="229"/>
      <c r="BJ72" s="229"/>
      <c r="BK72" s="229"/>
      <c r="BL72" s="229"/>
      <c r="BM72" s="229"/>
      <c r="BN72" s="229"/>
      <c r="BO72" s="229"/>
      <c r="BP72" s="229"/>
      <c r="BQ72" s="226">
        <v>66</v>
      </c>
      <c r="BR72" s="23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8"/>
    </row>
    <row r="73" spans="1:131" ht="26.25" customHeight="1" x14ac:dyDescent="0.15">
      <c r="A73" s="226">
        <v>6</v>
      </c>
      <c r="B73" s="876" t="s">
        <v>562</v>
      </c>
      <c r="C73" s="877"/>
      <c r="D73" s="877"/>
      <c r="E73" s="877"/>
      <c r="F73" s="877"/>
      <c r="G73" s="877"/>
      <c r="H73" s="877"/>
      <c r="I73" s="877"/>
      <c r="J73" s="877"/>
      <c r="K73" s="877"/>
      <c r="L73" s="877"/>
      <c r="M73" s="877"/>
      <c r="N73" s="877"/>
      <c r="O73" s="877"/>
      <c r="P73" s="878"/>
      <c r="Q73" s="879">
        <v>585</v>
      </c>
      <c r="R73" s="830"/>
      <c r="S73" s="830"/>
      <c r="T73" s="830"/>
      <c r="U73" s="830"/>
      <c r="V73" s="830">
        <v>599</v>
      </c>
      <c r="W73" s="830"/>
      <c r="X73" s="830"/>
      <c r="Y73" s="830"/>
      <c r="Z73" s="830"/>
      <c r="AA73" s="830">
        <v>-14</v>
      </c>
      <c r="AB73" s="830"/>
      <c r="AC73" s="830"/>
      <c r="AD73" s="830"/>
      <c r="AE73" s="830"/>
      <c r="AF73" s="830">
        <v>530</v>
      </c>
      <c r="AG73" s="830"/>
      <c r="AH73" s="830"/>
      <c r="AI73" s="830"/>
      <c r="AJ73" s="830"/>
      <c r="AK73" s="830" t="s">
        <v>572</v>
      </c>
      <c r="AL73" s="830"/>
      <c r="AM73" s="830"/>
      <c r="AN73" s="830"/>
      <c r="AO73" s="830"/>
      <c r="AP73" s="830">
        <v>13</v>
      </c>
      <c r="AQ73" s="830"/>
      <c r="AR73" s="830"/>
      <c r="AS73" s="830"/>
      <c r="AT73" s="830"/>
      <c r="AU73" s="830" t="s">
        <v>572</v>
      </c>
      <c r="AV73" s="830"/>
      <c r="AW73" s="830"/>
      <c r="AX73" s="830"/>
      <c r="AY73" s="830"/>
      <c r="AZ73" s="834"/>
      <c r="BA73" s="834"/>
      <c r="BB73" s="834"/>
      <c r="BC73" s="834"/>
      <c r="BD73" s="835"/>
      <c r="BE73" s="229"/>
      <c r="BF73" s="229"/>
      <c r="BG73" s="229"/>
      <c r="BH73" s="229"/>
      <c r="BI73" s="229"/>
      <c r="BJ73" s="229"/>
      <c r="BK73" s="229"/>
      <c r="BL73" s="229"/>
      <c r="BM73" s="229"/>
      <c r="BN73" s="229"/>
      <c r="BO73" s="229"/>
      <c r="BP73" s="229"/>
      <c r="BQ73" s="226">
        <v>67</v>
      </c>
      <c r="BR73" s="23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8"/>
    </row>
    <row r="74" spans="1:131" ht="26.25" customHeight="1" x14ac:dyDescent="0.15">
      <c r="A74" s="226">
        <v>7</v>
      </c>
      <c r="B74" s="876" t="s">
        <v>563</v>
      </c>
      <c r="C74" s="877"/>
      <c r="D74" s="877"/>
      <c r="E74" s="877"/>
      <c r="F74" s="877"/>
      <c r="G74" s="877"/>
      <c r="H74" s="877"/>
      <c r="I74" s="877"/>
      <c r="J74" s="877"/>
      <c r="K74" s="877"/>
      <c r="L74" s="877"/>
      <c r="M74" s="877"/>
      <c r="N74" s="877"/>
      <c r="O74" s="877"/>
      <c r="P74" s="878"/>
      <c r="Q74" s="879">
        <v>425</v>
      </c>
      <c r="R74" s="830"/>
      <c r="S74" s="830"/>
      <c r="T74" s="830"/>
      <c r="U74" s="830"/>
      <c r="V74" s="830">
        <v>237</v>
      </c>
      <c r="W74" s="830"/>
      <c r="X74" s="830"/>
      <c r="Y74" s="830"/>
      <c r="Z74" s="830"/>
      <c r="AA74" s="830">
        <v>188</v>
      </c>
      <c r="AB74" s="830"/>
      <c r="AC74" s="830"/>
      <c r="AD74" s="830"/>
      <c r="AE74" s="830"/>
      <c r="AF74" s="830">
        <v>188</v>
      </c>
      <c r="AG74" s="830"/>
      <c r="AH74" s="830"/>
      <c r="AI74" s="830"/>
      <c r="AJ74" s="830"/>
      <c r="AK74" s="830" t="s">
        <v>572</v>
      </c>
      <c r="AL74" s="830"/>
      <c r="AM74" s="830"/>
      <c r="AN74" s="830"/>
      <c r="AO74" s="830"/>
      <c r="AP74" s="830" t="s">
        <v>572</v>
      </c>
      <c r="AQ74" s="830"/>
      <c r="AR74" s="830"/>
      <c r="AS74" s="830"/>
      <c r="AT74" s="830"/>
      <c r="AU74" s="830" t="s">
        <v>572</v>
      </c>
      <c r="AV74" s="830"/>
      <c r="AW74" s="830"/>
      <c r="AX74" s="830"/>
      <c r="AY74" s="830"/>
      <c r="AZ74" s="834"/>
      <c r="BA74" s="834"/>
      <c r="BB74" s="834"/>
      <c r="BC74" s="834"/>
      <c r="BD74" s="835"/>
      <c r="BE74" s="229"/>
      <c r="BF74" s="229"/>
      <c r="BG74" s="229"/>
      <c r="BH74" s="229"/>
      <c r="BI74" s="229"/>
      <c r="BJ74" s="229"/>
      <c r="BK74" s="229"/>
      <c r="BL74" s="229"/>
      <c r="BM74" s="229"/>
      <c r="BN74" s="229"/>
      <c r="BO74" s="229"/>
      <c r="BP74" s="229"/>
      <c r="BQ74" s="226">
        <v>68</v>
      </c>
      <c r="BR74" s="23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8"/>
    </row>
    <row r="75" spans="1:131" ht="26.25" customHeight="1" x14ac:dyDescent="0.15">
      <c r="A75" s="226">
        <v>8</v>
      </c>
      <c r="B75" s="876" t="s">
        <v>564</v>
      </c>
      <c r="C75" s="877"/>
      <c r="D75" s="877"/>
      <c r="E75" s="877"/>
      <c r="F75" s="877"/>
      <c r="G75" s="877"/>
      <c r="H75" s="877"/>
      <c r="I75" s="877"/>
      <c r="J75" s="877"/>
      <c r="K75" s="877"/>
      <c r="L75" s="877"/>
      <c r="M75" s="877"/>
      <c r="N75" s="877"/>
      <c r="O75" s="877"/>
      <c r="P75" s="878"/>
      <c r="Q75" s="880">
        <v>1130</v>
      </c>
      <c r="R75" s="881"/>
      <c r="S75" s="881"/>
      <c r="T75" s="881"/>
      <c r="U75" s="836"/>
      <c r="V75" s="882">
        <v>1119</v>
      </c>
      <c r="W75" s="881"/>
      <c r="X75" s="881"/>
      <c r="Y75" s="881"/>
      <c r="Z75" s="836"/>
      <c r="AA75" s="882">
        <v>11</v>
      </c>
      <c r="AB75" s="881"/>
      <c r="AC75" s="881"/>
      <c r="AD75" s="881"/>
      <c r="AE75" s="836"/>
      <c r="AF75" s="882">
        <v>11</v>
      </c>
      <c r="AG75" s="881"/>
      <c r="AH75" s="881"/>
      <c r="AI75" s="881"/>
      <c r="AJ75" s="836"/>
      <c r="AK75" s="830" t="s">
        <v>572</v>
      </c>
      <c r="AL75" s="830"/>
      <c r="AM75" s="830"/>
      <c r="AN75" s="830"/>
      <c r="AO75" s="830"/>
      <c r="AP75" s="830" t="s">
        <v>572</v>
      </c>
      <c r="AQ75" s="830"/>
      <c r="AR75" s="830"/>
      <c r="AS75" s="830"/>
      <c r="AT75" s="830"/>
      <c r="AU75" s="830" t="s">
        <v>572</v>
      </c>
      <c r="AV75" s="830"/>
      <c r="AW75" s="830"/>
      <c r="AX75" s="830"/>
      <c r="AY75" s="830"/>
      <c r="AZ75" s="834"/>
      <c r="BA75" s="834"/>
      <c r="BB75" s="834"/>
      <c r="BC75" s="834"/>
      <c r="BD75" s="835"/>
      <c r="BE75" s="229"/>
      <c r="BF75" s="229"/>
      <c r="BG75" s="229"/>
      <c r="BH75" s="229"/>
      <c r="BI75" s="229"/>
      <c r="BJ75" s="229"/>
      <c r="BK75" s="229"/>
      <c r="BL75" s="229"/>
      <c r="BM75" s="229"/>
      <c r="BN75" s="229"/>
      <c r="BO75" s="229"/>
      <c r="BP75" s="229"/>
      <c r="BQ75" s="226">
        <v>69</v>
      </c>
      <c r="BR75" s="23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8"/>
    </row>
    <row r="76" spans="1:131" ht="26.25" customHeight="1" x14ac:dyDescent="0.15">
      <c r="A76" s="226">
        <v>9</v>
      </c>
      <c r="B76" s="876" t="s">
        <v>565</v>
      </c>
      <c r="C76" s="877"/>
      <c r="D76" s="877"/>
      <c r="E76" s="877"/>
      <c r="F76" s="877"/>
      <c r="G76" s="877"/>
      <c r="H76" s="877"/>
      <c r="I76" s="877"/>
      <c r="J76" s="877"/>
      <c r="K76" s="877"/>
      <c r="L76" s="877"/>
      <c r="M76" s="877"/>
      <c r="N76" s="877"/>
      <c r="O76" s="877"/>
      <c r="P76" s="878"/>
      <c r="Q76" s="880">
        <v>395416</v>
      </c>
      <c r="R76" s="881"/>
      <c r="S76" s="881"/>
      <c r="T76" s="881"/>
      <c r="U76" s="836"/>
      <c r="V76" s="882">
        <v>387020</v>
      </c>
      <c r="W76" s="881"/>
      <c r="X76" s="881"/>
      <c r="Y76" s="881"/>
      <c r="Z76" s="836"/>
      <c r="AA76" s="882">
        <v>8396</v>
      </c>
      <c r="AB76" s="881"/>
      <c r="AC76" s="881"/>
      <c r="AD76" s="881"/>
      <c r="AE76" s="836"/>
      <c r="AF76" s="882">
        <v>8396</v>
      </c>
      <c r="AG76" s="881"/>
      <c r="AH76" s="881"/>
      <c r="AI76" s="881"/>
      <c r="AJ76" s="836"/>
      <c r="AK76" s="882">
        <v>755</v>
      </c>
      <c r="AL76" s="881"/>
      <c r="AM76" s="881"/>
      <c r="AN76" s="881"/>
      <c r="AO76" s="836"/>
      <c r="AP76" s="830" t="s">
        <v>572</v>
      </c>
      <c r="AQ76" s="830"/>
      <c r="AR76" s="830"/>
      <c r="AS76" s="830"/>
      <c r="AT76" s="830"/>
      <c r="AU76" s="830" t="s">
        <v>572</v>
      </c>
      <c r="AV76" s="830"/>
      <c r="AW76" s="830"/>
      <c r="AX76" s="830"/>
      <c r="AY76" s="830"/>
      <c r="AZ76" s="834"/>
      <c r="BA76" s="834"/>
      <c r="BB76" s="834"/>
      <c r="BC76" s="834"/>
      <c r="BD76" s="835"/>
      <c r="BE76" s="229"/>
      <c r="BF76" s="229"/>
      <c r="BG76" s="229"/>
      <c r="BH76" s="229"/>
      <c r="BI76" s="229"/>
      <c r="BJ76" s="229"/>
      <c r="BK76" s="229"/>
      <c r="BL76" s="229"/>
      <c r="BM76" s="229"/>
      <c r="BN76" s="229"/>
      <c r="BO76" s="229"/>
      <c r="BP76" s="229"/>
      <c r="BQ76" s="226">
        <v>70</v>
      </c>
      <c r="BR76" s="23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8"/>
    </row>
    <row r="77" spans="1:131" ht="26.25" customHeight="1" x14ac:dyDescent="0.15">
      <c r="A77" s="226">
        <v>10</v>
      </c>
      <c r="B77" s="876"/>
      <c r="C77" s="877"/>
      <c r="D77" s="877"/>
      <c r="E77" s="877"/>
      <c r="F77" s="877"/>
      <c r="G77" s="877"/>
      <c r="H77" s="877"/>
      <c r="I77" s="877"/>
      <c r="J77" s="877"/>
      <c r="K77" s="877"/>
      <c r="L77" s="877"/>
      <c r="M77" s="877"/>
      <c r="N77" s="877"/>
      <c r="O77" s="877"/>
      <c r="P77" s="878"/>
      <c r="Q77" s="880"/>
      <c r="R77" s="881"/>
      <c r="S77" s="881"/>
      <c r="T77" s="881"/>
      <c r="U77" s="836"/>
      <c r="V77" s="882"/>
      <c r="W77" s="881"/>
      <c r="X77" s="881"/>
      <c r="Y77" s="881"/>
      <c r="Z77" s="836"/>
      <c r="AA77" s="882"/>
      <c r="AB77" s="881"/>
      <c r="AC77" s="881"/>
      <c r="AD77" s="881"/>
      <c r="AE77" s="836"/>
      <c r="AF77" s="882"/>
      <c r="AG77" s="881"/>
      <c r="AH77" s="881"/>
      <c r="AI77" s="881"/>
      <c r="AJ77" s="836"/>
      <c r="AK77" s="882"/>
      <c r="AL77" s="881"/>
      <c r="AM77" s="881"/>
      <c r="AN77" s="881"/>
      <c r="AO77" s="836"/>
      <c r="AP77" s="882"/>
      <c r="AQ77" s="881"/>
      <c r="AR77" s="881"/>
      <c r="AS77" s="881"/>
      <c r="AT77" s="836"/>
      <c r="AU77" s="882"/>
      <c r="AV77" s="881"/>
      <c r="AW77" s="881"/>
      <c r="AX77" s="881"/>
      <c r="AY77" s="836"/>
      <c r="AZ77" s="834"/>
      <c r="BA77" s="834"/>
      <c r="BB77" s="834"/>
      <c r="BC77" s="834"/>
      <c r="BD77" s="835"/>
      <c r="BE77" s="229"/>
      <c r="BF77" s="229"/>
      <c r="BG77" s="229"/>
      <c r="BH77" s="229"/>
      <c r="BI77" s="229"/>
      <c r="BJ77" s="229"/>
      <c r="BK77" s="229"/>
      <c r="BL77" s="229"/>
      <c r="BM77" s="229"/>
      <c r="BN77" s="229"/>
      <c r="BO77" s="229"/>
      <c r="BP77" s="229"/>
      <c r="BQ77" s="226">
        <v>71</v>
      </c>
      <c r="BR77" s="23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8"/>
    </row>
    <row r="78" spans="1:131" ht="26.25" customHeight="1" x14ac:dyDescent="0.15">
      <c r="A78" s="226">
        <v>11</v>
      </c>
      <c r="B78" s="876"/>
      <c r="C78" s="877"/>
      <c r="D78" s="877"/>
      <c r="E78" s="877"/>
      <c r="F78" s="877"/>
      <c r="G78" s="877"/>
      <c r="H78" s="877"/>
      <c r="I78" s="877"/>
      <c r="J78" s="877"/>
      <c r="K78" s="877"/>
      <c r="L78" s="877"/>
      <c r="M78" s="877"/>
      <c r="N78" s="877"/>
      <c r="O78" s="877"/>
      <c r="P78" s="878"/>
      <c r="Q78" s="87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4"/>
      <c r="BA78" s="834"/>
      <c r="BB78" s="834"/>
      <c r="BC78" s="834"/>
      <c r="BD78" s="835"/>
      <c r="BE78" s="229"/>
      <c r="BF78" s="229"/>
      <c r="BG78" s="229"/>
      <c r="BH78" s="229"/>
      <c r="BI78" s="229"/>
      <c r="BJ78" s="218"/>
      <c r="BK78" s="218"/>
      <c r="BL78" s="218"/>
      <c r="BM78" s="218"/>
      <c r="BN78" s="218"/>
      <c r="BO78" s="229"/>
      <c r="BP78" s="229"/>
      <c r="BQ78" s="226">
        <v>72</v>
      </c>
      <c r="BR78" s="23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8"/>
    </row>
    <row r="79" spans="1:131" ht="26.25" customHeight="1" x14ac:dyDescent="0.15">
      <c r="A79" s="226">
        <v>12</v>
      </c>
      <c r="B79" s="876"/>
      <c r="C79" s="877"/>
      <c r="D79" s="877"/>
      <c r="E79" s="877"/>
      <c r="F79" s="877"/>
      <c r="G79" s="877"/>
      <c r="H79" s="877"/>
      <c r="I79" s="877"/>
      <c r="J79" s="877"/>
      <c r="K79" s="877"/>
      <c r="L79" s="877"/>
      <c r="M79" s="877"/>
      <c r="N79" s="877"/>
      <c r="O79" s="877"/>
      <c r="P79" s="878"/>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4"/>
      <c r="BA79" s="834"/>
      <c r="BB79" s="834"/>
      <c r="BC79" s="834"/>
      <c r="BD79" s="835"/>
      <c r="BE79" s="229"/>
      <c r="BF79" s="229"/>
      <c r="BG79" s="229"/>
      <c r="BH79" s="229"/>
      <c r="BI79" s="229"/>
      <c r="BJ79" s="218"/>
      <c r="BK79" s="218"/>
      <c r="BL79" s="218"/>
      <c r="BM79" s="218"/>
      <c r="BN79" s="218"/>
      <c r="BO79" s="229"/>
      <c r="BP79" s="229"/>
      <c r="BQ79" s="226">
        <v>73</v>
      </c>
      <c r="BR79" s="23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8"/>
    </row>
    <row r="80" spans="1:131" ht="26.25" customHeight="1" x14ac:dyDescent="0.15">
      <c r="A80" s="226">
        <v>13</v>
      </c>
      <c r="B80" s="876"/>
      <c r="C80" s="877"/>
      <c r="D80" s="877"/>
      <c r="E80" s="877"/>
      <c r="F80" s="877"/>
      <c r="G80" s="877"/>
      <c r="H80" s="877"/>
      <c r="I80" s="877"/>
      <c r="J80" s="877"/>
      <c r="K80" s="877"/>
      <c r="L80" s="877"/>
      <c r="M80" s="877"/>
      <c r="N80" s="877"/>
      <c r="O80" s="877"/>
      <c r="P80" s="878"/>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4"/>
      <c r="BA80" s="834"/>
      <c r="BB80" s="834"/>
      <c r="BC80" s="834"/>
      <c r="BD80" s="835"/>
      <c r="BE80" s="229"/>
      <c r="BF80" s="229"/>
      <c r="BG80" s="229"/>
      <c r="BH80" s="229"/>
      <c r="BI80" s="229"/>
      <c r="BJ80" s="229"/>
      <c r="BK80" s="229"/>
      <c r="BL80" s="229"/>
      <c r="BM80" s="229"/>
      <c r="BN80" s="229"/>
      <c r="BO80" s="229"/>
      <c r="BP80" s="229"/>
      <c r="BQ80" s="226">
        <v>74</v>
      </c>
      <c r="BR80" s="23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8"/>
    </row>
    <row r="81" spans="1:131" ht="26.25" customHeight="1" x14ac:dyDescent="0.15">
      <c r="A81" s="226">
        <v>14</v>
      </c>
      <c r="B81" s="876"/>
      <c r="C81" s="877"/>
      <c r="D81" s="877"/>
      <c r="E81" s="877"/>
      <c r="F81" s="877"/>
      <c r="G81" s="877"/>
      <c r="H81" s="877"/>
      <c r="I81" s="877"/>
      <c r="J81" s="877"/>
      <c r="K81" s="877"/>
      <c r="L81" s="877"/>
      <c r="M81" s="877"/>
      <c r="N81" s="877"/>
      <c r="O81" s="877"/>
      <c r="P81" s="878"/>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4"/>
      <c r="BA81" s="834"/>
      <c r="BB81" s="834"/>
      <c r="BC81" s="834"/>
      <c r="BD81" s="835"/>
      <c r="BE81" s="229"/>
      <c r="BF81" s="229"/>
      <c r="BG81" s="229"/>
      <c r="BH81" s="229"/>
      <c r="BI81" s="229"/>
      <c r="BJ81" s="229"/>
      <c r="BK81" s="229"/>
      <c r="BL81" s="229"/>
      <c r="BM81" s="229"/>
      <c r="BN81" s="229"/>
      <c r="BO81" s="229"/>
      <c r="BP81" s="229"/>
      <c r="BQ81" s="226">
        <v>75</v>
      </c>
      <c r="BR81" s="23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8"/>
    </row>
    <row r="82" spans="1:131" ht="26.25" customHeight="1" x14ac:dyDescent="0.15">
      <c r="A82" s="226">
        <v>15</v>
      </c>
      <c r="B82" s="876"/>
      <c r="C82" s="877"/>
      <c r="D82" s="877"/>
      <c r="E82" s="877"/>
      <c r="F82" s="877"/>
      <c r="G82" s="877"/>
      <c r="H82" s="877"/>
      <c r="I82" s="877"/>
      <c r="J82" s="877"/>
      <c r="K82" s="877"/>
      <c r="L82" s="877"/>
      <c r="M82" s="877"/>
      <c r="N82" s="877"/>
      <c r="O82" s="877"/>
      <c r="P82" s="878"/>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4"/>
      <c r="BA82" s="834"/>
      <c r="BB82" s="834"/>
      <c r="BC82" s="834"/>
      <c r="BD82" s="835"/>
      <c r="BE82" s="229"/>
      <c r="BF82" s="229"/>
      <c r="BG82" s="229"/>
      <c r="BH82" s="229"/>
      <c r="BI82" s="229"/>
      <c r="BJ82" s="229"/>
      <c r="BK82" s="229"/>
      <c r="BL82" s="229"/>
      <c r="BM82" s="229"/>
      <c r="BN82" s="229"/>
      <c r="BO82" s="229"/>
      <c r="BP82" s="229"/>
      <c r="BQ82" s="226">
        <v>76</v>
      </c>
      <c r="BR82" s="23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8"/>
    </row>
    <row r="83" spans="1:131" ht="26.25" customHeight="1" x14ac:dyDescent="0.15">
      <c r="A83" s="226">
        <v>16</v>
      </c>
      <c r="B83" s="876"/>
      <c r="C83" s="877"/>
      <c r="D83" s="877"/>
      <c r="E83" s="877"/>
      <c r="F83" s="877"/>
      <c r="G83" s="877"/>
      <c r="H83" s="877"/>
      <c r="I83" s="877"/>
      <c r="J83" s="877"/>
      <c r="K83" s="877"/>
      <c r="L83" s="877"/>
      <c r="M83" s="877"/>
      <c r="N83" s="877"/>
      <c r="O83" s="877"/>
      <c r="P83" s="878"/>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4"/>
      <c r="BA83" s="834"/>
      <c r="BB83" s="834"/>
      <c r="BC83" s="834"/>
      <c r="BD83" s="835"/>
      <c r="BE83" s="229"/>
      <c r="BF83" s="229"/>
      <c r="BG83" s="229"/>
      <c r="BH83" s="229"/>
      <c r="BI83" s="229"/>
      <c r="BJ83" s="229"/>
      <c r="BK83" s="229"/>
      <c r="BL83" s="229"/>
      <c r="BM83" s="229"/>
      <c r="BN83" s="229"/>
      <c r="BO83" s="229"/>
      <c r="BP83" s="229"/>
      <c r="BQ83" s="226">
        <v>77</v>
      </c>
      <c r="BR83" s="23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8"/>
    </row>
    <row r="84" spans="1:131" ht="26.25" customHeight="1" x14ac:dyDescent="0.15">
      <c r="A84" s="226">
        <v>17</v>
      </c>
      <c r="B84" s="876"/>
      <c r="C84" s="877"/>
      <c r="D84" s="877"/>
      <c r="E84" s="877"/>
      <c r="F84" s="877"/>
      <c r="G84" s="877"/>
      <c r="H84" s="877"/>
      <c r="I84" s="877"/>
      <c r="J84" s="877"/>
      <c r="K84" s="877"/>
      <c r="L84" s="877"/>
      <c r="M84" s="877"/>
      <c r="N84" s="877"/>
      <c r="O84" s="877"/>
      <c r="P84" s="878"/>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4"/>
      <c r="BA84" s="834"/>
      <c r="BB84" s="834"/>
      <c r="BC84" s="834"/>
      <c r="BD84" s="835"/>
      <c r="BE84" s="229"/>
      <c r="BF84" s="229"/>
      <c r="BG84" s="229"/>
      <c r="BH84" s="229"/>
      <c r="BI84" s="229"/>
      <c r="BJ84" s="229"/>
      <c r="BK84" s="229"/>
      <c r="BL84" s="229"/>
      <c r="BM84" s="229"/>
      <c r="BN84" s="229"/>
      <c r="BO84" s="229"/>
      <c r="BP84" s="229"/>
      <c r="BQ84" s="226">
        <v>78</v>
      </c>
      <c r="BR84" s="23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8"/>
    </row>
    <row r="85" spans="1:131" ht="26.25" customHeight="1" x14ac:dyDescent="0.15">
      <c r="A85" s="226">
        <v>18</v>
      </c>
      <c r="B85" s="876"/>
      <c r="C85" s="877"/>
      <c r="D85" s="877"/>
      <c r="E85" s="877"/>
      <c r="F85" s="877"/>
      <c r="G85" s="877"/>
      <c r="H85" s="877"/>
      <c r="I85" s="877"/>
      <c r="J85" s="877"/>
      <c r="K85" s="877"/>
      <c r="L85" s="877"/>
      <c r="M85" s="877"/>
      <c r="N85" s="877"/>
      <c r="O85" s="877"/>
      <c r="P85" s="878"/>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4"/>
      <c r="BA85" s="834"/>
      <c r="BB85" s="834"/>
      <c r="BC85" s="834"/>
      <c r="BD85" s="835"/>
      <c r="BE85" s="229"/>
      <c r="BF85" s="229"/>
      <c r="BG85" s="229"/>
      <c r="BH85" s="229"/>
      <c r="BI85" s="229"/>
      <c r="BJ85" s="229"/>
      <c r="BK85" s="229"/>
      <c r="BL85" s="229"/>
      <c r="BM85" s="229"/>
      <c r="BN85" s="229"/>
      <c r="BO85" s="229"/>
      <c r="BP85" s="229"/>
      <c r="BQ85" s="226">
        <v>79</v>
      </c>
      <c r="BR85" s="23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8"/>
    </row>
    <row r="86" spans="1:131" ht="26.25" customHeight="1" x14ac:dyDescent="0.15">
      <c r="A86" s="226">
        <v>19</v>
      </c>
      <c r="B86" s="876"/>
      <c r="C86" s="877"/>
      <c r="D86" s="877"/>
      <c r="E86" s="877"/>
      <c r="F86" s="877"/>
      <c r="G86" s="877"/>
      <c r="H86" s="877"/>
      <c r="I86" s="877"/>
      <c r="J86" s="877"/>
      <c r="K86" s="877"/>
      <c r="L86" s="877"/>
      <c r="M86" s="877"/>
      <c r="N86" s="877"/>
      <c r="O86" s="877"/>
      <c r="P86" s="878"/>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4"/>
      <c r="BA86" s="834"/>
      <c r="BB86" s="834"/>
      <c r="BC86" s="834"/>
      <c r="BD86" s="835"/>
      <c r="BE86" s="229"/>
      <c r="BF86" s="229"/>
      <c r="BG86" s="229"/>
      <c r="BH86" s="229"/>
      <c r="BI86" s="229"/>
      <c r="BJ86" s="229"/>
      <c r="BK86" s="229"/>
      <c r="BL86" s="229"/>
      <c r="BM86" s="229"/>
      <c r="BN86" s="229"/>
      <c r="BO86" s="229"/>
      <c r="BP86" s="229"/>
      <c r="BQ86" s="226">
        <v>80</v>
      </c>
      <c r="BR86" s="23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8"/>
    </row>
    <row r="88" spans="1:131" ht="26.25" customHeight="1" thickBot="1" x14ac:dyDescent="0.2">
      <c r="A88" s="228" t="s">
        <v>376</v>
      </c>
      <c r="B88" s="789" t="s">
        <v>405</v>
      </c>
      <c r="C88" s="790"/>
      <c r="D88" s="790"/>
      <c r="E88" s="790"/>
      <c r="F88" s="790"/>
      <c r="G88" s="790"/>
      <c r="H88" s="790"/>
      <c r="I88" s="790"/>
      <c r="J88" s="790"/>
      <c r="K88" s="790"/>
      <c r="L88" s="790"/>
      <c r="M88" s="790"/>
      <c r="N88" s="790"/>
      <c r="O88" s="790"/>
      <c r="P88" s="791"/>
      <c r="Q88" s="843"/>
      <c r="R88" s="844"/>
      <c r="S88" s="844"/>
      <c r="T88" s="844"/>
      <c r="U88" s="844"/>
      <c r="V88" s="844"/>
      <c r="W88" s="844"/>
      <c r="X88" s="844"/>
      <c r="Y88" s="844"/>
      <c r="Z88" s="844"/>
      <c r="AA88" s="844"/>
      <c r="AB88" s="844"/>
      <c r="AC88" s="844"/>
      <c r="AD88" s="844"/>
      <c r="AE88" s="844"/>
      <c r="AF88" s="847">
        <v>9225</v>
      </c>
      <c r="AG88" s="847"/>
      <c r="AH88" s="847"/>
      <c r="AI88" s="847"/>
      <c r="AJ88" s="847"/>
      <c r="AK88" s="844"/>
      <c r="AL88" s="844"/>
      <c r="AM88" s="844"/>
      <c r="AN88" s="844"/>
      <c r="AO88" s="844"/>
      <c r="AP88" s="847">
        <v>3541</v>
      </c>
      <c r="AQ88" s="847"/>
      <c r="AR88" s="847"/>
      <c r="AS88" s="847"/>
      <c r="AT88" s="847"/>
      <c r="AU88" s="847">
        <v>566</v>
      </c>
      <c r="AV88" s="847"/>
      <c r="AW88" s="847"/>
      <c r="AX88" s="847"/>
      <c r="AY88" s="847"/>
      <c r="AZ88" s="852"/>
      <c r="BA88" s="852"/>
      <c r="BB88" s="852"/>
      <c r="BC88" s="852"/>
      <c r="BD88" s="853"/>
      <c r="BE88" s="229"/>
      <c r="BF88" s="229"/>
      <c r="BG88" s="229"/>
      <c r="BH88" s="229"/>
      <c r="BI88" s="229"/>
      <c r="BJ88" s="229"/>
      <c r="BK88" s="229"/>
      <c r="BL88" s="229"/>
      <c r="BM88" s="229"/>
      <c r="BN88" s="229"/>
      <c r="BO88" s="229"/>
      <c r="BP88" s="229"/>
      <c r="BQ88" s="226">
        <v>82</v>
      </c>
      <c r="BR88" s="23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406</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100</v>
      </c>
      <c r="CS102" s="855"/>
      <c r="CT102" s="855"/>
      <c r="CU102" s="855"/>
      <c r="CV102" s="894"/>
      <c r="CW102" s="893">
        <v>72</v>
      </c>
      <c r="CX102" s="855"/>
      <c r="CY102" s="855"/>
      <c r="CZ102" s="855"/>
      <c r="DA102" s="894"/>
      <c r="DB102" s="893" t="s">
        <v>572</v>
      </c>
      <c r="DC102" s="855"/>
      <c r="DD102" s="855"/>
      <c r="DE102" s="855"/>
      <c r="DF102" s="894"/>
      <c r="DG102" s="893" t="s">
        <v>572</v>
      </c>
      <c r="DH102" s="855"/>
      <c r="DI102" s="855"/>
      <c r="DJ102" s="855"/>
      <c r="DK102" s="894"/>
      <c r="DL102" s="893" t="s">
        <v>572</v>
      </c>
      <c r="DM102" s="855"/>
      <c r="DN102" s="855"/>
      <c r="DO102" s="855"/>
      <c r="DP102" s="894"/>
      <c r="DQ102" s="893" t="s">
        <v>572</v>
      </c>
      <c r="DR102" s="855"/>
      <c r="DS102" s="855"/>
      <c r="DT102" s="855"/>
      <c r="DU102" s="894"/>
      <c r="DV102" s="789"/>
      <c r="DW102" s="790"/>
      <c r="DX102" s="790"/>
      <c r="DY102" s="790"/>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407</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408</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411</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412</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414</v>
      </c>
      <c r="AB109" s="896"/>
      <c r="AC109" s="896"/>
      <c r="AD109" s="896"/>
      <c r="AE109" s="897"/>
      <c r="AF109" s="895" t="s">
        <v>415</v>
      </c>
      <c r="AG109" s="896"/>
      <c r="AH109" s="896"/>
      <c r="AI109" s="896"/>
      <c r="AJ109" s="897"/>
      <c r="AK109" s="895" t="s">
        <v>293</v>
      </c>
      <c r="AL109" s="896"/>
      <c r="AM109" s="896"/>
      <c r="AN109" s="896"/>
      <c r="AO109" s="897"/>
      <c r="AP109" s="895" t="s">
        <v>416</v>
      </c>
      <c r="AQ109" s="896"/>
      <c r="AR109" s="896"/>
      <c r="AS109" s="896"/>
      <c r="AT109" s="898"/>
      <c r="AU109" s="91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414</v>
      </c>
      <c r="BR109" s="896"/>
      <c r="BS109" s="896"/>
      <c r="BT109" s="896"/>
      <c r="BU109" s="897"/>
      <c r="BV109" s="895" t="s">
        <v>415</v>
      </c>
      <c r="BW109" s="896"/>
      <c r="BX109" s="896"/>
      <c r="BY109" s="896"/>
      <c r="BZ109" s="897"/>
      <c r="CA109" s="895" t="s">
        <v>293</v>
      </c>
      <c r="CB109" s="896"/>
      <c r="CC109" s="896"/>
      <c r="CD109" s="896"/>
      <c r="CE109" s="897"/>
      <c r="CF109" s="916" t="s">
        <v>416</v>
      </c>
      <c r="CG109" s="916"/>
      <c r="CH109" s="916"/>
      <c r="CI109" s="916"/>
      <c r="CJ109" s="916"/>
      <c r="CK109" s="895"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414</v>
      </c>
      <c r="DH109" s="896"/>
      <c r="DI109" s="896"/>
      <c r="DJ109" s="896"/>
      <c r="DK109" s="897"/>
      <c r="DL109" s="895" t="s">
        <v>415</v>
      </c>
      <c r="DM109" s="896"/>
      <c r="DN109" s="896"/>
      <c r="DO109" s="896"/>
      <c r="DP109" s="897"/>
      <c r="DQ109" s="895" t="s">
        <v>293</v>
      </c>
      <c r="DR109" s="896"/>
      <c r="DS109" s="896"/>
      <c r="DT109" s="896"/>
      <c r="DU109" s="897"/>
      <c r="DV109" s="895" t="s">
        <v>416</v>
      </c>
      <c r="DW109" s="896"/>
      <c r="DX109" s="896"/>
      <c r="DY109" s="896"/>
      <c r="DZ109" s="898"/>
    </row>
    <row r="110" spans="1:131" s="218" customFormat="1" ht="26.25" customHeight="1" x14ac:dyDescent="0.15">
      <c r="A110" s="899" t="s">
        <v>418</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320261</v>
      </c>
      <c r="AB110" s="903"/>
      <c r="AC110" s="903"/>
      <c r="AD110" s="903"/>
      <c r="AE110" s="904"/>
      <c r="AF110" s="905">
        <v>268389</v>
      </c>
      <c r="AG110" s="903"/>
      <c r="AH110" s="903"/>
      <c r="AI110" s="903"/>
      <c r="AJ110" s="904"/>
      <c r="AK110" s="905">
        <v>206950</v>
      </c>
      <c r="AL110" s="903"/>
      <c r="AM110" s="903"/>
      <c r="AN110" s="903"/>
      <c r="AO110" s="904"/>
      <c r="AP110" s="906">
        <v>1.8</v>
      </c>
      <c r="AQ110" s="907"/>
      <c r="AR110" s="907"/>
      <c r="AS110" s="907"/>
      <c r="AT110" s="908"/>
      <c r="AU110" s="909" t="s">
        <v>69</v>
      </c>
      <c r="AV110" s="910"/>
      <c r="AW110" s="910"/>
      <c r="AX110" s="910"/>
      <c r="AY110" s="910"/>
      <c r="AZ110" s="932" t="s">
        <v>419</v>
      </c>
      <c r="BA110" s="900"/>
      <c r="BB110" s="900"/>
      <c r="BC110" s="900"/>
      <c r="BD110" s="900"/>
      <c r="BE110" s="900"/>
      <c r="BF110" s="900"/>
      <c r="BG110" s="900"/>
      <c r="BH110" s="900"/>
      <c r="BI110" s="900"/>
      <c r="BJ110" s="900"/>
      <c r="BK110" s="900"/>
      <c r="BL110" s="900"/>
      <c r="BM110" s="900"/>
      <c r="BN110" s="900"/>
      <c r="BO110" s="900"/>
      <c r="BP110" s="901"/>
      <c r="BQ110" s="933">
        <v>1510429</v>
      </c>
      <c r="BR110" s="934"/>
      <c r="BS110" s="934"/>
      <c r="BT110" s="934"/>
      <c r="BU110" s="934"/>
      <c r="BV110" s="934">
        <v>1559642</v>
      </c>
      <c r="BW110" s="934"/>
      <c r="BX110" s="934"/>
      <c r="BY110" s="934"/>
      <c r="BZ110" s="934"/>
      <c r="CA110" s="934">
        <v>1786305</v>
      </c>
      <c r="CB110" s="934"/>
      <c r="CC110" s="934"/>
      <c r="CD110" s="934"/>
      <c r="CE110" s="934"/>
      <c r="CF110" s="947">
        <v>15.6</v>
      </c>
      <c r="CG110" s="948"/>
      <c r="CH110" s="948"/>
      <c r="CI110" s="948"/>
      <c r="CJ110" s="948"/>
      <c r="CK110" s="949" t="s">
        <v>420</v>
      </c>
      <c r="CL110" s="950"/>
      <c r="CM110" s="932" t="s">
        <v>421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422</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423</v>
      </c>
      <c r="BA111" s="926"/>
      <c r="BB111" s="926"/>
      <c r="BC111" s="926"/>
      <c r="BD111" s="926"/>
      <c r="BE111" s="926"/>
      <c r="BF111" s="926"/>
      <c r="BG111" s="926"/>
      <c r="BH111" s="926"/>
      <c r="BI111" s="926"/>
      <c r="BJ111" s="926"/>
      <c r="BK111" s="926"/>
      <c r="BL111" s="926"/>
      <c r="BM111" s="926"/>
      <c r="BN111" s="926"/>
      <c r="BO111" s="926"/>
      <c r="BP111" s="927"/>
      <c r="BQ111" s="928">
        <v>3046</v>
      </c>
      <c r="BR111" s="929"/>
      <c r="BS111" s="929"/>
      <c r="BT111" s="929"/>
      <c r="BU111" s="929"/>
      <c r="BV111" s="929">
        <v>1645</v>
      </c>
      <c r="BW111" s="929"/>
      <c r="BX111" s="929"/>
      <c r="BY111" s="929"/>
      <c r="BZ111" s="929"/>
      <c r="CA111" s="929">
        <v>3251</v>
      </c>
      <c r="CB111" s="929"/>
      <c r="CC111" s="929"/>
      <c r="CD111" s="929"/>
      <c r="CE111" s="929"/>
      <c r="CF111" s="923">
        <v>0</v>
      </c>
      <c r="CG111" s="924"/>
      <c r="CH111" s="924"/>
      <c r="CI111" s="924"/>
      <c r="CJ111" s="924"/>
      <c r="CK111" s="951"/>
      <c r="CL111" s="952"/>
      <c r="CM111" s="925" t="s">
        <v>424</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425</v>
      </c>
      <c r="B112" s="956"/>
      <c r="C112" s="926" t="s">
        <v>426</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427</v>
      </c>
      <c r="BA112" s="926"/>
      <c r="BB112" s="926"/>
      <c r="BC112" s="926"/>
      <c r="BD112" s="926"/>
      <c r="BE112" s="926"/>
      <c r="BF112" s="926"/>
      <c r="BG112" s="926"/>
      <c r="BH112" s="926"/>
      <c r="BI112" s="926"/>
      <c r="BJ112" s="926"/>
      <c r="BK112" s="926"/>
      <c r="BL112" s="926"/>
      <c r="BM112" s="926"/>
      <c r="BN112" s="926"/>
      <c r="BO112" s="926"/>
      <c r="BP112" s="927"/>
      <c r="BQ112" s="928">
        <v>5400161</v>
      </c>
      <c r="BR112" s="929"/>
      <c r="BS112" s="929"/>
      <c r="BT112" s="929"/>
      <c r="BU112" s="929"/>
      <c r="BV112" s="929">
        <v>5113343</v>
      </c>
      <c r="BW112" s="929"/>
      <c r="BX112" s="929"/>
      <c r="BY112" s="929"/>
      <c r="BZ112" s="929"/>
      <c r="CA112" s="929">
        <v>5294841</v>
      </c>
      <c r="CB112" s="929"/>
      <c r="CC112" s="929"/>
      <c r="CD112" s="929"/>
      <c r="CE112" s="929"/>
      <c r="CF112" s="923">
        <v>46.4</v>
      </c>
      <c r="CG112" s="924"/>
      <c r="CH112" s="924"/>
      <c r="CI112" s="924"/>
      <c r="CJ112" s="924"/>
      <c r="CK112" s="951"/>
      <c r="CL112" s="952"/>
      <c r="CM112" s="925" t="s">
        <v>428</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v>3046</v>
      </c>
      <c r="DH112" s="929"/>
      <c r="DI112" s="929"/>
      <c r="DJ112" s="929"/>
      <c r="DK112" s="929"/>
      <c r="DL112" s="929">
        <v>1645</v>
      </c>
      <c r="DM112" s="929"/>
      <c r="DN112" s="929"/>
      <c r="DO112" s="929"/>
      <c r="DP112" s="929"/>
      <c r="DQ112" s="929">
        <v>3251</v>
      </c>
      <c r="DR112" s="929"/>
      <c r="DS112" s="929"/>
      <c r="DT112" s="929"/>
      <c r="DU112" s="929"/>
      <c r="DV112" s="930">
        <v>0</v>
      </c>
      <c r="DW112" s="930"/>
      <c r="DX112" s="930"/>
      <c r="DY112" s="930"/>
      <c r="DZ112" s="931"/>
    </row>
    <row r="113" spans="1:130" s="218" customFormat="1" ht="26.25" customHeight="1" x14ac:dyDescent="0.15">
      <c r="A113" s="957"/>
      <c r="B113" s="958"/>
      <c r="C113" s="926" t="s">
        <v>429</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623375</v>
      </c>
      <c r="AB113" s="941"/>
      <c r="AC113" s="941"/>
      <c r="AD113" s="941"/>
      <c r="AE113" s="942"/>
      <c r="AF113" s="943">
        <v>637192</v>
      </c>
      <c r="AG113" s="941"/>
      <c r="AH113" s="941"/>
      <c r="AI113" s="941"/>
      <c r="AJ113" s="942"/>
      <c r="AK113" s="943">
        <v>602537</v>
      </c>
      <c r="AL113" s="941"/>
      <c r="AM113" s="941"/>
      <c r="AN113" s="941"/>
      <c r="AO113" s="942"/>
      <c r="AP113" s="944">
        <v>5.3</v>
      </c>
      <c r="AQ113" s="945"/>
      <c r="AR113" s="945"/>
      <c r="AS113" s="945"/>
      <c r="AT113" s="946"/>
      <c r="AU113" s="911"/>
      <c r="AV113" s="912"/>
      <c r="AW113" s="912"/>
      <c r="AX113" s="912"/>
      <c r="AY113" s="912"/>
      <c r="AZ113" s="925" t="s">
        <v>430</v>
      </c>
      <c r="BA113" s="926"/>
      <c r="BB113" s="926"/>
      <c r="BC113" s="926"/>
      <c r="BD113" s="926"/>
      <c r="BE113" s="926"/>
      <c r="BF113" s="926"/>
      <c r="BG113" s="926"/>
      <c r="BH113" s="926"/>
      <c r="BI113" s="926"/>
      <c r="BJ113" s="926"/>
      <c r="BK113" s="926"/>
      <c r="BL113" s="926"/>
      <c r="BM113" s="926"/>
      <c r="BN113" s="926"/>
      <c r="BO113" s="926"/>
      <c r="BP113" s="927"/>
      <c r="BQ113" s="928">
        <v>269567</v>
      </c>
      <c r="BR113" s="929"/>
      <c r="BS113" s="929"/>
      <c r="BT113" s="929"/>
      <c r="BU113" s="929"/>
      <c r="BV113" s="929">
        <v>509641</v>
      </c>
      <c r="BW113" s="929"/>
      <c r="BX113" s="929"/>
      <c r="BY113" s="929"/>
      <c r="BZ113" s="929"/>
      <c r="CA113" s="929">
        <v>565635</v>
      </c>
      <c r="CB113" s="929"/>
      <c r="CC113" s="929"/>
      <c r="CD113" s="929"/>
      <c r="CE113" s="929"/>
      <c r="CF113" s="923">
        <v>5</v>
      </c>
      <c r="CG113" s="924"/>
      <c r="CH113" s="924"/>
      <c r="CI113" s="924"/>
      <c r="CJ113" s="924"/>
      <c r="CK113" s="951"/>
      <c r="CL113" s="952"/>
      <c r="CM113" s="925" t="s">
        <v>431</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432</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195320</v>
      </c>
      <c r="AB114" s="962"/>
      <c r="AC114" s="962"/>
      <c r="AD114" s="962"/>
      <c r="AE114" s="963"/>
      <c r="AF114" s="964">
        <v>40415</v>
      </c>
      <c r="AG114" s="962"/>
      <c r="AH114" s="962"/>
      <c r="AI114" s="962"/>
      <c r="AJ114" s="963"/>
      <c r="AK114" s="964">
        <v>26751</v>
      </c>
      <c r="AL114" s="962"/>
      <c r="AM114" s="962"/>
      <c r="AN114" s="962"/>
      <c r="AO114" s="963"/>
      <c r="AP114" s="965">
        <v>0.2</v>
      </c>
      <c r="AQ114" s="966"/>
      <c r="AR114" s="966"/>
      <c r="AS114" s="966"/>
      <c r="AT114" s="967"/>
      <c r="AU114" s="911"/>
      <c r="AV114" s="912"/>
      <c r="AW114" s="912"/>
      <c r="AX114" s="912"/>
      <c r="AY114" s="912"/>
      <c r="AZ114" s="925" t="s">
        <v>433</v>
      </c>
      <c r="BA114" s="926"/>
      <c r="BB114" s="926"/>
      <c r="BC114" s="926"/>
      <c r="BD114" s="926"/>
      <c r="BE114" s="926"/>
      <c r="BF114" s="926"/>
      <c r="BG114" s="926"/>
      <c r="BH114" s="926"/>
      <c r="BI114" s="926"/>
      <c r="BJ114" s="926"/>
      <c r="BK114" s="926"/>
      <c r="BL114" s="926"/>
      <c r="BM114" s="926"/>
      <c r="BN114" s="926"/>
      <c r="BO114" s="926"/>
      <c r="BP114" s="927"/>
      <c r="BQ114" s="928">
        <v>1103299</v>
      </c>
      <c r="BR114" s="929"/>
      <c r="BS114" s="929"/>
      <c r="BT114" s="929"/>
      <c r="BU114" s="929"/>
      <c r="BV114" s="929">
        <v>1106012</v>
      </c>
      <c r="BW114" s="929"/>
      <c r="BX114" s="929"/>
      <c r="BY114" s="929"/>
      <c r="BZ114" s="929"/>
      <c r="CA114" s="929">
        <v>1081759</v>
      </c>
      <c r="CB114" s="929"/>
      <c r="CC114" s="929"/>
      <c r="CD114" s="929"/>
      <c r="CE114" s="929"/>
      <c r="CF114" s="923">
        <v>9.5</v>
      </c>
      <c r="CG114" s="924"/>
      <c r="CH114" s="924"/>
      <c r="CI114" s="924"/>
      <c r="CJ114" s="924"/>
      <c r="CK114" s="951"/>
      <c r="CL114" s="952"/>
      <c r="CM114" s="925" t="s">
        <v>434</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435</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4547</v>
      </c>
      <c r="AB115" s="941"/>
      <c r="AC115" s="941"/>
      <c r="AD115" s="941"/>
      <c r="AE115" s="942"/>
      <c r="AF115" s="943">
        <v>2711</v>
      </c>
      <c r="AG115" s="941"/>
      <c r="AH115" s="941"/>
      <c r="AI115" s="941"/>
      <c r="AJ115" s="942"/>
      <c r="AK115" s="943">
        <v>3413</v>
      </c>
      <c r="AL115" s="941"/>
      <c r="AM115" s="941"/>
      <c r="AN115" s="941"/>
      <c r="AO115" s="942"/>
      <c r="AP115" s="944">
        <v>0</v>
      </c>
      <c r="AQ115" s="945"/>
      <c r="AR115" s="945"/>
      <c r="AS115" s="945"/>
      <c r="AT115" s="946"/>
      <c r="AU115" s="911"/>
      <c r="AV115" s="912"/>
      <c r="AW115" s="912"/>
      <c r="AX115" s="912"/>
      <c r="AY115" s="912"/>
      <c r="AZ115" s="925" t="s">
        <v>436</v>
      </c>
      <c r="BA115" s="926"/>
      <c r="BB115" s="926"/>
      <c r="BC115" s="926"/>
      <c r="BD115" s="926"/>
      <c r="BE115" s="926"/>
      <c r="BF115" s="926"/>
      <c r="BG115" s="926"/>
      <c r="BH115" s="926"/>
      <c r="BI115" s="926"/>
      <c r="BJ115" s="926"/>
      <c r="BK115" s="926"/>
      <c r="BL115" s="926"/>
      <c r="BM115" s="926"/>
      <c r="BN115" s="926"/>
      <c r="BO115" s="926"/>
      <c r="BP115" s="927"/>
      <c r="BQ115" s="928">
        <v>183</v>
      </c>
      <c r="BR115" s="929"/>
      <c r="BS115" s="929"/>
      <c r="BT115" s="929"/>
      <c r="BU115" s="929"/>
      <c r="BV115" s="929">
        <v>2540</v>
      </c>
      <c r="BW115" s="929"/>
      <c r="BX115" s="929"/>
      <c r="BY115" s="929"/>
      <c r="BZ115" s="929"/>
      <c r="CA115" s="929" t="s">
        <v>122</v>
      </c>
      <c r="CB115" s="929"/>
      <c r="CC115" s="929"/>
      <c r="CD115" s="929"/>
      <c r="CE115" s="929"/>
      <c r="CF115" s="923" t="s">
        <v>122</v>
      </c>
      <c r="CG115" s="924"/>
      <c r="CH115" s="924"/>
      <c r="CI115" s="924"/>
      <c r="CJ115" s="924"/>
      <c r="CK115" s="951"/>
      <c r="CL115" s="952"/>
      <c r="CM115" s="925" t="s">
        <v>437</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15">
      <c r="A116" s="959"/>
      <c r="B116" s="960"/>
      <c r="C116" s="968" t="s">
        <v>438</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439</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440</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15">
      <c r="A117" s="91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441</v>
      </c>
      <c r="Z117" s="897"/>
      <c r="AA117" s="981">
        <v>1143503</v>
      </c>
      <c r="AB117" s="982"/>
      <c r="AC117" s="982"/>
      <c r="AD117" s="982"/>
      <c r="AE117" s="983"/>
      <c r="AF117" s="984">
        <v>948707</v>
      </c>
      <c r="AG117" s="982"/>
      <c r="AH117" s="982"/>
      <c r="AI117" s="982"/>
      <c r="AJ117" s="983"/>
      <c r="AK117" s="984">
        <v>839651</v>
      </c>
      <c r="AL117" s="982"/>
      <c r="AM117" s="982"/>
      <c r="AN117" s="982"/>
      <c r="AO117" s="983"/>
      <c r="AP117" s="985"/>
      <c r="AQ117" s="986"/>
      <c r="AR117" s="986"/>
      <c r="AS117" s="986"/>
      <c r="AT117" s="987"/>
      <c r="AU117" s="911"/>
      <c r="AV117" s="912"/>
      <c r="AW117" s="912"/>
      <c r="AX117" s="912"/>
      <c r="AY117" s="912"/>
      <c r="AZ117" s="977" t="s">
        <v>442</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443</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414</v>
      </c>
      <c r="AB118" s="896"/>
      <c r="AC118" s="896"/>
      <c r="AD118" s="896"/>
      <c r="AE118" s="897"/>
      <c r="AF118" s="895" t="s">
        <v>415</v>
      </c>
      <c r="AG118" s="896"/>
      <c r="AH118" s="896"/>
      <c r="AI118" s="896"/>
      <c r="AJ118" s="897"/>
      <c r="AK118" s="895" t="s">
        <v>293</v>
      </c>
      <c r="AL118" s="896"/>
      <c r="AM118" s="896"/>
      <c r="AN118" s="896"/>
      <c r="AO118" s="897"/>
      <c r="AP118" s="973" t="s">
        <v>416</v>
      </c>
      <c r="AQ118" s="974"/>
      <c r="AR118" s="974"/>
      <c r="AS118" s="974"/>
      <c r="AT118" s="975"/>
      <c r="AU118" s="911"/>
      <c r="AV118" s="912"/>
      <c r="AW118" s="912"/>
      <c r="AX118" s="912"/>
      <c r="AY118" s="912"/>
      <c r="AZ118" s="976" t="s">
        <v>444</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445</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59" t="s">
        <v>420</v>
      </c>
      <c r="B119" s="950"/>
      <c r="C119" s="932" t="s">
        <v>421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176</v>
      </c>
      <c r="BA119" s="239"/>
      <c r="BB119" s="239"/>
      <c r="BC119" s="239"/>
      <c r="BD119" s="239"/>
      <c r="BE119" s="239"/>
      <c r="BF119" s="239"/>
      <c r="BG119" s="239"/>
      <c r="BH119" s="239"/>
      <c r="BI119" s="239"/>
      <c r="BJ119" s="239"/>
      <c r="BK119" s="239"/>
      <c r="BL119" s="239"/>
      <c r="BM119" s="239"/>
      <c r="BN119" s="239"/>
      <c r="BO119" s="980" t="s">
        <v>446</v>
      </c>
      <c r="BP119" s="1008"/>
      <c r="BQ119" s="1002">
        <v>8286685</v>
      </c>
      <c r="BR119" s="1003"/>
      <c r="BS119" s="1003"/>
      <c r="BT119" s="1003"/>
      <c r="BU119" s="1003"/>
      <c r="BV119" s="1003">
        <v>8292823</v>
      </c>
      <c r="BW119" s="1003"/>
      <c r="BX119" s="1003"/>
      <c r="BY119" s="1003"/>
      <c r="BZ119" s="1003"/>
      <c r="CA119" s="1003">
        <v>8731791</v>
      </c>
      <c r="CB119" s="1003"/>
      <c r="CC119" s="1003"/>
      <c r="CD119" s="1003"/>
      <c r="CE119" s="1003"/>
      <c r="CF119" s="1004"/>
      <c r="CG119" s="1005"/>
      <c r="CH119" s="1005"/>
      <c r="CI119" s="1005"/>
      <c r="CJ119" s="1006"/>
      <c r="CK119" s="953"/>
      <c r="CL119" s="954"/>
      <c r="CM119" s="976" t="s">
        <v>447</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0"/>
      <c r="B120" s="952"/>
      <c r="C120" s="925" t="s">
        <v>424</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448</v>
      </c>
      <c r="AV120" s="995"/>
      <c r="AW120" s="995"/>
      <c r="AX120" s="995"/>
      <c r="AY120" s="996"/>
      <c r="AZ120" s="932" t="s">
        <v>449</v>
      </c>
      <c r="BA120" s="900"/>
      <c r="BB120" s="900"/>
      <c r="BC120" s="900"/>
      <c r="BD120" s="900"/>
      <c r="BE120" s="900"/>
      <c r="BF120" s="900"/>
      <c r="BG120" s="900"/>
      <c r="BH120" s="900"/>
      <c r="BI120" s="900"/>
      <c r="BJ120" s="900"/>
      <c r="BK120" s="900"/>
      <c r="BL120" s="900"/>
      <c r="BM120" s="900"/>
      <c r="BN120" s="900"/>
      <c r="BO120" s="900"/>
      <c r="BP120" s="901"/>
      <c r="BQ120" s="933">
        <v>12992624</v>
      </c>
      <c r="BR120" s="934"/>
      <c r="BS120" s="934"/>
      <c r="BT120" s="934"/>
      <c r="BU120" s="934"/>
      <c r="BV120" s="934">
        <v>12896374</v>
      </c>
      <c r="BW120" s="934"/>
      <c r="BX120" s="934"/>
      <c r="BY120" s="934"/>
      <c r="BZ120" s="934"/>
      <c r="CA120" s="934">
        <v>11519694</v>
      </c>
      <c r="CB120" s="934"/>
      <c r="CC120" s="934"/>
      <c r="CD120" s="934"/>
      <c r="CE120" s="934"/>
      <c r="CF120" s="947">
        <v>100.9</v>
      </c>
      <c r="CG120" s="948"/>
      <c r="CH120" s="948"/>
      <c r="CI120" s="948"/>
      <c r="CJ120" s="948"/>
      <c r="CK120" s="1009" t="s">
        <v>450</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4409568</v>
      </c>
      <c r="DH120" s="934"/>
      <c r="DI120" s="934"/>
      <c r="DJ120" s="934"/>
      <c r="DK120" s="934"/>
      <c r="DL120" s="934">
        <v>4201189</v>
      </c>
      <c r="DM120" s="934"/>
      <c r="DN120" s="934"/>
      <c r="DO120" s="934"/>
      <c r="DP120" s="934"/>
      <c r="DQ120" s="934">
        <v>3993081</v>
      </c>
      <c r="DR120" s="934"/>
      <c r="DS120" s="934"/>
      <c r="DT120" s="934"/>
      <c r="DU120" s="934"/>
      <c r="DV120" s="935">
        <v>35</v>
      </c>
      <c r="DW120" s="935"/>
      <c r="DX120" s="935"/>
      <c r="DY120" s="935"/>
      <c r="DZ120" s="936"/>
    </row>
    <row r="121" spans="1:130" s="218" customFormat="1" ht="26.25" customHeight="1" x14ac:dyDescent="0.15">
      <c r="A121" s="1060"/>
      <c r="B121" s="952"/>
      <c r="C121" s="977" t="s">
        <v>451</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v>4547</v>
      </c>
      <c r="AB121" s="962"/>
      <c r="AC121" s="962"/>
      <c r="AD121" s="962"/>
      <c r="AE121" s="963"/>
      <c r="AF121" s="964">
        <v>2711</v>
      </c>
      <c r="AG121" s="962"/>
      <c r="AH121" s="962"/>
      <c r="AI121" s="962"/>
      <c r="AJ121" s="963"/>
      <c r="AK121" s="964">
        <v>3413</v>
      </c>
      <c r="AL121" s="962"/>
      <c r="AM121" s="962"/>
      <c r="AN121" s="962"/>
      <c r="AO121" s="963"/>
      <c r="AP121" s="965">
        <v>0</v>
      </c>
      <c r="AQ121" s="966"/>
      <c r="AR121" s="966"/>
      <c r="AS121" s="966"/>
      <c r="AT121" s="967"/>
      <c r="AU121" s="997"/>
      <c r="AV121" s="998"/>
      <c r="AW121" s="998"/>
      <c r="AX121" s="998"/>
      <c r="AY121" s="999"/>
      <c r="AZ121" s="925" t="s">
        <v>452</v>
      </c>
      <c r="BA121" s="926"/>
      <c r="BB121" s="926"/>
      <c r="BC121" s="926"/>
      <c r="BD121" s="926"/>
      <c r="BE121" s="926"/>
      <c r="BF121" s="926"/>
      <c r="BG121" s="926"/>
      <c r="BH121" s="926"/>
      <c r="BI121" s="926"/>
      <c r="BJ121" s="926"/>
      <c r="BK121" s="926"/>
      <c r="BL121" s="926"/>
      <c r="BM121" s="926"/>
      <c r="BN121" s="926"/>
      <c r="BO121" s="926"/>
      <c r="BP121" s="927"/>
      <c r="BQ121" s="928">
        <v>1394811</v>
      </c>
      <c r="BR121" s="929"/>
      <c r="BS121" s="929"/>
      <c r="BT121" s="929"/>
      <c r="BU121" s="929"/>
      <c r="BV121" s="929">
        <v>1408077</v>
      </c>
      <c r="BW121" s="929"/>
      <c r="BX121" s="929"/>
      <c r="BY121" s="929"/>
      <c r="BZ121" s="929"/>
      <c r="CA121" s="929">
        <v>1261505</v>
      </c>
      <c r="CB121" s="929"/>
      <c r="CC121" s="929"/>
      <c r="CD121" s="929"/>
      <c r="CE121" s="929"/>
      <c r="CF121" s="923">
        <v>11</v>
      </c>
      <c r="CG121" s="924"/>
      <c r="CH121" s="924"/>
      <c r="CI121" s="924"/>
      <c r="CJ121" s="924"/>
      <c r="CK121" s="1012"/>
      <c r="CL121" s="1013"/>
      <c r="CM121" s="1013"/>
      <c r="CN121" s="1013"/>
      <c r="CO121" s="1014"/>
      <c r="CP121" s="1022" t="s">
        <v>395</v>
      </c>
      <c r="CQ121" s="1023"/>
      <c r="CR121" s="1023"/>
      <c r="CS121" s="1023"/>
      <c r="CT121" s="1023"/>
      <c r="CU121" s="1023"/>
      <c r="CV121" s="1023"/>
      <c r="CW121" s="1023"/>
      <c r="CX121" s="1023"/>
      <c r="CY121" s="1023"/>
      <c r="CZ121" s="1023"/>
      <c r="DA121" s="1023"/>
      <c r="DB121" s="1023"/>
      <c r="DC121" s="1023"/>
      <c r="DD121" s="1023"/>
      <c r="DE121" s="1023"/>
      <c r="DF121" s="1024"/>
      <c r="DG121" s="928">
        <v>982552</v>
      </c>
      <c r="DH121" s="929"/>
      <c r="DI121" s="929"/>
      <c r="DJ121" s="929"/>
      <c r="DK121" s="929"/>
      <c r="DL121" s="929">
        <v>910884</v>
      </c>
      <c r="DM121" s="929"/>
      <c r="DN121" s="929"/>
      <c r="DO121" s="929"/>
      <c r="DP121" s="929"/>
      <c r="DQ121" s="929">
        <v>848767</v>
      </c>
      <c r="DR121" s="929"/>
      <c r="DS121" s="929"/>
      <c r="DT121" s="929"/>
      <c r="DU121" s="929"/>
      <c r="DV121" s="930">
        <v>7.4</v>
      </c>
      <c r="DW121" s="930"/>
      <c r="DX121" s="930"/>
      <c r="DY121" s="930"/>
      <c r="DZ121" s="931"/>
    </row>
    <row r="122" spans="1:130" s="218" customFormat="1" ht="26.25" customHeight="1" x14ac:dyDescent="0.15">
      <c r="A122" s="1060"/>
      <c r="B122" s="952"/>
      <c r="C122" s="925" t="s">
        <v>434</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453</v>
      </c>
      <c r="BA122" s="968"/>
      <c r="BB122" s="968"/>
      <c r="BC122" s="968"/>
      <c r="BD122" s="968"/>
      <c r="BE122" s="968"/>
      <c r="BF122" s="968"/>
      <c r="BG122" s="968"/>
      <c r="BH122" s="968"/>
      <c r="BI122" s="968"/>
      <c r="BJ122" s="968"/>
      <c r="BK122" s="968"/>
      <c r="BL122" s="968"/>
      <c r="BM122" s="968"/>
      <c r="BN122" s="968"/>
      <c r="BO122" s="968"/>
      <c r="BP122" s="969"/>
      <c r="BQ122" s="1002">
        <v>3698240</v>
      </c>
      <c r="BR122" s="1003"/>
      <c r="BS122" s="1003"/>
      <c r="BT122" s="1003"/>
      <c r="BU122" s="1003"/>
      <c r="BV122" s="1003">
        <v>3651076</v>
      </c>
      <c r="BW122" s="1003"/>
      <c r="BX122" s="1003"/>
      <c r="BY122" s="1003"/>
      <c r="BZ122" s="1003"/>
      <c r="CA122" s="1003">
        <v>3334316</v>
      </c>
      <c r="CB122" s="1003"/>
      <c r="CC122" s="1003"/>
      <c r="CD122" s="1003"/>
      <c r="CE122" s="1003"/>
      <c r="CF122" s="1020">
        <v>29.2</v>
      </c>
      <c r="CG122" s="1021"/>
      <c r="CH122" s="1021"/>
      <c r="CI122" s="1021"/>
      <c r="CJ122" s="1021"/>
      <c r="CK122" s="1012"/>
      <c r="CL122" s="1013"/>
      <c r="CM122" s="1013"/>
      <c r="CN122" s="1013"/>
      <c r="CO122" s="1014"/>
      <c r="CP122" s="1022" t="s">
        <v>392</v>
      </c>
      <c r="CQ122" s="1023"/>
      <c r="CR122" s="1023"/>
      <c r="CS122" s="1023"/>
      <c r="CT122" s="1023"/>
      <c r="CU122" s="1023"/>
      <c r="CV122" s="1023"/>
      <c r="CW122" s="1023"/>
      <c r="CX122" s="1023"/>
      <c r="CY122" s="1023"/>
      <c r="CZ122" s="1023"/>
      <c r="DA122" s="1023"/>
      <c r="DB122" s="1023"/>
      <c r="DC122" s="1023"/>
      <c r="DD122" s="1023"/>
      <c r="DE122" s="1023"/>
      <c r="DF122" s="1024"/>
      <c r="DG122" s="928">
        <v>8041</v>
      </c>
      <c r="DH122" s="929"/>
      <c r="DI122" s="929"/>
      <c r="DJ122" s="929"/>
      <c r="DK122" s="929"/>
      <c r="DL122" s="929">
        <v>1270</v>
      </c>
      <c r="DM122" s="929"/>
      <c r="DN122" s="929"/>
      <c r="DO122" s="929"/>
      <c r="DP122" s="929"/>
      <c r="DQ122" s="929">
        <v>452993</v>
      </c>
      <c r="DR122" s="929"/>
      <c r="DS122" s="929"/>
      <c r="DT122" s="929"/>
      <c r="DU122" s="929"/>
      <c r="DV122" s="930">
        <v>4</v>
      </c>
      <c r="DW122" s="930"/>
      <c r="DX122" s="930"/>
      <c r="DY122" s="930"/>
      <c r="DZ122" s="931"/>
    </row>
    <row r="123" spans="1:130" s="218" customFormat="1" ht="26.25" customHeight="1" x14ac:dyDescent="0.15">
      <c r="A123" s="1060"/>
      <c r="B123" s="952"/>
      <c r="C123" s="925" t="s">
        <v>440</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176</v>
      </c>
      <c r="BA123" s="239"/>
      <c r="BB123" s="239"/>
      <c r="BC123" s="239"/>
      <c r="BD123" s="239"/>
      <c r="BE123" s="239"/>
      <c r="BF123" s="239"/>
      <c r="BG123" s="239"/>
      <c r="BH123" s="239"/>
      <c r="BI123" s="239"/>
      <c r="BJ123" s="239"/>
      <c r="BK123" s="239"/>
      <c r="BL123" s="239"/>
      <c r="BM123" s="239"/>
      <c r="BN123" s="239"/>
      <c r="BO123" s="980" t="s">
        <v>454</v>
      </c>
      <c r="BP123" s="1008"/>
      <c r="BQ123" s="1066">
        <v>18085675</v>
      </c>
      <c r="BR123" s="1067"/>
      <c r="BS123" s="1067"/>
      <c r="BT123" s="1067"/>
      <c r="BU123" s="1067"/>
      <c r="BV123" s="1067">
        <v>17955527</v>
      </c>
      <c r="BW123" s="1067"/>
      <c r="BX123" s="1067"/>
      <c r="BY123" s="1067"/>
      <c r="BZ123" s="1067"/>
      <c r="CA123" s="1067">
        <v>16115515</v>
      </c>
      <c r="CB123" s="1067"/>
      <c r="CC123" s="1067"/>
      <c r="CD123" s="1067"/>
      <c r="CE123" s="1067"/>
      <c r="CF123" s="1004"/>
      <c r="CG123" s="1005"/>
      <c r="CH123" s="1005"/>
      <c r="CI123" s="1005"/>
      <c r="CJ123" s="1006"/>
      <c r="CK123" s="1012"/>
      <c r="CL123" s="1013"/>
      <c r="CM123" s="1013"/>
      <c r="CN123" s="1013"/>
      <c r="CO123" s="1014"/>
      <c r="CP123" s="1022" t="s">
        <v>396</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0"/>
      <c r="B124" s="952"/>
      <c r="C124" s="925" t="s">
        <v>443</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455</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122</v>
      </c>
      <c r="BR124" s="1030"/>
      <c r="BS124" s="1030"/>
      <c r="BT124" s="1030"/>
      <c r="BU124" s="1030"/>
      <c r="BV124" s="1030" t="s">
        <v>122</v>
      </c>
      <c r="BW124" s="1030"/>
      <c r="BX124" s="1030"/>
      <c r="BY124" s="1030"/>
      <c r="BZ124" s="1030"/>
      <c r="CA124" s="1030" t="s">
        <v>122</v>
      </c>
      <c r="CB124" s="1030"/>
      <c r="CC124" s="1030"/>
      <c r="CD124" s="1030"/>
      <c r="CE124" s="1030"/>
      <c r="CF124" s="1031"/>
      <c r="CG124" s="1032"/>
      <c r="CH124" s="1032"/>
      <c r="CI124" s="1032"/>
      <c r="CJ124" s="1033"/>
      <c r="CK124" s="1015"/>
      <c r="CL124" s="1015"/>
      <c r="CM124" s="1015"/>
      <c r="CN124" s="1015"/>
      <c r="CO124" s="1016"/>
      <c r="CP124" s="1022" t="s">
        <v>456</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0"/>
      <c r="B125" s="952"/>
      <c r="C125" s="925" t="s">
        <v>445</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457</v>
      </c>
      <c r="CL125" s="1010"/>
      <c r="CM125" s="1010"/>
      <c r="CN125" s="1010"/>
      <c r="CO125" s="1011"/>
      <c r="CP125" s="932" t="s">
        <v>458</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0"/>
      <c r="B126" s="952"/>
      <c r="C126" s="925" t="s">
        <v>447</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459</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1"/>
      <c r="B127" s="954"/>
      <c r="C127" s="976" t="s">
        <v>460</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461</v>
      </c>
      <c r="AY127" s="1035"/>
      <c r="AZ127" s="1035"/>
      <c r="BA127" s="1035"/>
      <c r="BB127" s="1035"/>
      <c r="BC127" s="1035"/>
      <c r="BD127" s="1035"/>
      <c r="BE127" s="1036"/>
      <c r="BF127" s="1037" t="s">
        <v>462</v>
      </c>
      <c r="BG127" s="1035"/>
      <c r="BH127" s="1035"/>
      <c r="BI127" s="1035"/>
      <c r="BJ127" s="1035"/>
      <c r="BK127" s="1035"/>
      <c r="BL127" s="1036"/>
      <c r="BM127" s="1037" t="s">
        <v>463</v>
      </c>
      <c r="BN127" s="1035"/>
      <c r="BO127" s="1035"/>
      <c r="BP127" s="1035"/>
      <c r="BQ127" s="1035"/>
      <c r="BR127" s="1035"/>
      <c r="BS127" s="1036"/>
      <c r="BT127" s="1037" t="s">
        <v>464</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465</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44" t="s">
        <v>466</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467</v>
      </c>
      <c r="X128" s="1046"/>
      <c r="Y128" s="1046"/>
      <c r="Z128" s="1047"/>
      <c r="AA128" s="1048">
        <v>165201</v>
      </c>
      <c r="AB128" s="1049"/>
      <c r="AC128" s="1049"/>
      <c r="AD128" s="1049"/>
      <c r="AE128" s="1050"/>
      <c r="AF128" s="1051">
        <v>152569</v>
      </c>
      <c r="AG128" s="1049"/>
      <c r="AH128" s="1049"/>
      <c r="AI128" s="1049"/>
      <c r="AJ128" s="1050"/>
      <c r="AK128" s="1051">
        <v>122299</v>
      </c>
      <c r="AL128" s="1049"/>
      <c r="AM128" s="1049"/>
      <c r="AN128" s="1049"/>
      <c r="AO128" s="1050"/>
      <c r="AP128" s="1052"/>
      <c r="AQ128" s="1053"/>
      <c r="AR128" s="1053"/>
      <c r="AS128" s="1053"/>
      <c r="AT128" s="1054"/>
      <c r="AU128" s="220"/>
      <c r="AV128" s="220"/>
      <c r="AW128" s="220"/>
      <c r="AX128" s="899" t="s">
        <v>468</v>
      </c>
      <c r="AY128" s="900"/>
      <c r="AZ128" s="900"/>
      <c r="BA128" s="900"/>
      <c r="BB128" s="900"/>
      <c r="BC128" s="900"/>
      <c r="BD128" s="900"/>
      <c r="BE128" s="901"/>
      <c r="BF128" s="1055" t="s">
        <v>122</v>
      </c>
      <c r="BG128" s="1056"/>
      <c r="BH128" s="1056"/>
      <c r="BI128" s="1056"/>
      <c r="BJ128" s="1056"/>
      <c r="BK128" s="1056"/>
      <c r="BL128" s="1057"/>
      <c r="BM128" s="1055">
        <v>13.06</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469</v>
      </c>
      <c r="CQ128" s="726"/>
      <c r="CR128" s="726"/>
      <c r="CS128" s="726"/>
      <c r="CT128" s="726"/>
      <c r="CU128" s="726"/>
      <c r="CV128" s="726"/>
      <c r="CW128" s="726"/>
      <c r="CX128" s="726"/>
      <c r="CY128" s="726"/>
      <c r="CZ128" s="726"/>
      <c r="DA128" s="726"/>
      <c r="DB128" s="726"/>
      <c r="DC128" s="726"/>
      <c r="DD128" s="726"/>
      <c r="DE128" s="726"/>
      <c r="DF128" s="1039"/>
      <c r="DG128" s="1040">
        <v>183</v>
      </c>
      <c r="DH128" s="1041"/>
      <c r="DI128" s="1041"/>
      <c r="DJ128" s="1041"/>
      <c r="DK128" s="1041"/>
      <c r="DL128" s="1041">
        <v>2540</v>
      </c>
      <c r="DM128" s="1041"/>
      <c r="DN128" s="1041"/>
      <c r="DO128" s="1041"/>
      <c r="DP128" s="1041"/>
      <c r="DQ128" s="1041" t="s">
        <v>122</v>
      </c>
      <c r="DR128" s="1041"/>
      <c r="DS128" s="1041"/>
      <c r="DT128" s="1041"/>
      <c r="DU128" s="1041"/>
      <c r="DV128" s="1042" t="s">
        <v>122</v>
      </c>
      <c r="DW128" s="1042"/>
      <c r="DX128" s="1042"/>
      <c r="DY128" s="1042"/>
      <c r="DZ128" s="1043"/>
    </row>
    <row r="129" spans="1:131" s="218" customFormat="1" ht="26.25" customHeight="1" x14ac:dyDescent="0.15">
      <c r="A129" s="937" t="s">
        <v>103</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470</v>
      </c>
      <c r="X129" s="1074"/>
      <c r="Y129" s="1074"/>
      <c r="Z129" s="1075"/>
      <c r="AA129" s="961">
        <v>12254433</v>
      </c>
      <c r="AB129" s="962"/>
      <c r="AC129" s="962"/>
      <c r="AD129" s="962"/>
      <c r="AE129" s="963"/>
      <c r="AF129" s="964">
        <v>12109705</v>
      </c>
      <c r="AG129" s="962"/>
      <c r="AH129" s="962"/>
      <c r="AI129" s="962"/>
      <c r="AJ129" s="963"/>
      <c r="AK129" s="964">
        <v>11924085</v>
      </c>
      <c r="AL129" s="962"/>
      <c r="AM129" s="962"/>
      <c r="AN129" s="962"/>
      <c r="AO129" s="963"/>
      <c r="AP129" s="1076"/>
      <c r="AQ129" s="1077"/>
      <c r="AR129" s="1077"/>
      <c r="AS129" s="1077"/>
      <c r="AT129" s="1078"/>
      <c r="AU129" s="221"/>
      <c r="AV129" s="221"/>
      <c r="AW129" s="221"/>
      <c r="AX129" s="1068" t="s">
        <v>471</v>
      </c>
      <c r="AY129" s="926"/>
      <c r="AZ129" s="926"/>
      <c r="BA129" s="926"/>
      <c r="BB129" s="926"/>
      <c r="BC129" s="926"/>
      <c r="BD129" s="926"/>
      <c r="BE129" s="927"/>
      <c r="BF129" s="1069" t="s">
        <v>122</v>
      </c>
      <c r="BG129" s="1070"/>
      <c r="BH129" s="1070"/>
      <c r="BI129" s="1070"/>
      <c r="BJ129" s="1070"/>
      <c r="BK129" s="1070"/>
      <c r="BL129" s="1071"/>
      <c r="BM129" s="1069">
        <v>18.059999999999999</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472</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473</v>
      </c>
      <c r="X130" s="1074"/>
      <c r="Y130" s="1074"/>
      <c r="Z130" s="1075"/>
      <c r="AA130" s="961">
        <v>650890</v>
      </c>
      <c r="AB130" s="962"/>
      <c r="AC130" s="962"/>
      <c r="AD130" s="962"/>
      <c r="AE130" s="963"/>
      <c r="AF130" s="964">
        <v>582072</v>
      </c>
      <c r="AG130" s="962"/>
      <c r="AH130" s="962"/>
      <c r="AI130" s="962"/>
      <c r="AJ130" s="963"/>
      <c r="AK130" s="964">
        <v>505933</v>
      </c>
      <c r="AL130" s="962"/>
      <c r="AM130" s="962"/>
      <c r="AN130" s="962"/>
      <c r="AO130" s="963"/>
      <c r="AP130" s="1076"/>
      <c r="AQ130" s="1077"/>
      <c r="AR130" s="1077"/>
      <c r="AS130" s="1077"/>
      <c r="AT130" s="1078"/>
      <c r="AU130" s="221"/>
      <c r="AV130" s="221"/>
      <c r="AW130" s="221"/>
      <c r="AX130" s="1068" t="s">
        <v>474</v>
      </c>
      <c r="AY130" s="926"/>
      <c r="AZ130" s="926"/>
      <c r="BA130" s="926"/>
      <c r="BB130" s="926"/>
      <c r="BC130" s="926"/>
      <c r="BD130" s="926"/>
      <c r="BE130" s="927"/>
      <c r="BF130" s="1104">
        <v>2.1</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475</v>
      </c>
      <c r="X131" s="1111"/>
      <c r="Y131" s="1111"/>
      <c r="Z131" s="1112"/>
      <c r="AA131" s="1007">
        <v>11603543</v>
      </c>
      <c r="AB131" s="989"/>
      <c r="AC131" s="989"/>
      <c r="AD131" s="989"/>
      <c r="AE131" s="990"/>
      <c r="AF131" s="988">
        <v>11527633</v>
      </c>
      <c r="AG131" s="989"/>
      <c r="AH131" s="989"/>
      <c r="AI131" s="989"/>
      <c r="AJ131" s="990"/>
      <c r="AK131" s="988">
        <v>11418152</v>
      </c>
      <c r="AL131" s="989"/>
      <c r="AM131" s="989"/>
      <c r="AN131" s="989"/>
      <c r="AO131" s="990"/>
      <c r="AP131" s="1113"/>
      <c r="AQ131" s="1114"/>
      <c r="AR131" s="1114"/>
      <c r="AS131" s="1114"/>
      <c r="AT131" s="1115"/>
      <c r="AU131" s="221"/>
      <c r="AV131" s="221"/>
      <c r="AW131" s="221"/>
      <c r="AX131" s="1086" t="s">
        <v>476</v>
      </c>
      <c r="AY131" s="726"/>
      <c r="AZ131" s="726"/>
      <c r="BA131" s="726"/>
      <c r="BB131" s="726"/>
      <c r="BC131" s="726"/>
      <c r="BD131" s="726"/>
      <c r="BE131" s="1039"/>
      <c r="BF131" s="1087" t="s">
        <v>122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478</v>
      </c>
      <c r="W132" s="1097"/>
      <c r="X132" s="1097"/>
      <c r="Y132" s="1097"/>
      <c r="Z132" s="1098"/>
      <c r="AA132" s="1099">
        <v>2.8216554199999999</v>
      </c>
      <c r="AB132" s="1100"/>
      <c r="AC132" s="1100"/>
      <c r="AD132" s="1100"/>
      <c r="AE132" s="1101"/>
      <c r="AF132" s="1102">
        <v>1.856981394</v>
      </c>
      <c r="AG132" s="1100"/>
      <c r="AH132" s="1100"/>
      <c r="AI132" s="1100"/>
      <c r="AJ132" s="1101"/>
      <c r="AK132" s="1102">
        <v>1.8516043579999999</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479</v>
      </c>
      <c r="W133" s="1080"/>
      <c r="X133" s="1080"/>
      <c r="Y133" s="1080"/>
      <c r="Z133" s="1081"/>
      <c r="AA133" s="1082">
        <v>3.1</v>
      </c>
      <c r="AB133" s="1083"/>
      <c r="AC133" s="1083"/>
      <c r="AD133" s="1083"/>
      <c r="AE133" s="1084"/>
      <c r="AF133" s="1082">
        <v>2.5</v>
      </c>
      <c r="AG133" s="1083"/>
      <c r="AH133" s="1083"/>
      <c r="AI133" s="1083"/>
      <c r="AJ133" s="1084"/>
      <c r="AK133" s="1082">
        <v>2.1</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yCIDO9kiO1varZ7Bipsjpcsklca/uRCw3ICVNATCuFKk7xykdsh120B0G+gfhpEsuHixL6ap34MGontPuM7WA==" saltValue="BGiXFVYPbAp7pwvjMG0o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NW2wsZ/TA2v7tfNKDQd9umvQpypsj1zgjMUXQtdlPFeq4jIw6JsYMT9+e7caodd3jetoC2RgVuyS5etuhWXwQ==" saltValue="MHevTFwNTW3vuhmRGsKjm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BY3" sqref="BY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wz6a31sUXUY0XkdJtz2o/bCdsbHJ2fubxg83I5YXTKDlJSUa7Z2ZHPgNBKHexQ5trllUbYyPtaQXv4ngquSFw==" saltValue="scUPs6JKQFAmrZg3WSrWC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488</v>
      </c>
      <c r="AL9" s="1120"/>
      <c r="AM9" s="1120"/>
      <c r="AN9" s="1121"/>
      <c r="AO9" s="269">
        <v>4361389</v>
      </c>
      <c r="AP9" s="269">
        <v>114319</v>
      </c>
      <c r="AQ9" s="270">
        <v>72090</v>
      </c>
      <c r="AR9" s="271">
        <v>58.6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489</v>
      </c>
      <c r="AL10" s="1120"/>
      <c r="AM10" s="1120"/>
      <c r="AN10" s="1121"/>
      <c r="AO10" s="272">
        <v>616336</v>
      </c>
      <c r="AP10" s="272">
        <v>16155</v>
      </c>
      <c r="AQ10" s="273">
        <v>9072</v>
      </c>
      <c r="AR10" s="274">
        <v>78.099999999999994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490</v>
      </c>
      <c r="AL11" s="1120"/>
      <c r="AM11" s="1120"/>
      <c r="AN11" s="1121"/>
      <c r="AO11" s="272">
        <v>7076</v>
      </c>
      <c r="AP11" s="272">
        <v>185</v>
      </c>
      <c r="AQ11" s="273">
        <v>383</v>
      </c>
      <c r="AR11" s="274">
        <v>-51.7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491</v>
      </c>
      <c r="AL12" s="1120"/>
      <c r="AM12" s="1120"/>
      <c r="AN12" s="1121"/>
      <c r="AO12" s="272" t="s">
        <v>492</v>
      </c>
      <c r="AP12" s="272" t="s">
        <v>492</v>
      </c>
      <c r="AQ12" s="273">
        <v>26</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493</v>
      </c>
      <c r="AL13" s="1120"/>
      <c r="AM13" s="1120"/>
      <c r="AN13" s="1121"/>
      <c r="AO13" s="272">
        <v>171631</v>
      </c>
      <c r="AP13" s="272">
        <v>4499</v>
      </c>
      <c r="AQ13" s="273">
        <v>2732</v>
      </c>
      <c r="AR13" s="274">
        <v>64.7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494</v>
      </c>
      <c r="AL14" s="1120"/>
      <c r="AM14" s="1120"/>
      <c r="AN14" s="1121"/>
      <c r="AO14" s="272">
        <v>87738</v>
      </c>
      <c r="AP14" s="272">
        <v>2300</v>
      </c>
      <c r="AQ14" s="273">
        <v>1315</v>
      </c>
      <c r="AR14" s="274">
        <v>74.900000000000006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495</v>
      </c>
      <c r="AL15" s="1123"/>
      <c r="AM15" s="1123"/>
      <c r="AN15" s="1124"/>
      <c r="AO15" s="272">
        <v>-229598</v>
      </c>
      <c r="AP15" s="272">
        <v>-6018</v>
      </c>
      <c r="AQ15" s="273">
        <v>-4107</v>
      </c>
      <c r="AR15" s="274">
        <v>46.5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176</v>
      </c>
      <c r="AL16" s="1123"/>
      <c r="AM16" s="1123"/>
      <c r="AN16" s="1124"/>
      <c r="AO16" s="272">
        <v>5014572</v>
      </c>
      <c r="AP16" s="272">
        <v>131440</v>
      </c>
      <c r="AQ16" s="273">
        <v>81511</v>
      </c>
      <c r="AR16" s="274">
        <v>61.3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500</v>
      </c>
      <c r="AL21" s="1126"/>
      <c r="AM21" s="1126"/>
      <c r="AN21" s="1127"/>
      <c r="AO21" s="285">
        <v>10.3</v>
      </c>
      <c r="AP21" s="286">
        <v>6.74</v>
      </c>
      <c r="AQ21" s="287">
        <v>3.56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501</v>
      </c>
      <c r="AL22" s="1126"/>
      <c r="AM22" s="1126"/>
      <c r="AN22" s="1127"/>
      <c r="AO22" s="290">
        <v>100.5</v>
      </c>
      <c r="AP22" s="291">
        <v>97</v>
      </c>
      <c r="AQ22" s="292">
        <v>3.5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505</v>
      </c>
      <c r="AL32" s="1134"/>
      <c r="AM32" s="1134"/>
      <c r="AN32" s="1135"/>
      <c r="AO32" s="300">
        <v>206950</v>
      </c>
      <c r="AP32" s="300">
        <v>5424</v>
      </c>
      <c r="AQ32" s="301">
        <v>33695</v>
      </c>
      <c r="AR32" s="302">
        <v>-83.9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506</v>
      </c>
      <c r="AL33" s="1134"/>
      <c r="AM33" s="1134"/>
      <c r="AN33" s="1135"/>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507</v>
      </c>
      <c r="AL34" s="1134"/>
      <c r="AM34" s="1134"/>
      <c r="AN34" s="1135"/>
      <c r="AO34" s="300" t="s">
        <v>492</v>
      </c>
      <c r="AP34" s="300" t="s">
        <v>492</v>
      </c>
      <c r="AQ34" s="301" t="s">
        <v>492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508</v>
      </c>
      <c r="AL35" s="1134"/>
      <c r="AM35" s="1134"/>
      <c r="AN35" s="1135"/>
      <c r="AO35" s="300">
        <v>602537</v>
      </c>
      <c r="AP35" s="300">
        <v>15793</v>
      </c>
      <c r="AQ35" s="301">
        <v>8394</v>
      </c>
      <c r="AR35" s="302">
        <v>88.1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509</v>
      </c>
      <c r="AL36" s="1134"/>
      <c r="AM36" s="1134"/>
      <c r="AN36" s="1135"/>
      <c r="AO36" s="300">
        <v>26751</v>
      </c>
      <c r="AP36" s="300">
        <v>701</v>
      </c>
      <c r="AQ36" s="301">
        <v>1998</v>
      </c>
      <c r="AR36" s="302">
        <v>-64.900000000000006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510</v>
      </c>
      <c r="AL37" s="1134"/>
      <c r="AM37" s="1134"/>
      <c r="AN37" s="1135"/>
      <c r="AO37" s="300">
        <v>3413</v>
      </c>
      <c r="AP37" s="300">
        <v>89</v>
      </c>
      <c r="AQ37" s="301">
        <v>1021</v>
      </c>
      <c r="AR37" s="302">
        <v>-91.3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511</v>
      </c>
      <c r="AL38" s="1137"/>
      <c r="AM38" s="1137"/>
      <c r="AN38" s="1138"/>
      <c r="AO38" s="303" t="s">
        <v>492</v>
      </c>
      <c r="AP38" s="303" t="s">
        <v>492</v>
      </c>
      <c r="AQ38" s="304">
        <v>3</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512</v>
      </c>
      <c r="AL39" s="1137"/>
      <c r="AM39" s="1137"/>
      <c r="AN39" s="1138"/>
      <c r="AO39" s="300">
        <v>-122299</v>
      </c>
      <c r="AP39" s="300">
        <v>-3206</v>
      </c>
      <c r="AQ39" s="301">
        <v>-3210</v>
      </c>
      <c r="AR39" s="302">
        <v>-0.1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513</v>
      </c>
      <c r="AL40" s="1134"/>
      <c r="AM40" s="1134"/>
      <c r="AN40" s="1135"/>
      <c r="AO40" s="300">
        <v>-505933</v>
      </c>
      <c r="AP40" s="300">
        <v>-13261</v>
      </c>
      <c r="AQ40" s="301">
        <v>-26336</v>
      </c>
      <c r="AR40" s="302">
        <v>-49.6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286</v>
      </c>
      <c r="AL41" s="1140"/>
      <c r="AM41" s="1140"/>
      <c r="AN41" s="1141"/>
      <c r="AO41" s="300">
        <v>211419</v>
      </c>
      <c r="AP41" s="300">
        <v>5542</v>
      </c>
      <c r="AQ41" s="301">
        <v>15565</v>
      </c>
      <c r="AR41" s="302">
        <v>-64.400000000000006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483</v>
      </c>
      <c r="AN49" s="1130" t="s">
        <v>516</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3825025</v>
      </c>
      <c r="AN51" s="322">
        <v>99672</v>
      </c>
      <c r="AO51" s="323">
        <v>20.2</v>
      </c>
      <c r="AP51" s="324">
        <v>52068</v>
      </c>
      <c r="AQ51" s="325">
        <v>1.6</v>
      </c>
      <c r="AR51" s="326">
        <v>18.600000000000001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3244558</v>
      </c>
      <c r="AN52" s="330">
        <v>84547</v>
      </c>
      <c r="AO52" s="331">
        <v>17.3</v>
      </c>
      <c r="AP52" s="332">
        <v>26936</v>
      </c>
      <c r="AQ52" s="333">
        <v>3.4</v>
      </c>
      <c r="AR52" s="334">
        <v>13.9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1477444</v>
      </c>
      <c r="AN53" s="322">
        <v>38547</v>
      </c>
      <c r="AO53" s="323">
        <v>-61.3</v>
      </c>
      <c r="AP53" s="324">
        <v>47161</v>
      </c>
      <c r="AQ53" s="325">
        <v>-9.4</v>
      </c>
      <c r="AR53" s="326">
        <v>-51.9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1097973</v>
      </c>
      <c r="AN54" s="330">
        <v>28647</v>
      </c>
      <c r="AO54" s="331">
        <v>-66.099999999999994</v>
      </c>
      <c r="AP54" s="332">
        <v>24595</v>
      </c>
      <c r="AQ54" s="333">
        <v>-8.6999999999999993</v>
      </c>
      <c r="AR54" s="334">
        <v>-57.4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1632960</v>
      </c>
      <c r="AN55" s="322">
        <v>42498</v>
      </c>
      <c r="AO55" s="323">
        <v>10.199999999999999</v>
      </c>
      <c r="AP55" s="324">
        <v>43423</v>
      </c>
      <c r="AQ55" s="325">
        <v>-7.9</v>
      </c>
      <c r="AR55" s="326">
        <v>18.100000000000001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1526009</v>
      </c>
      <c r="AN56" s="330">
        <v>39715</v>
      </c>
      <c r="AO56" s="331">
        <v>38.6</v>
      </c>
      <c r="AP56" s="332">
        <v>22207</v>
      </c>
      <c r="AQ56" s="333">
        <v>-9.6999999999999993</v>
      </c>
      <c r="AR56" s="334">
        <v>48.3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2309296</v>
      </c>
      <c r="AN57" s="322">
        <v>60300</v>
      </c>
      <c r="AO57" s="323">
        <v>41.9</v>
      </c>
      <c r="AP57" s="324">
        <v>45265</v>
      </c>
      <c r="AQ57" s="325">
        <v>4.2</v>
      </c>
      <c r="AR57" s="326">
        <v>37.700000000000003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2193775</v>
      </c>
      <c r="AN58" s="330">
        <v>57283</v>
      </c>
      <c r="AO58" s="331">
        <v>44.2</v>
      </c>
      <c r="AP58" s="332">
        <v>22600</v>
      </c>
      <c r="AQ58" s="333">
        <v>1.8</v>
      </c>
      <c r="AR58" s="334">
        <v>42.4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2479841</v>
      </c>
      <c r="AN59" s="322">
        <v>65001</v>
      </c>
      <c r="AO59" s="323">
        <v>7.8</v>
      </c>
      <c r="AP59" s="324">
        <v>54621</v>
      </c>
      <c r="AQ59" s="325">
        <v>20.7</v>
      </c>
      <c r="AR59" s="326">
        <v>-12.9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1927136</v>
      </c>
      <c r="AN60" s="330">
        <v>50513</v>
      </c>
      <c r="AO60" s="331">
        <v>-11.8</v>
      </c>
      <c r="AP60" s="332">
        <v>30892</v>
      </c>
      <c r="AQ60" s="333">
        <v>36.700000000000003</v>
      </c>
      <c r="AR60" s="334">
        <v>-48.5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2344913</v>
      </c>
      <c r="AN61" s="337">
        <v>61204</v>
      </c>
      <c r="AO61" s="338">
        <v>3.8</v>
      </c>
      <c r="AP61" s="339">
        <v>48508</v>
      </c>
      <c r="AQ61" s="340">
        <v>1.8</v>
      </c>
      <c r="AR61" s="326">
        <v>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1997890</v>
      </c>
      <c r="AN62" s="330">
        <v>52141</v>
      </c>
      <c r="AO62" s="331">
        <v>4.4000000000000004</v>
      </c>
      <c r="AP62" s="332">
        <v>25446</v>
      </c>
      <c r="AQ62" s="333">
        <v>4.7</v>
      </c>
      <c r="AR62" s="334">
        <v>-0.3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ftoJ6Oj6LjPJUslGV5XcmxLayPq6DSCctM+qbs83dMKIilmDboW+KWMjfIrwA3u/4mOrPv+rIOCb+mHNYujlw==" saltValue="I+KhVTvpKmjS8ZcJTvdx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C73" zoomScale="90" zoomScaleNormal="90" zoomScaleSheetLayoutView="55" workbookViewId="0">
      <selection activeCell="AE96" sqref="AE9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08fAhnDZMQAFsRRZOBzvRrAzeh5BHprFWjoSNlMg94mHARFnWyDbKORtDe9oxd2zelv4auql4w3rAMj4pAMo8Q==" saltValue="ryHFdtoMATQ8G51jvOqR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0" zoomScale="90" zoomScaleNormal="90" zoomScaleSheetLayoutView="55" workbookViewId="0">
      <selection activeCell="B1" sqref="B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ADFGcj02u3roV0mVd/RdBbLjrfgDrugWFn4rtBQIJi5zlKuNkunQdS8T0qoiNHm8GjGA+/AuWEEvGravMlxu8A==" saltValue="nkocj4aF/LiMM8WHkRBUB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0" zoomScaleNormal="80" zoomScaleSheetLayoutView="100" workbookViewId="0">
      <selection activeCell="H3" sqref="H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42" t="s">
        <v>3</v>
      </c>
      <c r="D47" s="1142"/>
      <c r="E47" s="1143"/>
      <c r="F47" s="11">
        <v>57.51</v>
      </c>
      <c r="G47" s="12">
        <v>62.36</v>
      </c>
      <c r="H47" s="12">
        <v>65.89</v>
      </c>
      <c r="I47" s="12">
        <v>64.77</v>
      </c>
      <c r="J47" s="13">
        <v>49.7</v>
      </c>
    </row>
    <row r="48" spans="2:10" ht="57.75" customHeight="1" x14ac:dyDescent="0.15">
      <c r="B48" s="14"/>
      <c r="C48" s="1144" t="s">
        <v>4</v>
      </c>
      <c r="D48" s="1144"/>
      <c r="E48" s="1145"/>
      <c r="F48" s="15">
        <v>5.86</v>
      </c>
      <c r="G48" s="16">
        <v>9.27</v>
      </c>
      <c r="H48" s="16">
        <v>5.5</v>
      </c>
      <c r="I48" s="16">
        <v>3.85</v>
      </c>
      <c r="J48" s="17">
        <v>3.16</v>
      </c>
    </row>
    <row r="49" spans="2:10" ht="57.75" customHeight="1" thickBot="1" x14ac:dyDescent="0.2">
      <c r="B49" s="18"/>
      <c r="C49" s="1146" t="s">
        <v>5</v>
      </c>
      <c r="D49" s="1146"/>
      <c r="E49" s="1147"/>
      <c r="F49" s="19" t="s">
        <v>535</v>
      </c>
      <c r="G49" s="20">
        <v>13.26</v>
      </c>
      <c r="H49" s="20" t="s">
        <v>536</v>
      </c>
      <c r="I49" s="20" t="s">
        <v>537</v>
      </c>
      <c r="J49" s="21" t="s">
        <v>538</v>
      </c>
    </row>
    <row r="50" spans="2:10" x14ac:dyDescent="0.15"/>
  </sheetData>
  <sheetProtection algorithmName="SHA-512" hashValue="EJ6AchCzK7ZHDBroNHHnapt5vdeXntLF38tEUiQNwYzHUkbxOyFc6jyyTFnKsc/bgrOn+N4p76Jk7gV77ZTPLA==" saltValue="fA0v1VudLnajWGtmCs9k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和彦</cp:lastModifiedBy>
  <cp:lastPrinted>2026-03-13T06:08:26Z</cp:lastPrinted>
  <dcterms:created xsi:type="dcterms:W3CDTF">2026-02-26T09:33:46Z</dcterms:created>
  <dcterms:modified xsi:type="dcterms:W3CDTF">2026-03-17T00:18:03Z</dcterms:modified>
  <cp:category/>
</cp:coreProperties>
</file>