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filesv\Shared_LGWAN\030_財政課\01　財政担当\00　庶務\02　財政公表\Z　財政状況資料集(財政比較分析票)\R6\02　3.2　～3.10　令和６年度財政状況資料集の作成等について（依頼）\02　提出\"/>
    </mc:Choice>
  </mc:AlternateContent>
  <xr:revisionPtr revIDLastSave="0" documentId="13_ncr:1_{B31061DD-886B-4EC0-9875-26889F75B939}" xr6:coauthVersionLast="47" xr6:coauthVersionMax="47" xr10:uidLastSave="{00000000-0000-0000-0000-000000000000}"/>
  <bookViews>
    <workbookView xWindow="-108" yWindow="-108" windowWidth="23256" windowHeight="1389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<sst xmlns="http://schemas.openxmlformats.org/spreadsheetml/2006/main" count="1089" uniqueCount="558">
  <si>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</si>
  <si>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</si>
  <si>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</si>
  <si>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</si>
  <si>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</si>
  <si>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</si>
  <si>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</si>
  <si>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</si>
  <si>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</si>
  <si>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</si>
  <si>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</si>
  <si>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</si>
  <si>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</si>
  <si>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</si>
  <si>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</si>
  <si>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</si>
  <si>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</si>
  <si>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</si>
  <si>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</si>
  <si>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</si>
  <si>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</si>
  <si>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</si>
  <si>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</si>
  <si>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</si>
  <si>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</si>
  <si>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</si>
  <si>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</si>
  <si>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</si>
  <si>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</si>
  <si>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</si>
  <si>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</si>
  <si>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</si>
  <si>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</si>
  <si>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</si>
  <si>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</si>
  <si>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</si>
  <si>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</si>
  <si>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</si>
  <si>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</si>
  <si>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</si>
  <si>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</si>
  <si>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</si>
  <si>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</si>
  <si>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</si>
  <si>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</si>
  <si>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</si>
  <si>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</si>
  <si>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</si>
  <si>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</si>
  <si>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</si>
  <si>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</si>
  <si>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</si>
  <si>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</si>
  <si>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</si>
  <si>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</si>
  <si>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</si>
  <si>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</si>
  <si>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</si>
  <si>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</si>
  <si>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</si>
  <si>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</si>
  <si>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</si>
  <si>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</si>
  <si>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</si>
  <si>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</si>
  <si>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</si>
  <si>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</si>
  <si>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</si>
  <si>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</si>
  <si>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</si>
  <si>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</si>
  <si>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</si>
  <si>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</si>
  <si>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</si>
  <si>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</si>
  <si>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</si>
  <si>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</si>
  <si>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</si>
  <si>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</si>
  <si>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</si>
  <si>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</si>
  <si>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</si>
  <si>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</si>
  <si>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</si>
  <si>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</si>
  <si>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</si>
  <si>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</si>
  <si>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</si>
  <si>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</si>
  <si>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</si>
  <si>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</si>
  <si>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</si>
  <si>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</si>
  <si>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</si>
  <si>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</si>
  <si>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</si>
  <si>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</si>
  <si>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</si>
  <si>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</si>
  <si>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</si>
  <si>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</si>
  <si>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</si>
  <si>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</si>
  <si>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</si>
  <si>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</si>
  <si>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</si>
  <si>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</si>
  <si>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</si>
  <si>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</si>
  <si>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</si>
  <si>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</si>
  <si>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</si>
  <si>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</si>
  <si>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</si>
  <si>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</si>
  <si>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</si>
  <si>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</si>
  <si>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</si>
  <si>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</si>
  <si>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</si>
  <si>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</si>
  <si>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</si>
  <si>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</si>
  <si>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</si>
  <si>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</si>
  <si>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</si>
  <si>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</si>
  <si>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</si>
  <si>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</si>
  <si>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</si>
  <si>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</si>
  <si>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</si>
  <si>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</si>
  <si>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</si>
  <si>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</si>
  <si>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</si>
  <si>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</si>
  <si>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</si>
  <si>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</si>
  <si>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</si>
  <si>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</si>
  <si>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</si>
  <si>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</si>
  <si>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</si>
  <si>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</si>
  <si>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</si>
  <si>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</si>
  <si>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</si>
  <si>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</si>
  <si>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</si>
  <si>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</si>
  <si>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</si>
  <si>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</si>
  <si>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</si>
  <si>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</si>
  <si>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</si>
  <si>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</si>
  <si>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</si>
  <si>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</si>
  <si>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</si>
  <si>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</si>
  <si>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</si>
  <si>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</si>
  <si>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</si>
  <si>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</si>
  <si>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</si>
  <si>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</si>
  <si>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</si>
  <si>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</si>
  <si>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</si>
  <si>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</si>
  <si>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</si>
  <si>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</si>
  <si>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</si>
  <si>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</si>
  <si>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</si>
  <si>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</si>
  <si>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</si>
  <si>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</si>
  <si>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</si>
  <si>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</si>
  <si>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</si>
  <si>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</si>
  <si>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</si>
  <si>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</si>
  <si>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</si>
  <si>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</si>
  <si>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</si>
  <si>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</si>
  <si>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</si>
  <si>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</si>
  <si>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</si>
  <si>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</si>
  <si>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</si>
  <si>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</si>
  <si>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</si>
  <si>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</si>
  <si>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</si>
  <si>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</si>
  <si>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</si>
  <si>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</si>
  <si>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</si>
  <si>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</si>
  <si>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茨城県大子町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</si>
  <si>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</si>
  <si>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</si>
  <si>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</si>
  <si>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</si>
  <si>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</si>
  <si>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</si>
  <si>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</si>
  <si>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</si>
  <si>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</si>
  <si>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</si>
  <si>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</si>
  <si>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</si>
  <si>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</si>
  <si>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</si>
  <si>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</si>
  <si>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</si>
  <si>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</si>
  <si>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</si>
  <si>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</si>
  <si>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</si>
  <si>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</si>
  <si>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</si>
  <si>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</si>
  <si>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</si>
  <si>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</si>
  <si>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</si>
  <si>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</si>
  <si>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</si>
  <si>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</si>
  <si>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</si>
  <si>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</si>
  <si>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</si>
  <si>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</si>
  <si>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</si>
  <si>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</si>
  <si>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</si>
  <si>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</si>
  <si>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</si>
  <si>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</si>
  <si>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</si>
  <si>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</si>
  <si>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</si>
  <si>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</si>
  <si>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</si>
  <si>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</si>
  <si>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</si>
  <si>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</si>
  <si>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</si>
  <si>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</si>
  <si>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</si>
  <si>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</si>
  <si>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</si>
  <si>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</si>
  <si>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</si>
  <si>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</si>
  <si>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</si>
  <si>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</si>
  <si>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</si>
  <si>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</si>
  <si>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</si>
  <si>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</si>
  <si>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</si>
  <si>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</si>
  <si>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</si>
  <si>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</si>
  <si>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</si>
  <si>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</si>
  <si>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</si>
  <si>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</si>
  <si>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</si>
  <si>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</si>
  <si>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</si>
  <si>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</si>
  <si>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</si>
  <si>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</si>
  <si>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</si>
  <si>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</si>
  <si>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</si>
  <si>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</si>
  <si>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</si>
  <si>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</si>
  <si>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</si>
  <si>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</si>
  <si>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</si>
  <si>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</si>
  <si>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</si>
  <si>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</si>
  <si>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</si>
  <si>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</si>
  <si>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</si>
  <si>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</si>
  <si>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</si>
  <si>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</si>
  <si>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</si>
  <si>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</si>
  <si>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</si>
  <si>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</si>
  <si>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</si>
  <si>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</si>
  <si>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</si>
  <si>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</si>
  <si>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</si>
  <si>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</si>
  <si>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</si>
  <si>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</si>
  <si>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</si>
  <si>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</si>
  <si>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</si>
  <si>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</si>
  <si>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</si>
  <si>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</si>
  <si>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</si>
  <si>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</si>
  <si>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</si>
  <si>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</si>
  <si>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</si>
  <si>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</si>
  <si>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</si>
  <si>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</si>
  <si>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</si>
  <si>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</si>
  <si>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</si>
  <si>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</si>
  <si>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</si>
  <si>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</si>
  <si>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</si>
  <si>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</si>
  <si>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</si>
  <si>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</si>
  <si>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</si>
  <si>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</si>
  <si>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</si>
  <si>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</si>
  <si>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</si>
  <si>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</si>
  <si>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</si>
  <si>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</si>
  <si>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</si>
  <si>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</si>
  <si>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</si>
  <si>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</si>
  <si>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</si>
  <si>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</si>
  <si>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</si>
  <si>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</si>
  <si>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</si>
  <si>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</si>
  <si>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</si>
  <si>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</si>
  <si>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</si>
  <si>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茨城県大子町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</si>
  <si>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</si>
  <si>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</si>
  <si>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</si>
  <si>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</si>
  <si>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</si>
  <si>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</si>
  <si>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</si>
  <si>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</si>
  <si>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</si>
  <si>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</si>
  <si>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</si>
  <si>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</si>
  <si>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</si>
  <si>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</si>
  <si>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</si>
  <si>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</si>
  <si>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</si>
  <si>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</si>
  <si>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</si>
  <si>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</si>
  <si>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</si>
  <si>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</si>
  <si>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</si>
  <si>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</si>
  <si>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</si>
  <si>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</si>
  <si>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</si>
  <si>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</si>
  <si>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</si>
  <si>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</si>
  <si>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</si>
  <si>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</si>
  <si>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</si>
  <si>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大子町国民健康保険事業特別会計</t>
    <phoneticPr fontId="5"/>
  </si>
  <si>
    <t>大子町後期高齢者医療特別会計</t>
    <phoneticPr fontId="5"/>
  </si>
  <si>
    <t>大子町介護保険特別会計</t>
    <phoneticPr fontId="5"/>
  </si>
  <si>
    <t>大子町介護サービス事業特別会計</t>
    <phoneticPr fontId="5"/>
  </si>
  <si>
    <t>大子町水道事業会計</t>
    <phoneticPr fontId="5"/>
  </si>
  <si>
    <t>法適用企業</t>
    <phoneticPr fontId="5"/>
  </si>
  <si>
    <t>大子町浄化槽整備事業会計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</si>
  <si>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</si>
  <si>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</si>
  <si>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</si>
  <si>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</si>
  <si>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</si>
  <si>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</si>
  <si>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</si>
  <si>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</si>
  <si>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</si>
  <si>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</si>
  <si>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</si>
  <si>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</si>
  <si>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</si>
  <si>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</si>
  <si>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</si>
  <si>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</si>
  <si>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</si>
  <si>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</si>
  <si>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</si>
  <si>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</si>
  <si>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</si>
  <si>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</si>
  <si>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</si>
  <si>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</si>
  <si>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</si>
  <si>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</si>
  <si>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</si>
  <si>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</si>
  <si>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</si>
  <si>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</si>
  <si>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</si>
  <si>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</si>
  <si>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</si>
  <si>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</si>
  <si>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</si>
  <si>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</si>
  <si>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</si>
  <si>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</si>
  <si>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</si>
  <si>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</si>
  <si>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</si>
  <si>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</si>
  <si>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</si>
  <si>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</si>
  <si>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</si>
  <si>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</si>
  <si>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</si>
  <si>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</si>
  <si>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</si>
  <si>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</si>
  <si>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</si>
  <si>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</si>
  <si>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</si>
  <si>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</si>
  <si>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</si>
  <si>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</si>
  <si>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</si>
  <si>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</si>
  <si>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</si>
  <si>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</si>
  <si>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</si>
  <si>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</si>
  <si>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</si>
  <si>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</si>
  <si>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</si>
  <si>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</si>
  <si>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</si>
  <si>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</si>
  <si>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</si>
  <si>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</si>
  <si>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</si>
  <si>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</si>
  <si>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</si>
  <si>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</si>
  <si>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</si>
  <si>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</si>
  <si>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</si>
  <si>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</si>
  <si>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</si>
  <si>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</si>
  <si>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</si>
  <si>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</si>
  <si>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</si>
  <si>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</si>
  <si>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</si>
  <si>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</si>
  <si>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</si>
  <si>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</si>
  <si>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</si>
  <si>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</si>
  <si>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</si>
  <si>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</si>
  <si>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</si>
  <si>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</si>
  <si>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</si>
  <si>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</si>
  <si>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</si>
  <si>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</si>
  <si>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</si>
  <si>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</si>
  <si>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</si>
  <si>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</si>
  <si>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</si>
  <si>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</si>
  <si>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</si>
  <si>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</si>
  <si>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</si>
  <si>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</si>
  <si>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</si>
  <si>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</si>
  <si>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</si>
  <si>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</si>
  <si>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</si>
  <si>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</si>
  <si>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</si>
  <si>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</si>
  <si>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</si>
  <si>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</si>
  <si>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</si>
  <si>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</si>
  <si>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</si>
  <si>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</si>
  <si>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</si>
  <si>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</si>
  <si>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</si>
  <si>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</si>
  <si>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</si>
  <si>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</si>
  <si>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</si>
  <si>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</si>
  <si>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</si>
  <si>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</si>
  <si>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</si>
  <si>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</si>
  <si>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</si>
  <si>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3.16</t>
  </si>
  <si>
    <t>▲ 1.17</t>
  </si>
  <si>
    <t>▲ 5.02</t>
  </si>
  <si>
    <t>一般会計</t>
  </si>
  <si>
    <t>大子町水道事業会計</t>
  </si>
  <si>
    <t>大子町介護保険特別会計</t>
  </si>
  <si>
    <t>大子町国民健康保険事業特別会計</t>
  </si>
  <si>
    <t>大子町浄化槽整備事業会計</t>
  </si>
  <si>
    <t>大子町後期高齢者医療特別会計</t>
  </si>
  <si>
    <t>大子町介護サービス事業特別会計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</si>
  <si>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</si>
  <si>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</si>
  <si>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</si>
  <si>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</si>
  <si>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</si>
  <si>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</si>
  <si>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</si>
  <si>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</si>
  <si>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茨城県市町村総合事務組合（一般会計）</t>
    <rPh sb="13" eb="17">
      <t>イッパンカイケイ</t>
    </rPh>
    <phoneticPr fontId="10"/>
  </si>
  <si>
    <t>茨城県市町村総合事務組合（県民交通災害共済事業特別会計）</t>
  </si>
  <si>
    <t>茨城租税債権管理機構</t>
  </si>
  <si>
    <t>茨城県後期高齢者医療広域連合（一般会計）</t>
  </si>
  <si>
    <t>茨城県後期高齢者医療広域連合（後期高齢医療特別会計）</t>
  </si>
  <si>
    <t>大子町公共施設整備基金</t>
  </si>
  <si>
    <t>大子町観光振興基金</t>
  </si>
  <si>
    <t>大子町森林環境譲与税基金</t>
  </si>
  <si>
    <t>大子町文化振興基金</t>
  </si>
  <si>
    <t>大子町学校教育施設整備基金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</si>
</sst>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12B1-4E41-A806-414CAE84F4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64656</c:v>
                </c:pt>
                <c:pt idx="1">
                  <c:v>144483</c:v>
                </c:pt>
                <c:pt idx="2">
                  <c:v>159735</c:v>
                </c:pt>
                <c:pt idx="3">
                  <c:v>90173</c:v>
                </c:pt>
                <c:pt idx="4">
                  <c:v>117087</c:v>
                </c:pt>
              </c:numCache>
            </c:numRef>
          </c:val>
          <c:smooth val="0"/>
          <c:extLst>
            <c:ext xmlns:c16="http://schemas.microsoft.com/office/drawing/2014/chart" uri="{C3380CC4-5D6E-409C-BE32-E72D297353CC}">
              <c16:uniqueId val="{00000001-12B1-4E41-A806-414CAE84F4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15.26</c:v>
                </c:pt>
                <c:pt idx="1">
                  <c:v>22.42</c:v>
                </c:pt>
                <c:pt idx="2">
                  <c:v>19.010000000000002</c:v>
                </c:pt>
                <c:pt idx="3">
                  <c:v>18.739999999999998</c:v>
                </c:pt>
                <c:pt idx="4">
                  <c:v>15.2</c:v>
                </c:pt>
              </c:numCache>
            </c:numRef>
          </c:val>
          <c:extLst>
            <c:ext xmlns:c16="http://schemas.microsoft.com/office/drawing/2014/chart" uri="{C3380CC4-5D6E-409C-BE32-E72D297353CC}">
              <c16:uniqueId val="{00000000-29A3-42DA-8A04-2419E56A2F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22.15</c:v>
                </c:pt>
                <c:pt idx="1">
                  <c:v>25.4</c:v>
                </c:pt>
                <c:pt idx="2">
                  <c:v>26.53</c:v>
                </c:pt>
                <c:pt idx="3">
                  <c:v>25.39</c:v>
                </c:pt>
                <c:pt idx="4">
                  <c:v>23.08</c:v>
                </c:pt>
              </c:numCache>
            </c:numRef>
          </c:val>
          <c:extLst>
            <c:ext xmlns:c16="http://schemas.microsoft.com/office/drawing/2014/chart" uri="{C3380CC4-5D6E-409C-BE32-E72D297353CC}">
              <c16:uniqueId val="{00000001-29A3-42DA-8A04-2419E56A2F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8.2100000000000009</c:v>
                </c:pt>
                <c:pt idx="1">
                  <c:v>12.49</c:v>
                </c:pt>
                <c:pt idx="2">
                  <c:v>-3.16</c:v>
                </c:pt>
                <c:pt idx="3">
                  <c:v>-1.17</c:v>
                </c:pt>
                <c:pt idx="4">
                  <c:v>-5.0199999999999996</c:v>
                </c:pt>
              </c:numCache>
            </c:numRef>
          </c:val>
          <c:smooth val="0"/>
          <c:extLst>
            <c:ext xmlns:c16="http://schemas.microsoft.com/office/drawing/2014/chart" uri="{C3380CC4-5D6E-409C-BE32-E72D297353CC}">
              <c16:uniqueId val="{00000002-29A3-42DA-8A04-2419E56A2F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0.19</c:v>
                </c:pt>
                <c:pt idx="8">
                  <c:v>0</c:v>
                </c:pt>
                <c:pt idx="9">
                  <c:v>0</c:v>
                </c:pt>
              </c:numCache>
            </c:numRef>
          </c:val>
          <c:extLst>
            <c:ext xmlns:c16="http://schemas.microsoft.com/office/drawing/2014/chart" uri="{C3380CC4-5D6E-409C-BE32-E72D297353CC}">
              <c16:uniqueId val="{00000000-788B-4D10-888E-7CDFF1DDAA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8B-4D10-888E-7CDFF1DDAA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8B-4D10-888E-7CDFF1DDAA7A}"/>
            </c:ext>
          </c:extLst>
        </c:ser>
        <c:ser>
          <c:idx val="3"/>
          <c:order val="3"/>
          <c:tx>
            <c:strRef>
              <c:f>データシート!$A$30</c:f>
              <c:strCache>
                <c:ptCount val="1"/>
                <c:pt idx="0">
                  <c:v>大子町介護サービス事業特別会計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8B-4D10-888E-7CDFF1DDAA7A}"/>
            </c:ext>
          </c:extLst>
        </c:ser>
        <c:ser>
          <c:idx val="4"/>
          <c:order val="4"/>
          <c:tx>
            <c:strRef>
              <c:f>データシート!$A$31</c:f>
              <c:strCache>
                <c:ptCount val="1"/>
                <c:pt idx="0">
                  <c:v>大子町後期高齢者医療特別会計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0.14000000000000001</c:v>
                </c:pt>
                <c:pt idx="4">
                  <c:v>#N/A</c:v>
                </c:pt>
                <c:pt idx="5">
                  <c:v>0.16</c:v>
                </c:pt>
                <c:pt idx="6">
                  <c:v>#N/A</c:v>
                </c:pt>
                <c:pt idx="7">
                  <c:v>0.15</c:v>
                </c:pt>
                <c:pt idx="8">
                  <c:v>#N/A</c:v>
                </c:pt>
                <c:pt idx="9">
                  <c:v>0.16</c:v>
                </c:pt>
              </c:numCache>
            </c:numRef>
          </c:val>
          <c:extLst>
            <c:ext xmlns:c16="http://schemas.microsoft.com/office/drawing/2014/chart" uri="{C3380CC4-5D6E-409C-BE32-E72D297353CC}">
              <c16:uniqueId val="{00000004-788B-4D10-888E-7CDFF1DDAA7A}"/>
            </c:ext>
          </c:extLst>
        </c:ser>
        <c:ser>
          <c:idx val="5"/>
          <c:order val="5"/>
          <c:tx>
            <c:strRef>
              <c:f>データシート!$A$32</c:f>
              <c:strCache>
                <c:ptCount val="1"/>
                <c:pt idx="0">
                  <c:v>大子町浄化槽整備事業会計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0.82</c:v>
                </c:pt>
              </c:numCache>
            </c:numRef>
          </c:val>
          <c:extLst>
            <c:ext xmlns:c16="http://schemas.microsoft.com/office/drawing/2014/chart" uri="{C3380CC4-5D6E-409C-BE32-E72D297353CC}">
              <c16:uniqueId val="{00000005-788B-4D10-888E-7CDFF1DDAA7A}"/>
            </c:ext>
          </c:extLst>
        </c:ser>
        <c:ser>
          <c:idx val="6"/>
          <c:order val="6"/>
          <c:tx>
            <c:strRef>
              <c:f>データシート!$A$33</c:f>
              <c:strCache>
                <c:ptCount val="1"/>
                <c:pt idx="0">
                  <c:v>大子町国民健康保険事業特別会計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1.39</c:v>
                </c:pt>
                <c:pt idx="4">
                  <c:v>#N/A</c:v>
                </c:pt>
                <c:pt idx="5">
                  <c:v>2.2999999999999998</c:v>
                </c:pt>
                <c:pt idx="6">
                  <c:v>#N/A</c:v>
                </c:pt>
                <c:pt idx="7">
                  <c:v>2.08</c:v>
                </c:pt>
                <c:pt idx="8">
                  <c:v>#N/A</c:v>
                </c:pt>
                <c:pt idx="9">
                  <c:v>2.11</c:v>
                </c:pt>
              </c:numCache>
            </c:numRef>
          </c:val>
          <c:extLst>
            <c:ext xmlns:c16="http://schemas.microsoft.com/office/drawing/2014/chart" uri="{C3380CC4-5D6E-409C-BE32-E72D297353CC}">
              <c16:uniqueId val="{00000006-788B-4D10-888E-7CDFF1DDAA7A}"/>
            </c:ext>
          </c:extLst>
        </c:ser>
        <c:ser>
          <c:idx val="7"/>
          <c:order val="7"/>
          <c:tx>
            <c:strRef>
              <c:f>データシート!$A$34</c:f>
              <c:strCache>
                <c:ptCount val="1"/>
                <c:pt idx="0">
                  <c:v>大子町介護保険特別会計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1.92</c:v>
                </c:pt>
                <c:pt idx="4">
                  <c:v>#N/A</c:v>
                </c:pt>
                <c:pt idx="5">
                  <c:v>3.26</c:v>
                </c:pt>
                <c:pt idx="6">
                  <c:v>#N/A</c:v>
                </c:pt>
                <c:pt idx="7">
                  <c:v>3.75</c:v>
                </c:pt>
                <c:pt idx="8">
                  <c:v>#N/A</c:v>
                </c:pt>
                <c:pt idx="9">
                  <c:v>3.21</c:v>
                </c:pt>
              </c:numCache>
            </c:numRef>
          </c:val>
          <c:extLst>
            <c:ext xmlns:c16="http://schemas.microsoft.com/office/drawing/2014/chart" uri="{C3380CC4-5D6E-409C-BE32-E72D297353CC}">
              <c16:uniqueId val="{00000007-788B-4D10-888E-7CDFF1DDAA7A}"/>
            </c:ext>
          </c:extLst>
        </c:ser>
        <c:ser>
          <c:idx val="8"/>
          <c:order val="8"/>
          <c:tx>
            <c:strRef>
              <c:f>データシート!$A$35</c:f>
              <c:strCache>
                <c:ptCount val="1"/>
                <c:pt idx="0">
                  <c:v>大子町水道事業会計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10.130000000000001</c:v>
                </c:pt>
                <c:pt idx="2">
                  <c:v>#N/A</c:v>
                </c:pt>
                <c:pt idx="3">
                  <c:v>8.81</c:v>
                </c:pt>
                <c:pt idx="4">
                  <c:v>#N/A</c:v>
                </c:pt>
                <c:pt idx="5">
                  <c:v>8.6</c:v>
                </c:pt>
                <c:pt idx="6">
                  <c:v>#N/A</c:v>
                </c:pt>
                <c:pt idx="7">
                  <c:v>7.5</c:v>
                </c:pt>
                <c:pt idx="8">
                  <c:v>#N/A</c:v>
                </c:pt>
                <c:pt idx="9">
                  <c:v>6.78</c:v>
                </c:pt>
              </c:numCache>
            </c:numRef>
          </c:val>
          <c:extLst>
            <c:ext xmlns:c16="http://schemas.microsoft.com/office/drawing/2014/chart" uri="{C3380CC4-5D6E-409C-BE32-E72D297353CC}">
              <c16:uniqueId val="{00000008-788B-4D10-888E-7CDFF1DDAA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15.25</c:v>
                </c:pt>
                <c:pt idx="2">
                  <c:v>#N/A</c:v>
                </c:pt>
                <c:pt idx="3">
                  <c:v>22.42</c:v>
                </c:pt>
                <c:pt idx="4">
                  <c:v>#N/A</c:v>
                </c:pt>
                <c:pt idx="5">
                  <c:v>19</c:v>
                </c:pt>
                <c:pt idx="6">
                  <c:v>#N/A</c:v>
                </c:pt>
                <c:pt idx="7">
                  <c:v>18.739999999999998</c:v>
                </c:pt>
                <c:pt idx="8">
                  <c:v>#N/A</c:v>
                </c:pt>
                <c:pt idx="9">
                  <c:v>15.2</c:v>
                </c:pt>
              </c:numCache>
            </c:numRef>
          </c:val>
          <c:extLst>
            <c:ext xmlns:c16="http://schemas.microsoft.com/office/drawing/2014/chart" uri="{C3380CC4-5D6E-409C-BE32-E72D297353CC}">
              <c16:uniqueId val="{00000009-788B-4D10-888E-7CDFF1DDAA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c:v>
                </c:pt>
                <c:pt idx="5">
                  <c:v>879</c:v>
                </c:pt>
                <c:pt idx="8">
                  <c:v>919</c:v>
                </c:pt>
                <c:pt idx="11">
                  <c:v>911</c:v>
                </c:pt>
                <c:pt idx="14">
                  <c:v>901</c:v>
                </c:pt>
              </c:numCache>
            </c:numRef>
          </c:val>
          <c:extLst>
            <c:ext xmlns:c16="http://schemas.microsoft.com/office/drawing/2014/chart" uri="{C3380CC4-5D6E-409C-BE32-E72D297353CC}">
              <c16:uniqueId val="{00000000-74FF-4A36-B3FC-D2AAB10249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FF-4A36-B3FC-D2AAB10249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74FF-4A36-B3FC-D2AAB10249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FF-4A36-B3FC-D2AAB10249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c:v>
                </c:pt>
                <c:pt idx="3">
                  <c:v>26</c:v>
                </c:pt>
                <c:pt idx="6">
                  <c:v>38</c:v>
                </c:pt>
                <c:pt idx="9">
                  <c:v>33</c:v>
                </c:pt>
                <c:pt idx="12">
                  <c:v>24</c:v>
                </c:pt>
              </c:numCache>
            </c:numRef>
          </c:val>
          <c:extLst>
            <c:ext xmlns:c16="http://schemas.microsoft.com/office/drawing/2014/chart" uri="{C3380CC4-5D6E-409C-BE32-E72D297353CC}">
              <c16:uniqueId val="{00000004-74FF-4A36-B3FC-D2AAB10249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FF-4A36-B3FC-D2AAB10249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FF-4A36-B3FC-D2AAB10249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1011</c:v>
                </c:pt>
                <c:pt idx="3">
                  <c:v>1044</c:v>
                </c:pt>
                <c:pt idx="6">
                  <c:v>1109</c:v>
                </c:pt>
                <c:pt idx="9">
                  <c:v>1130</c:v>
                </c:pt>
                <c:pt idx="12">
                  <c:v>1186</c:v>
                </c:pt>
              </c:numCache>
            </c:numRef>
          </c:val>
          <c:extLst>
            <c:ext xmlns:c16="http://schemas.microsoft.com/office/drawing/2014/chart" uri="{C3380CC4-5D6E-409C-BE32-E72D297353CC}">
              <c16:uniqueId val="{00000007-74FF-4A36-B3FC-D2AAB10249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c:v>
                </c:pt>
                <c:pt idx="2">
                  <c:v>#N/A</c:v>
                </c:pt>
                <c:pt idx="3">
                  <c:v>#N/A</c:v>
                </c:pt>
                <c:pt idx="4">
                  <c:v>192</c:v>
                </c:pt>
                <c:pt idx="5">
                  <c:v>#N/A</c:v>
                </c:pt>
                <c:pt idx="6">
                  <c:v>#N/A</c:v>
                </c:pt>
                <c:pt idx="7">
                  <c:v>229</c:v>
                </c:pt>
                <c:pt idx="8">
                  <c:v>#N/A</c:v>
                </c:pt>
                <c:pt idx="9">
                  <c:v>#N/A</c:v>
                </c:pt>
                <c:pt idx="10">
                  <c:v>253</c:v>
                </c:pt>
                <c:pt idx="11">
                  <c:v>#N/A</c:v>
                </c:pt>
                <c:pt idx="12">
                  <c:v>#N/A</c:v>
                </c:pt>
                <c:pt idx="13">
                  <c:v>309</c:v>
                </c:pt>
                <c:pt idx="14">
                  <c:v>#N/A</c:v>
                </c:pt>
              </c:numCache>
            </c:numRef>
          </c:val>
          <c:smooth val="0"/>
          <c:extLst>
            <c:ext xmlns:c16="http://schemas.microsoft.com/office/drawing/2014/chart" uri="{C3380CC4-5D6E-409C-BE32-E72D297353CC}">
              <c16:uniqueId val="{00000008-74FF-4A36-B3FC-D2AAB10249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8636</c:v>
                </c:pt>
                <c:pt idx="5">
                  <c:v>8721</c:v>
                </c:pt>
                <c:pt idx="8">
                  <c:v>8531</c:v>
                </c:pt>
                <c:pt idx="11">
                  <c:v>8304</c:v>
                </c:pt>
                <c:pt idx="14">
                  <c:v>7899</c:v>
                </c:pt>
              </c:numCache>
            </c:numRef>
          </c:val>
          <c:extLst>
            <c:ext xmlns:c16="http://schemas.microsoft.com/office/drawing/2014/chart" uri="{C3380CC4-5D6E-409C-BE32-E72D297353CC}">
              <c16:uniqueId val="{00000000-CDC1-4495-A1E1-971667016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c:v>
                </c:pt>
                <c:pt idx="5">
                  <c:v>77</c:v>
                </c:pt>
                <c:pt idx="8">
                  <c:v>59</c:v>
                </c:pt>
                <c:pt idx="11">
                  <c:v>39</c:v>
                </c:pt>
                <c:pt idx="14">
                  <c:v>26</c:v>
                </c:pt>
              </c:numCache>
            </c:numRef>
          </c:val>
          <c:extLst>
            <c:ext xmlns:c16="http://schemas.microsoft.com/office/drawing/2014/chart" uri="{C3380CC4-5D6E-409C-BE32-E72D297353CC}">
              <c16:uniqueId val="{00000001-CDC1-4495-A1E1-971667016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3994</c:v>
                </c:pt>
                <c:pt idx="5">
                  <c:v>4038</c:v>
                </c:pt>
                <c:pt idx="8">
                  <c:v>3881</c:v>
                </c:pt>
                <c:pt idx="11">
                  <c:v>4032</c:v>
                </c:pt>
                <c:pt idx="14">
                  <c:v>4018</c:v>
                </c:pt>
              </c:numCache>
            </c:numRef>
          </c:val>
          <c:extLst>
            <c:ext xmlns:c16="http://schemas.microsoft.com/office/drawing/2014/chart" uri="{C3380CC4-5D6E-409C-BE32-E72D297353CC}">
              <c16:uniqueId val="{00000002-CDC1-4495-A1E1-971667016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C1-4495-A1E1-971667016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C1-4495-A1E1-971667016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5-CDC1-4495-A1E1-971667016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3283</c:v>
                </c:pt>
                <c:pt idx="3">
                  <c:v>3284</c:v>
                </c:pt>
                <c:pt idx="6">
                  <c:v>3258</c:v>
                </c:pt>
                <c:pt idx="9">
                  <c:v>3282</c:v>
                </c:pt>
                <c:pt idx="12">
                  <c:v>3297</c:v>
                </c:pt>
              </c:numCache>
            </c:numRef>
          </c:val>
          <c:extLst>
            <c:ext xmlns:c16="http://schemas.microsoft.com/office/drawing/2014/chart" uri="{C3380CC4-5D6E-409C-BE32-E72D297353CC}">
              <c16:uniqueId val="{00000006-CDC1-4495-A1E1-971667016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DC1-4495-A1E1-971667016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531</c:v>
                </c:pt>
                <c:pt idx="3">
                  <c:v>394</c:v>
                </c:pt>
                <c:pt idx="6">
                  <c:v>425</c:v>
                </c:pt>
                <c:pt idx="9">
                  <c:v>705</c:v>
                </c:pt>
                <c:pt idx="12">
                  <c:v>710</c:v>
                </c:pt>
              </c:numCache>
            </c:numRef>
          </c:val>
          <c:extLst>
            <c:ext xmlns:c16="http://schemas.microsoft.com/office/drawing/2014/chart" uri="{C3380CC4-5D6E-409C-BE32-E72D297353CC}">
              <c16:uniqueId val="{00000008-CDC1-4495-A1E1-971667016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CDC1-4495-A1E1-971667016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10069</c:v>
                </c:pt>
                <c:pt idx="3">
                  <c:v>10849</c:v>
                </c:pt>
                <c:pt idx="6">
                  <c:v>11294</c:v>
                </c:pt>
                <c:pt idx="9">
                  <c:v>11114</c:v>
                </c:pt>
                <c:pt idx="12">
                  <c:v>10764</c:v>
                </c:pt>
              </c:numCache>
            </c:numRef>
          </c:val>
          <c:extLst>
            <c:ext xmlns:c16="http://schemas.microsoft.com/office/drawing/2014/chart" uri="{C3380CC4-5D6E-409C-BE32-E72D297353CC}">
              <c16:uniqueId val="{0000000A-CDC1-4495-A1E1-9716670162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1153</c:v>
                </c:pt>
                <c:pt idx="2">
                  <c:v>#N/A</c:v>
                </c:pt>
                <c:pt idx="3">
                  <c:v>#N/A</c:v>
                </c:pt>
                <c:pt idx="4">
                  <c:v>1693</c:v>
                </c:pt>
                <c:pt idx="5">
                  <c:v>#N/A</c:v>
                </c:pt>
                <c:pt idx="6">
                  <c:v>#N/A</c:v>
                </c:pt>
                <c:pt idx="7">
                  <c:v>2507</c:v>
                </c:pt>
                <c:pt idx="8">
                  <c:v>#N/A</c:v>
                </c:pt>
                <c:pt idx="9">
                  <c:v>#N/A</c:v>
                </c:pt>
                <c:pt idx="10">
                  <c:v>2725</c:v>
                </c:pt>
                <c:pt idx="11">
                  <c:v>#N/A</c:v>
                </c:pt>
                <c:pt idx="12">
                  <c:v>#N/A</c:v>
                </c:pt>
                <c:pt idx="13">
                  <c:v>2832</c:v>
                </c:pt>
                <c:pt idx="14">
                  <c:v>#N/A</c:v>
                </c:pt>
              </c:numCache>
            </c:numRef>
          </c:val>
          <c:smooth val="0"/>
          <c:extLst>
            <c:ext xmlns:c16="http://schemas.microsoft.com/office/drawing/2014/chart" uri="{C3380CC4-5D6E-409C-BE32-E72D297353CC}">
              <c16:uniqueId val="{0000000B-CDC1-4495-A1E1-9716670162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1694</c:v>
                </c:pt>
                <c:pt idx="1">
                  <c:v>1630</c:v>
                </c:pt>
                <c:pt idx="2">
                  <c:v>1510</c:v>
                </c:pt>
              </c:numCache>
            </c:numRef>
          </c:val>
          <c:extLst>
            <c:ext xmlns:c16="http://schemas.microsoft.com/office/drawing/2014/chart" uri="{C3380CC4-5D6E-409C-BE32-E72D297353CC}">
              <c16:uniqueId val="{00000000-97FD-481D-9831-55B99F6C0A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1152</c:v>
                </c:pt>
                <c:pt idx="1">
                  <c:v>1177</c:v>
                </c:pt>
                <c:pt idx="2">
                  <c:v>1182</c:v>
                </c:pt>
              </c:numCache>
            </c:numRef>
          </c:val>
          <c:extLst>
            <c:ext xmlns:c16="http://schemas.microsoft.com/office/drawing/2014/chart" uri="{C3380CC4-5D6E-409C-BE32-E72D297353CC}">
              <c16:uniqueId val="{00000001-97FD-481D-9831-55B99F6C0A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820</c:v>
                </c:pt>
                <c:pt idx="1">
                  <c:v>910</c:v>
                </c:pt>
                <c:pt idx="2">
                  <c:v>896</c:v>
                </c:pt>
              </c:numCache>
            </c:numRef>
          </c:val>
          <c:extLst>
            <c:ext xmlns:c16="http://schemas.microsoft.com/office/drawing/2014/chart" uri="{C3380CC4-5D6E-409C-BE32-E72D297353CC}">
              <c16:uniqueId val="{00000002-97FD-481D-9831-55B99F6C0A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元利償還金等については、令和２年度借入の公共施設等適正管理推進事業債（新庁舎建設事業分）の元金償還の開始等により、前年度と比較して</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算入公債費等については、過疎対策事業債の元金償還額の減や特定財源の減により、前年度と比較して</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新庁舎建設事業、し尿処理施設建設事業は完了したものの、今後も新規で大型事業を実施するため、算入率が有利な地方債を借入しながら、充当可能基金への積立などにより健全な財政運営に努めていく。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地方債発行額が償還元金を下回ったことで、地方債残高が減となったものの、水道事業会計で、職員の人件費に係る経費の増や、物価高騰対応重点支援地方創生臨時交付金を活用した水道料金の減免等による増により公営企業債等繰入見込額が増となり、上昇している。</a:t>
          </a:r>
        </a:p>
        <a:p>
          <a:r>
            <a:rPr kumimoji="1" lang="ja-JP" altLang="en-US" sz="1400">
              <a:latin typeface="ＭＳ ゴシック" pitchFamily="49" charset="-128"/>
              <a:ea typeface="ＭＳ ゴシック" pitchFamily="49" charset="-128"/>
            </a:rPr>
            <a:t>　充当可能財源等については、臨時財政対策債の</a:t>
          </a:r>
          <a:r>
            <a:rPr kumimoji="1" lang="en-US" altLang="ja-JP" sz="1400">
              <a:latin typeface="ＭＳ ゴシック" pitchFamily="49" charset="-128"/>
              <a:ea typeface="ＭＳ ゴシック" pitchFamily="49" charset="-128"/>
            </a:rPr>
            <a:t>H16</a:t>
          </a:r>
          <a:r>
            <a:rPr kumimoji="1" lang="ja-JP" altLang="en-US" sz="1400">
              <a:latin typeface="ＭＳ ゴシック" pitchFamily="49" charset="-128"/>
              <a:ea typeface="ＭＳ ゴシック" pitchFamily="49" charset="-128"/>
            </a:rPr>
            <a:t>年度分の算入期間終了や発行可能額の減による算入見込額の減等により減少している。</a:t>
          </a:r>
        </a:p>
        <a:p>
          <a:r>
            <a:rPr kumimoji="1" lang="ja-JP" altLang="en-US" sz="1400">
              <a:latin typeface="ＭＳ ゴシック" pitchFamily="49" charset="-128"/>
              <a:ea typeface="ＭＳ ゴシック" pitchFamily="49" charset="-128"/>
            </a:rPr>
            <a:t>　引き続き、計画的な基金の活用や、算入率が低い地方債の発行抑制を図り、後年度への負担を軽減し、健全な財政運営に努めていく。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茨城県大子町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公共施設の整備に要する経費の財源を確保するため公共施設整備基金に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百万円、過疎対策事業債や臨時財政対策債の元金償還に備え減債基金へ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百万円、それぞれ積み立てた一方で、財源不足に対応するため財政調整基金を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百万円、観瀑施設吊橋改修工事の財源として大子町観光振興基金を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百万円、それぞれ取り崩したことから、全体で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財政調整基金及び減債基金については、今後の大型事業等に備え現状維持とする。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基金残高全体でも割合が大きい公共施設整備基金は、今後予定している大型事業の財源とするが、一定の額は確保していく。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大子町公共施設整備基金：公共施設の整備に要する資金とするもの。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大子町観光振興基金：町の観光振興を図るもの。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大子町森林環境譲与税基金：町における間伐、人材育成・担い手の確保、木材利用の促進及び普及啓発等の森林整備及びその促進に要する資金とするもの。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大子町文化振興基金：ふるさと大子応援寄附金等を財源として、町の文化の振興に要する資金とするもの。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大子町学校教育施設整備基金：大子町の学校教育施設の整備に要する資金とするもの。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大子町公共施設整備基金：公共施設の整備に備えて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大子町観光振興基金：やみぞ納付金を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百万円積み立てた一方で、観瀑施設吊橋改修工事へ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百万円積み立てた一方で、森林環境譲与税活用事業費へ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大子町文化振興基金：ふるさと大子応援寄附金等を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大子町学校教育施設整備基金：増減なし。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公共施設整備基金：今後予定している大型事業の財源とするが、一定の額は確保していく。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その他の基金については、今後も目的に合わせ、適正な運用をしていく。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百万円減少となった。主な要因としては、衛生センター解体に伴う臨時的経費への対応のため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今後の大型事業等に備え現状維持とする。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百万円増加となった。主な要因としては、災害対策債繰上償還へ充当するため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百万円の取り崩しを行った一方で、臨時財政対策債償還基金費分や過疎地域持続的発展支援交付金等を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観光交流施設整備事業等、今後の大型事業等の元金償還に備え現状維持とし、適正な積立額を確保する。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
14,393
325.76
11,913,602
10,863,597
994,421
6,540,693
10,764,413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基準財政収入額の増加率に対し、基準財政需要額の増加率が上回ったため、単年度における財政力指数は</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ポイント減少しているが、３か年平均で見た場合は</a:t>
          </a:r>
          <a:r>
            <a:rPr kumimoji="1" lang="en-US" altLang="ja-JP" sz="1100">
              <a:latin typeface="ＭＳ Ｐゴシック" panose="020B0600070205080204" pitchFamily="50" charset="-128"/>
              <a:ea typeface="ＭＳ Ｐゴシック" panose="020B0600070205080204" pitchFamily="50" charset="-128"/>
            </a:rPr>
            <a:t>0.32</a:t>
          </a:r>
          <a:r>
            <a:rPr kumimoji="1" lang="ja-JP" altLang="en-US" sz="1100">
              <a:latin typeface="ＭＳ Ｐゴシック" panose="020B0600070205080204" pitchFamily="50" charset="-128"/>
              <a:ea typeface="ＭＳ Ｐゴシック" panose="020B0600070205080204" pitchFamily="50" charset="-128"/>
            </a:rPr>
            <a:t>ポイントとなり前年度と同数値に止まり、類似団体平均を</a:t>
          </a:r>
          <a:r>
            <a:rPr kumimoji="1" lang="en-US" altLang="ja-JP" sz="1100">
              <a:latin typeface="ＭＳ Ｐゴシック" panose="020B0600070205080204" pitchFamily="50" charset="-128"/>
              <a:ea typeface="ＭＳ Ｐゴシック" panose="020B0600070205080204" pitchFamily="50" charset="-128"/>
            </a:rPr>
            <a:t>0.17</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49.9</a:t>
          </a:r>
          <a:r>
            <a:rPr kumimoji="1" lang="ja-JP" altLang="en-US" sz="1100">
              <a:latin typeface="ＭＳ Ｐゴシック" panose="020B0600070205080204" pitchFamily="50" charset="-128"/>
              <a:ea typeface="ＭＳ Ｐゴシック" panose="020B0600070205080204" pitchFamily="50" charset="-128"/>
            </a:rPr>
            <a:t>％）に加え、町民一人当たりの平均所得が低いこと等により財政基盤が弱く、これは納税義務者数の減少、少子高齢化対策に係る事業費の増加等といった形で、基準財政収入額及び基準財政需要額へ影響を及ぼしている。</a:t>
          </a:r>
        </a:p>
        <a:p>
          <a:r>
            <a:rPr kumimoji="1" lang="ja-JP" altLang="en-US" sz="1100">
              <a:latin typeface="ＭＳ Ｐゴシック" panose="020B0600070205080204" pitchFamily="50" charset="-128"/>
              <a:ea typeface="ＭＳ Ｐゴシック" panose="020B0600070205080204" pitchFamily="50" charset="-128"/>
            </a:rPr>
            <a:t>　数値の大幅な改善を見込むことは難しいものの、税の徴収率向上、歳出の徹底した見直しを行うことにより安定した財政基盤の確立に努めていく。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光熱水費の高騰や委託料の増による物件費の増、人事院勧告に伴う給与改定による人件費の増等により、分子となる経常経費充当一般財源が増加した一方で、分母となる地方交付税についても増となったため、経常収支比率は前年同数となり、依然として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今後は職員数の適正管理による人件費の削減、基金を活用した地方債発行額の抑制による公債費の削減に努めるとともに、事務事業の点検・見直しを行い、経常収支比率の改善を図っていく。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104866</xdr:rowOff>
    </xdr:from>
    <xdr:to>
      <xdr:col>23</xdr:col>
      <xdr:colOff>133350</xdr:colOff>
      <xdr:row>64</xdr:row>
      <xdr:rowOff>104866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10776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110853</xdr:rowOff>
    </xdr:from>
    <xdr:to>
      <xdr:col>19</xdr:col>
      <xdr:colOff>133350</xdr:colOff>
      <xdr:row>64</xdr:row>
      <xdr:rowOff>104866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1220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110853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505440"/>
          <a:ext cx="889000" cy="40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152219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505440"/>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54066</xdr:rowOff>
    </xdr:from>
    <xdr:to>
      <xdr:col>23</xdr:col>
      <xdr:colOff>184150</xdr:colOff>
      <xdr:row>64</xdr:row>
      <xdr:rowOff>155666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26143</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99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54066</xdr:rowOff>
    </xdr:from>
    <xdr:to>
      <xdr:col>19</xdr:col>
      <xdr:colOff>184150</xdr:colOff>
      <xdr:row>64</xdr:row>
      <xdr:rowOff>155666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140443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60053</xdr:rowOff>
    </xdr:from>
    <xdr:to>
      <xdr:col>15</xdr:col>
      <xdr:colOff>133350</xdr:colOff>
      <xdr:row>63</xdr:row>
      <xdr:rowOff>161653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146430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物件費の上昇により、人口一人当たりの金額は前年度と比較して</a:t>
          </a:r>
          <a:r>
            <a:rPr kumimoji="1" lang="en-US" altLang="ja-JP" sz="1300">
              <a:latin typeface="ＭＳ Ｐゴシック" panose="020B0600070205080204" pitchFamily="50" charset="-128"/>
              <a:ea typeface="ＭＳ Ｐゴシック" panose="020B0600070205080204" pitchFamily="50" charset="-128"/>
            </a:rPr>
            <a:t>14,422</a:t>
          </a:r>
          <a:r>
            <a:rPr kumimoji="1" lang="ja-JP" altLang="en-US" sz="1300">
              <a:latin typeface="ＭＳ Ｐゴシック" panose="020B0600070205080204" pitchFamily="50" charset="-128"/>
              <a:ea typeface="ＭＳ Ｐゴシック" panose="020B0600070205080204" pitchFamily="50" charset="-128"/>
            </a:rPr>
            <a:t>円上昇し、類似団体平均を大きく上回っている状況である。</a:t>
          </a:r>
        </a:p>
        <a:p>
          <a:r>
            <a:rPr kumimoji="1" lang="ja-JP" altLang="en-US" sz="1300">
              <a:latin typeface="ＭＳ Ｐゴシック" panose="020B0600070205080204" pitchFamily="50" charset="-128"/>
              <a:ea typeface="ＭＳ Ｐゴシック" panose="020B0600070205080204" pitchFamily="50" charset="-128"/>
            </a:rPr>
            <a:t>　要因として、人件費については、町単独でごみ・し尿処理業務、消防業務を行っていることに加え、集落が点在しているなどの地理的要因により職員数が多くなっているためである。</a:t>
          </a:r>
        </a:p>
        <a:p>
          <a:r>
            <a:rPr kumimoji="1" lang="ja-JP" altLang="en-US" sz="1300">
              <a:latin typeface="ＭＳ Ｐゴシック" panose="020B0600070205080204" pitchFamily="50" charset="-128"/>
              <a:ea typeface="ＭＳ Ｐゴシック" panose="020B0600070205080204" pitchFamily="50" charset="-128"/>
            </a:rPr>
            <a:t>　物件費については、光熱水費の高騰や委託料の増によるものである。</a:t>
          </a:r>
        </a:p>
        <a:p>
          <a:r>
            <a:rPr kumimoji="1" lang="ja-JP" altLang="en-US" sz="1300">
              <a:latin typeface="ＭＳ Ｐゴシック" panose="020B0600070205080204" pitchFamily="50" charset="-128"/>
              <a:ea typeface="ＭＳ Ｐゴシック" panose="020B0600070205080204" pitchFamily="50" charset="-128"/>
            </a:rPr>
            <a:t>　これらの経常経費について業務内容や契約内容を精査し、過大にならないよう抑制に努めていく。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117920</xdr:rowOff>
    </xdr:from>
    <xdr:to>
      <xdr:col>23</xdr:col>
      <xdr:colOff>133350</xdr:colOff>
      <xdr:row>81</xdr:row>
      <xdr:rowOff>146920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05370"/>
          <a:ext cx="8382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94737</xdr:rowOff>
    </xdr:from>
    <xdr:to>
      <xdr:col>19</xdr:col>
      <xdr:colOff>133350</xdr:colOff>
      <xdr:row>81</xdr:row>
      <xdr:rowOff>117920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82187"/>
          <a:ext cx="889000" cy="2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58654</xdr:rowOff>
    </xdr:from>
    <xdr:to>
      <xdr:col>15</xdr:col>
      <xdr:colOff>82550</xdr:colOff>
      <xdr:row>81</xdr:row>
      <xdr:rowOff>94737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46104"/>
          <a:ext cx="889000" cy="3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58654</xdr:rowOff>
    </xdr:from>
    <xdr:to>
      <xdr:col>11</xdr:col>
      <xdr:colOff>31750</xdr:colOff>
      <xdr:row>81</xdr:row>
      <xdr:rowOff>94309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46104"/>
          <a:ext cx="889000" cy="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96120</xdr:rowOff>
    </xdr:from>
    <xdr:to>
      <xdr:col>23</xdr:col>
      <xdr:colOff>184150</xdr:colOff>
      <xdr:row>82</xdr:row>
      <xdr:rowOff>26270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68197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67120</xdr:rowOff>
    </xdr:from>
    <xdr:to>
      <xdr:col>19</xdr:col>
      <xdr:colOff>184150</xdr:colOff>
      <xdr:row>81</xdr:row>
      <xdr:rowOff>168720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153497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4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43937</xdr:rowOff>
    </xdr:from>
    <xdr:to>
      <xdr:col>15</xdr:col>
      <xdr:colOff>133350</xdr:colOff>
      <xdr:row>81</xdr:row>
      <xdr:rowOff>145537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3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130314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1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7854</xdr:rowOff>
    </xdr:from>
    <xdr:to>
      <xdr:col>11</xdr:col>
      <xdr:colOff>82550</xdr:colOff>
      <xdr:row>81</xdr:row>
      <xdr:rowOff>109454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94231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8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43509</xdr:rowOff>
    </xdr:from>
    <xdr:to>
      <xdr:col>7</xdr:col>
      <xdr:colOff>31750</xdr:colOff>
      <xdr:row>81</xdr:row>
      <xdr:rowOff>145109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3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129886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1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勧奨退職や新規採用の抑制等により職員数の削減に努めているものの、初任給の基準の相違、経験年数階層の変動等により類似団体平均と比較して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引き続き、中長期的な職員採用計画による職員構成の是正や給与制度の見直しを行い、適正な給与水準の確保に努めていく。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80434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479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160866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160866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職員数は一般職員が</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人で、前年度から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人増加したことや、人口減少や行政区域が広大であること、ごみ・し尿処理業務、消防業務等を町単独で行っていること等から人口千人当たりの職員数は</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5.25</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今後も住民サービスの確保に留意しながら、業務の民間委託をはじめとする事務事業の見直しを行うなどにより、職員数の適正管理に努め、定員適正化計画に基づき人員削減に取り組んでいく。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118745</xdr:rowOff>
    </xdr:from>
    <xdr:to>
      <xdr:col>81</xdr:col>
      <xdr:colOff>44450</xdr:colOff>
      <xdr:row>67</xdr:row>
      <xdr:rowOff>71392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434445"/>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166098</xdr:rowOff>
    </xdr:from>
    <xdr:to>
      <xdr:col>77</xdr:col>
      <xdr:colOff>44450</xdr:colOff>
      <xdr:row>66</xdr:row>
      <xdr:rowOff>118745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10348"/>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105773</xdr:rowOff>
    </xdr:from>
    <xdr:to>
      <xdr:col>72</xdr:col>
      <xdr:colOff>203200</xdr:colOff>
      <xdr:row>65</xdr:row>
      <xdr:rowOff>166098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5002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45448</xdr:rowOff>
    </xdr:from>
    <xdr:to>
      <xdr:col>68</xdr:col>
      <xdr:colOff>152400</xdr:colOff>
      <xdr:row>65</xdr:row>
      <xdr:rowOff>105773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18969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20592</xdr:rowOff>
    </xdr:from>
    <xdr:to>
      <xdr:col>81</xdr:col>
      <xdr:colOff>95250</xdr:colOff>
      <xdr:row>67</xdr:row>
      <xdr:rowOff>122192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87919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67945</xdr:rowOff>
    </xdr:from>
    <xdr:to>
      <xdr:col>77</xdr:col>
      <xdr:colOff>95250</xdr:colOff>
      <xdr:row>66</xdr:row>
      <xdr:rowOff>169545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154322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115298</xdr:rowOff>
    </xdr:from>
    <xdr:to>
      <xdr:col>73</xdr:col>
      <xdr:colOff>44450</xdr:colOff>
      <xdr:row>66</xdr:row>
      <xdr:rowOff>45448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30225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34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54973</xdr:rowOff>
    </xdr:from>
    <xdr:to>
      <xdr:col>68</xdr:col>
      <xdr:colOff>203200</xdr:colOff>
      <xdr:row>65</xdr:row>
      <xdr:rowOff>156573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141350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166098</xdr:rowOff>
    </xdr:from>
    <xdr:to>
      <xdr:col>64</xdr:col>
      <xdr:colOff>152400</xdr:colOff>
      <xdr:row>65</xdr:row>
      <xdr:rowOff>96248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81025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2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ポイント下回っているが、前年度より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ポイント上昇した。これは、近年の新庁舎建設事業等の大型事業の元金償還開始等による元利償還金の増や、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借入の災害等廃棄物処理事業債の繰上償還による一括償還による元利償還金の増により分子が増加したためである。　</a:t>
          </a:r>
        </a:p>
        <a:p>
          <a:r>
            <a:rPr kumimoji="1" lang="ja-JP" altLang="en-US" sz="1300">
              <a:latin typeface="ＭＳ Ｐゴシック" panose="020B0600070205080204" pitchFamily="50" charset="-128"/>
              <a:ea typeface="ＭＳ Ｐゴシック" panose="020B0600070205080204" pitchFamily="50" charset="-128"/>
            </a:rPr>
            <a:t>　今後も大型の普通建設事業の実施を予定しており、値の上昇が予想されることから、引き続き各種事業計画の整理・見直しを図り、充当可能基金への積立などにより交付税算入率が低い地方債の発行を抑制し、数値の改善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045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39</xdr:row>
      <xdr:rowOff>169756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類似団体平均を上回り、前年度と比較し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ポイント上昇した。臨時財政対策債の</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年度分の参入期間終了や発行可能額の減による基準財政需要額算入見込額の減による充当可能財源が減少する一方で、令和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年度以降、大型建設事業が続いていることから、類似団体内平均を大きく上回る状況が続いている。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今後も交付税算入率が低い地方債の発行抑制や職員数の適正管理に努めるとともに、充当可能基金への計画的な積立てを行うなど財政の健全化を図っていく。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76835</xdr:rowOff>
    </xdr:from>
    <xdr:to>
      <xdr:col>81</xdr:col>
      <xdr:colOff>44450</xdr:colOff>
      <xdr:row>18</xdr:row>
      <xdr:rowOff>88900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16293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9616</xdr:rowOff>
    </xdr:from>
    <xdr:to>
      <xdr:col>77</xdr:col>
      <xdr:colOff>44450</xdr:colOff>
      <xdr:row>18</xdr:row>
      <xdr:rowOff>76835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095716"/>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69850</xdr:rowOff>
    </xdr:from>
    <xdr:to>
      <xdr:col>72</xdr:col>
      <xdr:colOff>203200</xdr:colOff>
      <xdr:row>18</xdr:row>
      <xdr:rowOff>9616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813050"/>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101691</xdr:rowOff>
    </xdr:from>
    <xdr:to>
      <xdr:col>68</xdr:col>
      <xdr:colOff>152400</xdr:colOff>
      <xdr:row>16</xdr:row>
      <xdr:rowOff>69850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673441"/>
          <a:ext cx="889000" cy="1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10177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26035</xdr:rowOff>
    </xdr:from>
    <xdr:to>
      <xdr:col>77</xdr:col>
      <xdr:colOff>95250</xdr:colOff>
      <xdr:row>18</xdr:row>
      <xdr:rowOff>127635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112412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19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130266</xdr:rowOff>
    </xdr:from>
    <xdr:to>
      <xdr:col>73</xdr:col>
      <xdr:colOff>44450</xdr:colOff>
      <xdr:row>18</xdr:row>
      <xdr:rowOff>60416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45193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13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50891</xdr:rowOff>
    </xdr:from>
    <xdr:to>
      <xdr:col>64</xdr:col>
      <xdr:colOff>152400</xdr:colOff>
      <xdr:row>15</xdr:row>
      <xdr:rowOff>152491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137268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0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
14,393
325.76
11,913,602
10,863,597
994,421
6,540,693
10,764,413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％と類似団体平均と比べて高い水準にある。類似団体平均と比較して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ポイント上回っているのは、ごみ・し尿処理業務、消防業務を町単独で行っていることに加え、集落が点在しているなどの地理的要因により職員数が多いことが主な要因である。</a:t>
          </a:r>
        </a:p>
        <a:p>
          <a:r>
            <a:rPr kumimoji="1" lang="ja-JP" altLang="en-US" sz="1300">
              <a:latin typeface="ＭＳ Ｐゴシック" panose="020B0600070205080204" pitchFamily="50" charset="-128"/>
              <a:ea typeface="ＭＳ Ｐゴシック" panose="020B0600070205080204" pitchFamily="50" charset="-128"/>
            </a:rPr>
            <a:t>　引き続き定数管理・給与の適正化を推進し、また、民間委託の導入を含めた人件費の削減に努めていく。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38</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46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80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4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43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89916</xdr:rowOff>
    </xdr:from>
    <xdr:to>
      <xdr:col>6</xdr:col>
      <xdr:colOff>171450</xdr:colOff>
      <xdr:row>39</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光熱水費の高騰に加え、大子町中学生海外語学研修現地調査業務を新規で実施したことや、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乗合タクシー運行業務の拡充による委託料の増により、物件費分の経常経費充当一般財源が増加したことで前年度と比較して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業務の合理化が進む中で、システムの委託料や使用料も高くなっていることから、契約内容を精査し、抑制に努めていく。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20</xdr:row>
      <xdr:rowOff>132443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6386"/>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19</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239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137886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27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27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81643</xdr:rowOff>
    </xdr:from>
    <xdr:to>
      <xdr:col>82</xdr:col>
      <xdr:colOff>158750</xdr:colOff>
      <xdr:row>21</xdr:row>
      <xdr:rowOff>11793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53720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8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68036</xdr:rowOff>
    </xdr:from>
    <xdr:to>
      <xdr:col>78</xdr:col>
      <xdr:colOff>120650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154413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扶助費分の経常経費充当特別財源が増加したことで、前年度と比較して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全国的に障害福祉サービスにおける需要の増加が見込まれる中で、本町においても、今後も社会福祉費等に係る扶助費の増加が見込まれるため、事業の内容を精査し適正な執行に努めていく。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159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179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介護保険特別会計への繰出金の減や、修繕料等の減より、繰出金及び維持補修費の経常経費充当一般財源が減少したことで、前年度と比較してその他全体で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繰出金は経年で比較しても高い傾向にあるため、今後も各会計における財政の健全化を図り、抑制に努めていく。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874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135165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60</xdr:row>
      <xdr:rowOff>94343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64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43543</xdr:rowOff>
    </xdr:from>
    <xdr:to>
      <xdr:col>65</xdr:col>
      <xdr:colOff>53975</xdr:colOff>
      <xdr:row>60</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129920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感染症対策に係る補助事業費等の減により、補助費分の経常経費充当一般財源が減少したことで、前年度と比較して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ポイント減少した。類似団体平均と比較すると</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ポイント下回っているが、これは地理的要因から、ごみ・し尿処理業務、消防業務等を一部事務組合等へ委託せず、町単独で行っているためである。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今後も各種団体等への補助金の見直し等により抑制に努めていく。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105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33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47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n>
                <a:noFill/>
              </a:ln>
              <a:latin typeface="ＭＳ Ｐゴシック" panose="020B0600070205080204" pitchFamily="50" charset="-128"/>
              <a:ea typeface="ＭＳ Ｐゴシック" panose="020B0600070205080204" pitchFamily="50" charset="-128"/>
            </a:rPr>
            <a:t>　令和</a:t>
          </a:r>
          <a:r>
            <a:rPr kumimoji="1" lang="en-US" altLang="ja-JP" sz="1300">
              <a:ln>
                <a:noFill/>
              </a:ln>
              <a:latin typeface="ＭＳ Ｐゴシック" panose="020B0600070205080204" pitchFamily="50" charset="-128"/>
              <a:ea typeface="ＭＳ Ｐゴシック" panose="020B0600070205080204" pitchFamily="50" charset="-128"/>
            </a:rPr>
            <a:t>2</a:t>
          </a:r>
          <a:r>
            <a:rPr kumimoji="1" lang="ja-JP" altLang="en-US" sz="1300">
              <a:ln>
                <a:noFill/>
              </a:ln>
              <a:latin typeface="ＭＳ Ｐゴシック" panose="020B0600070205080204" pitchFamily="50" charset="-128"/>
              <a:ea typeface="ＭＳ Ｐゴシック" panose="020B0600070205080204" pitchFamily="50" charset="-128"/>
            </a:rPr>
            <a:t>年度借入の公共施設等適正管理推進事業債など、新庁舎建設に係る元金償還の開始等により、公債費分の経常経費充当一般財源が増加したことで、前年度と同数値となり、引き続き類似団体平均を上回る状況となった。今後も大型普通建設事業の予定があるため、基金の積立てや後年度の償還見通しを立てながら、交付税算入率が低い地方債の発行を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132714</xdr:rowOff>
    </xdr:from>
    <xdr:to>
      <xdr:col>24</xdr:col>
      <xdr:colOff>25400</xdr:colOff>
      <xdr:row>79</xdr:row>
      <xdr:rowOff>132714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6772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132714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372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167005</xdr:rowOff>
    </xdr:from>
    <xdr:to>
      <xdr:col>15</xdr:col>
      <xdr:colOff>98425</xdr:colOff>
      <xdr:row>79</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4010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167005</xdr:rowOff>
    </xdr:from>
    <xdr:to>
      <xdr:col>11</xdr:col>
      <xdr:colOff>9525</xdr:colOff>
      <xdr:row>79</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40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81914</xdr:rowOff>
    </xdr:from>
    <xdr:to>
      <xdr:col>24</xdr:col>
      <xdr:colOff>76200</xdr:colOff>
      <xdr:row>80</xdr:row>
      <xdr:rowOff>12064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53991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9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81914</xdr:rowOff>
    </xdr:from>
    <xdr:to>
      <xdr:col>20</xdr:col>
      <xdr:colOff>38100</xdr:colOff>
      <xdr:row>80</xdr:row>
      <xdr:rowOff>12064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168291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1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116205</xdr:rowOff>
    </xdr:from>
    <xdr:to>
      <xdr:col>11</xdr:col>
      <xdr:colOff>60325</xdr:colOff>
      <xdr:row>79</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56532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類似団体平均が増加傾向にある中で、当町においては前年度と比較して増減はなかった。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今後も類似団体平均を上回っている人件費を重点に、物件費、扶助費等についても必要なサービスを確保しつつ抑制に努め、経常収支比率の改善を図っていく。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78</xdr:row>
      <xdr:rowOff>7257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80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7257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95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50800</xdr:rowOff>
    </xdr:from>
    <xdr:to>
      <xdr:col>73</xdr:col>
      <xdr:colOff>180975</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38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50800</xdr:rowOff>
    </xdr:from>
    <xdr:to>
      <xdr:col>69</xdr:col>
      <xdr:colOff>92075</xdr:colOff>
      <xdr:row>78</xdr:row>
      <xdr:rowOff>18143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38100"/>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99984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53720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茨城県大子町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136296</xdr:rowOff>
    </xdr:from>
    <xdr:to>
      <xdr:col>29</xdr:col>
      <xdr:colOff>127000</xdr:colOff>
      <xdr:row>14</xdr:row>
      <xdr:rowOff>93269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2771"/>
          <a:ext cx="647700" cy="12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93269</xdr:rowOff>
    </xdr:from>
    <xdr:to>
      <xdr:col>26</xdr:col>
      <xdr:colOff>50800</xdr:colOff>
      <xdr:row>15</xdr:row>
      <xdr:rowOff>20917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1194"/>
          <a:ext cx="698500" cy="9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20917</xdr:rowOff>
    </xdr:from>
    <xdr:to>
      <xdr:col>22</xdr:col>
      <xdr:colOff>114300</xdr:colOff>
      <xdr:row>15</xdr:row>
      <xdr:rowOff>25857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0292"/>
          <a:ext cx="698500" cy="4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25857</xdr:rowOff>
    </xdr:from>
    <xdr:to>
      <xdr:col>18</xdr:col>
      <xdr:colOff>177800</xdr:colOff>
      <xdr:row>15</xdr:row>
      <xdr:rowOff>100762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45232"/>
          <a:ext cx="698500" cy="74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85496</xdr:rowOff>
    </xdr:from>
    <xdr:to>
      <xdr:col>29</xdr:col>
      <xdr:colOff>177800</xdr:colOff>
      <xdr:row>14</xdr:row>
      <xdr:rowOff>15646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102023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42469</xdr:rowOff>
    </xdr:from>
    <xdr:to>
      <xdr:col>26</xdr:col>
      <xdr:colOff>101600</xdr:colOff>
      <xdr:row>14</xdr:row>
      <xdr:rowOff>144069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154246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141567</xdr:rowOff>
    </xdr:from>
    <xdr:to>
      <xdr:col>22</xdr:col>
      <xdr:colOff>165100</xdr:colOff>
      <xdr:row>15</xdr:row>
      <xdr:rowOff>71717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9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81894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146507</xdr:rowOff>
    </xdr:from>
    <xdr:to>
      <xdr:col>19</xdr:col>
      <xdr:colOff>38100</xdr:colOff>
      <xdr:row>15</xdr:row>
      <xdr:rowOff>76657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9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86834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6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49962</xdr:rowOff>
    </xdr:from>
    <xdr:to>
      <xdr:col>15</xdr:col>
      <xdr:colOff>101600</xdr:colOff>
      <xdr:row>15</xdr:row>
      <xdr:rowOff>151562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9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161739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159366</xdr:rowOff>
    </xdr:from>
    <xdr:to>
      <xdr:col>29</xdr:col>
      <xdr:colOff>127000</xdr:colOff>
      <xdr:row>35</xdr:row>
      <xdr:rowOff>242881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69716"/>
          <a:ext cx="6477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242881</xdr:rowOff>
    </xdr:from>
    <xdr:to>
      <xdr:col>26</xdr:col>
      <xdr:colOff>50800</xdr:colOff>
      <xdr:row>35</xdr:row>
      <xdr:rowOff>283343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323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283343</xdr:rowOff>
    </xdr:from>
    <xdr:to>
      <xdr:col>22</xdr:col>
      <xdr:colOff>114300</xdr:colOff>
      <xdr:row>35</xdr:row>
      <xdr:rowOff>331654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3693"/>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331654</xdr:rowOff>
    </xdr:from>
    <xdr:to>
      <xdr:col>18</xdr:col>
      <xdr:colOff>177800</xdr:colOff>
      <xdr:row>36</xdr:row>
      <xdr:rowOff>7404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2004"/>
          <a:ext cx="698500" cy="18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108566</xdr:rowOff>
    </xdr:from>
    <xdr:to>
      <xdr:col>29</xdr:col>
      <xdr:colOff>177800</xdr:colOff>
      <xdr:row>35</xdr:row>
      <xdr:rowOff>210166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18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80643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192081</xdr:rowOff>
    </xdr:from>
    <xdr:to>
      <xdr:col>26</xdr:col>
      <xdr:colOff>101600</xdr:colOff>
      <xdr:row>35</xdr:row>
      <xdr:rowOff>293681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278458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8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232543</xdr:rowOff>
    </xdr:from>
    <xdr:to>
      <xdr:col>22</xdr:col>
      <xdr:colOff>165100</xdr:colOff>
      <xdr:row>35</xdr:row>
      <xdr:rowOff>334143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2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318920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280854</xdr:rowOff>
    </xdr:from>
    <xdr:to>
      <xdr:col>19</xdr:col>
      <xdr:colOff>38100</xdr:colOff>
      <xdr:row>36</xdr:row>
      <xdr:rowOff>39554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24331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299504</xdr:rowOff>
    </xdr:from>
    <xdr:to>
      <xdr:col>15</xdr:col>
      <xdr:colOff>101600</xdr:colOff>
      <xdr:row>36</xdr:row>
      <xdr:rowOff>58204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42981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
14,393
325.76
11,913,602
10,863,597
994,421
6,540,693
10,764,413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120383</xdr:rowOff>
    </xdr:from>
    <xdr:to>
      <xdr:col>24</xdr:col>
      <xdr:colOff>63500</xdr:colOff>
      <xdr:row>33</xdr:row>
      <xdr:rowOff>102019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6783"/>
          <a:ext cx="8382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102019</xdr:rowOff>
    </xdr:from>
    <xdr:to>
      <xdr:col>19</xdr:col>
      <xdr:colOff>177800</xdr:colOff>
      <xdr:row>34</xdr:row>
      <xdr:rowOff>43345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9869"/>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43345</xdr:rowOff>
    </xdr:from>
    <xdr:to>
      <xdr:col>15</xdr:col>
      <xdr:colOff>50800</xdr:colOff>
      <xdr:row>34</xdr:row>
      <xdr:rowOff>49568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2645"/>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49568</xdr:rowOff>
    </xdr:from>
    <xdr:to>
      <xdr:col>10</xdr:col>
      <xdr:colOff>114300</xdr:colOff>
      <xdr:row>34</xdr:row>
      <xdr:rowOff>111951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8868"/>
          <a:ext cx="889000" cy="6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69583</xdr:rowOff>
    </xdr:from>
    <xdr:to>
      <xdr:col>24</xdr:col>
      <xdr:colOff>114300</xdr:colOff>
      <xdr:row>32</xdr:row>
      <xdr:rowOff>171183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92460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0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51219</xdr:rowOff>
    </xdr:from>
    <xdr:to>
      <xdr:col>20</xdr:col>
      <xdr:colOff>38100</xdr:colOff>
      <xdr:row>33</xdr:row>
      <xdr:rowOff>152819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169346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163995</xdr:rowOff>
    </xdr:from>
    <xdr:to>
      <xdr:col>15</xdr:col>
      <xdr:colOff>101600</xdr:colOff>
      <xdr:row>34</xdr:row>
      <xdr:rowOff>94145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110672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9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170218</xdr:rowOff>
    </xdr:from>
    <xdr:to>
      <xdr:col>10</xdr:col>
      <xdr:colOff>165100</xdr:colOff>
      <xdr:row>34</xdr:row>
      <xdr:rowOff>100368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116895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61151</xdr:rowOff>
    </xdr:from>
    <xdr:to>
      <xdr:col>6</xdr:col>
      <xdr:colOff>38100</xdr:colOff>
      <xdr:row>34</xdr:row>
      <xdr:rowOff>162751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7828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80525</xdr:rowOff>
    </xdr:from>
    <xdr:to>
      <xdr:col>24</xdr:col>
      <xdr:colOff>63500</xdr:colOff>
      <xdr:row>57</xdr:row>
      <xdr:rowOff>90005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3175"/>
          <a:ext cx="8382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90005</xdr:rowOff>
    </xdr:from>
    <xdr:to>
      <xdr:col>19</xdr:col>
      <xdr:colOff>177800</xdr:colOff>
      <xdr:row>57</xdr:row>
      <xdr:rowOff>97512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2655"/>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97512</xdr:rowOff>
    </xdr:from>
    <xdr:to>
      <xdr:col>15</xdr:col>
      <xdr:colOff>50800</xdr:colOff>
      <xdr:row>57</xdr:row>
      <xdr:rowOff>127676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0162"/>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85352</xdr:rowOff>
    </xdr:from>
    <xdr:to>
      <xdr:col>10</xdr:col>
      <xdr:colOff>114300</xdr:colOff>
      <xdr:row>57</xdr:row>
      <xdr:rowOff>127676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58002"/>
          <a:ext cx="889000" cy="4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29725</xdr:rowOff>
    </xdr:from>
    <xdr:to>
      <xdr:col>24</xdr:col>
      <xdr:colOff>114300</xdr:colOff>
      <xdr:row>57</xdr:row>
      <xdr:rowOff>131325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52602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39205</xdr:rowOff>
    </xdr:from>
    <xdr:to>
      <xdr:col>20</xdr:col>
      <xdr:colOff>38100</xdr:colOff>
      <xdr:row>57</xdr:row>
      <xdr:rowOff>140805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157332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8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46712</xdr:rowOff>
    </xdr:from>
    <xdr:to>
      <xdr:col>15</xdr:col>
      <xdr:colOff>101600</xdr:colOff>
      <xdr:row>57</xdr:row>
      <xdr:rowOff>148312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164839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9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76876</xdr:rowOff>
    </xdr:from>
    <xdr:to>
      <xdr:col>10</xdr:col>
      <xdr:colOff>165100</xdr:colOff>
      <xdr:row>58</xdr:row>
      <xdr:rowOff>7026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23553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34552</xdr:rowOff>
    </xdr:from>
    <xdr:to>
      <xdr:col>6</xdr:col>
      <xdr:colOff>38100</xdr:colOff>
      <xdr:row>57</xdr:row>
      <xdr:rowOff>136152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152679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8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84341</xdr:rowOff>
    </xdr:from>
    <xdr:to>
      <xdr:col>24</xdr:col>
      <xdr:colOff>63500</xdr:colOff>
      <xdr:row>76</xdr:row>
      <xdr:rowOff>97143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14541"/>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82055</xdr:rowOff>
    </xdr:from>
    <xdr:to>
      <xdr:col>19</xdr:col>
      <xdr:colOff>177800</xdr:colOff>
      <xdr:row>76</xdr:row>
      <xdr:rowOff>84341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122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82055</xdr:rowOff>
    </xdr:from>
    <xdr:to>
      <xdr:col>15</xdr:col>
      <xdr:colOff>50800</xdr:colOff>
      <xdr:row>76</xdr:row>
      <xdr:rowOff>136234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12255"/>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86474</xdr:rowOff>
    </xdr:from>
    <xdr:to>
      <xdr:col>10</xdr:col>
      <xdr:colOff>114300</xdr:colOff>
      <xdr:row>76</xdr:row>
      <xdr:rowOff>136234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16674"/>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46343</xdr:rowOff>
    </xdr:from>
    <xdr:to>
      <xdr:col>24</xdr:col>
      <xdr:colOff>114300</xdr:colOff>
      <xdr:row>76</xdr:row>
      <xdr:rowOff>147943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69219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33541</xdr:rowOff>
    </xdr:from>
    <xdr:to>
      <xdr:col>20</xdr:col>
      <xdr:colOff>38100</xdr:colOff>
      <xdr:row>76</xdr:row>
      <xdr:rowOff>135141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151668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31255</xdr:rowOff>
    </xdr:from>
    <xdr:to>
      <xdr:col>15</xdr:col>
      <xdr:colOff>101600</xdr:colOff>
      <xdr:row>76</xdr:row>
      <xdr:rowOff>132855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149382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85434</xdr:rowOff>
    </xdr:from>
    <xdr:to>
      <xdr:col>10</xdr:col>
      <xdr:colOff>165100</xdr:colOff>
      <xdr:row>77</xdr:row>
      <xdr:rowOff>15584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35674</xdr:rowOff>
    </xdr:from>
    <xdr:to>
      <xdr:col>6</xdr:col>
      <xdr:colOff>38100</xdr:colOff>
      <xdr:row>76</xdr:row>
      <xdr:rowOff>137274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153802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4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21589</xdr:rowOff>
    </xdr:from>
    <xdr:to>
      <xdr:col>24</xdr:col>
      <xdr:colOff>63500</xdr:colOff>
      <xdr:row>94</xdr:row>
      <xdr:rowOff>142900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37889"/>
          <a:ext cx="838200" cy="1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142900</xdr:rowOff>
    </xdr:from>
    <xdr:to>
      <xdr:col>19</xdr:col>
      <xdr:colOff>177800</xdr:colOff>
      <xdr:row>94</xdr:row>
      <xdr:rowOff>153112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59200"/>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143039</xdr:rowOff>
    </xdr:from>
    <xdr:to>
      <xdr:col>15</xdr:col>
      <xdr:colOff>50800</xdr:colOff>
      <xdr:row>94</xdr:row>
      <xdr:rowOff>153112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59339"/>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143039</xdr:rowOff>
    </xdr:from>
    <xdr:to>
      <xdr:col>10</xdr:col>
      <xdr:colOff>114300</xdr:colOff>
      <xdr:row>96</xdr:row>
      <xdr:rowOff>7519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59339"/>
          <a:ext cx="889000" cy="20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142239</xdr:rowOff>
    </xdr:from>
    <xdr:to>
      <xdr:col>24</xdr:col>
      <xdr:colOff>114300</xdr:colOff>
      <xdr:row>94</xdr:row>
      <xdr:rowOff>72389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165116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92100</xdr:rowOff>
    </xdr:from>
    <xdr:to>
      <xdr:col>20</xdr:col>
      <xdr:colOff>38100</xdr:colOff>
      <xdr:row>95</xdr:row>
      <xdr:rowOff>22250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38777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102312</xdr:rowOff>
    </xdr:from>
    <xdr:to>
      <xdr:col>15</xdr:col>
      <xdr:colOff>101600</xdr:colOff>
      <xdr:row>95</xdr:row>
      <xdr:rowOff>32462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48989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9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92239</xdr:rowOff>
    </xdr:from>
    <xdr:to>
      <xdr:col>10</xdr:col>
      <xdr:colOff>165100</xdr:colOff>
      <xdr:row>95</xdr:row>
      <xdr:rowOff>22389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38916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128169</xdr:rowOff>
    </xdr:from>
    <xdr:to>
      <xdr:col>6</xdr:col>
      <xdr:colOff>38100</xdr:colOff>
      <xdr:row>96</xdr:row>
      <xdr:rowOff>58319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74846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83752</xdr:rowOff>
    </xdr:from>
    <xdr:to>
      <xdr:col>55</xdr:col>
      <xdr:colOff>0</xdr:colOff>
      <xdr:row>37</xdr:row>
      <xdr:rowOff>102827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27402"/>
          <a:ext cx="8382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83752</xdr:rowOff>
    </xdr:from>
    <xdr:to>
      <xdr:col>50</xdr:col>
      <xdr:colOff>114300</xdr:colOff>
      <xdr:row>37</xdr:row>
      <xdr:rowOff>99750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27402"/>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91305</xdr:rowOff>
    </xdr:from>
    <xdr:to>
      <xdr:col>45</xdr:col>
      <xdr:colOff>177800</xdr:colOff>
      <xdr:row>37</xdr:row>
      <xdr:rowOff>99750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34955"/>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125801</xdr:rowOff>
    </xdr:from>
    <xdr:to>
      <xdr:col>41</xdr:col>
      <xdr:colOff>50800</xdr:colOff>
      <xdr:row>37</xdr:row>
      <xdr:rowOff>91305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955101"/>
          <a:ext cx="889000" cy="47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52027</xdr:rowOff>
    </xdr:from>
    <xdr:to>
      <xdr:col>55</xdr:col>
      <xdr:colOff>50800</xdr:colOff>
      <xdr:row>37</xdr:row>
      <xdr:rowOff>153627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138404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32952</xdr:rowOff>
    </xdr:from>
    <xdr:to>
      <xdr:col>50</xdr:col>
      <xdr:colOff>165100</xdr:colOff>
      <xdr:row>37</xdr:row>
      <xdr:rowOff>134552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125679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48950</xdr:rowOff>
    </xdr:from>
    <xdr:to>
      <xdr:col>46</xdr:col>
      <xdr:colOff>38100</xdr:colOff>
      <xdr:row>37</xdr:row>
      <xdr:rowOff>150550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141677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40505</xdr:rowOff>
    </xdr:from>
    <xdr:to>
      <xdr:col>41</xdr:col>
      <xdr:colOff>101600</xdr:colOff>
      <xdr:row>37</xdr:row>
      <xdr:rowOff>142105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133232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75001</xdr:rowOff>
    </xdr:from>
    <xdr:to>
      <xdr:col>36</xdr:col>
      <xdr:colOff>165100</xdr:colOff>
      <xdr:row>35</xdr:row>
      <xdr:rowOff>5151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9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167728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9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40607</xdr:rowOff>
    </xdr:from>
    <xdr:to>
      <xdr:col>55</xdr:col>
      <xdr:colOff>0</xdr:colOff>
      <xdr:row>56</xdr:row>
      <xdr:rowOff>115258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70357"/>
          <a:ext cx="838200" cy="2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164983</xdr:rowOff>
    </xdr:from>
    <xdr:to>
      <xdr:col>50</xdr:col>
      <xdr:colOff>114300</xdr:colOff>
      <xdr:row>56</xdr:row>
      <xdr:rowOff>115258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080383"/>
          <a:ext cx="889000" cy="6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164983</xdr:rowOff>
    </xdr:from>
    <xdr:to>
      <xdr:col>45</xdr:col>
      <xdr:colOff>177800</xdr:colOff>
      <xdr:row>53</xdr:row>
      <xdr:rowOff>132997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080383"/>
          <a:ext cx="889000" cy="1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132997</xdr:rowOff>
    </xdr:from>
    <xdr:to>
      <xdr:col>41</xdr:col>
      <xdr:colOff>50800</xdr:colOff>
      <xdr:row>58</xdr:row>
      <xdr:rowOff>5686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219847"/>
          <a:ext cx="889000" cy="7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161257</xdr:rowOff>
    </xdr:from>
    <xdr:to>
      <xdr:col>55</xdr:col>
      <xdr:colOff>50800</xdr:colOff>
      <xdr:row>55</xdr:row>
      <xdr:rowOff>91407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12684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7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64458</xdr:rowOff>
    </xdr:from>
    <xdr:to>
      <xdr:col>50</xdr:col>
      <xdr:colOff>165100</xdr:colOff>
      <xdr:row>56</xdr:row>
      <xdr:rowOff>166058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4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114183</xdr:rowOff>
    </xdr:from>
    <xdr:to>
      <xdr:col>46</xdr:col>
      <xdr:colOff>38100</xdr:colOff>
      <xdr:row>53</xdr:row>
      <xdr:rowOff>44333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0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60860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80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82197</xdr:rowOff>
    </xdr:from>
    <xdr:to>
      <xdr:col>41</xdr:col>
      <xdr:colOff>101600</xdr:colOff>
      <xdr:row>54</xdr:row>
      <xdr:rowOff>12347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1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28874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94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126336</xdr:rowOff>
    </xdr:from>
    <xdr:to>
      <xdr:col>36</xdr:col>
      <xdr:colOff>165100</xdr:colOff>
      <xdr:row>58</xdr:row>
      <xdr:rowOff>56486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47613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141447</xdr:rowOff>
    </xdr:from>
    <xdr:to>
      <xdr:col>55</xdr:col>
      <xdr:colOff>0</xdr:colOff>
      <xdr:row>76</xdr:row>
      <xdr:rowOff>152474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71647"/>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165898</xdr:rowOff>
    </xdr:from>
    <xdr:to>
      <xdr:col>50</xdr:col>
      <xdr:colOff>114300</xdr:colOff>
      <xdr:row>76</xdr:row>
      <xdr:rowOff>152474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510298"/>
          <a:ext cx="889000" cy="6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165898</xdr:rowOff>
    </xdr:from>
    <xdr:to>
      <xdr:col>45</xdr:col>
      <xdr:colOff>177800</xdr:colOff>
      <xdr:row>73</xdr:row>
      <xdr:rowOff>23059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510298"/>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23059</xdr:rowOff>
    </xdr:from>
    <xdr:to>
      <xdr:col>41</xdr:col>
      <xdr:colOff>50800</xdr:colOff>
      <xdr:row>77</xdr:row>
      <xdr:rowOff>162568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538909"/>
          <a:ext cx="889000" cy="8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90647</xdr:rowOff>
    </xdr:from>
    <xdr:to>
      <xdr:col>55</xdr:col>
      <xdr:colOff>50800</xdr:colOff>
      <xdr:row>77</xdr:row>
      <xdr:rowOff>20797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113524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101674</xdr:rowOff>
    </xdr:from>
    <xdr:to>
      <xdr:col>50</xdr:col>
      <xdr:colOff>165100</xdr:colOff>
      <xdr:row>77</xdr:row>
      <xdr:rowOff>31824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48351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0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115098</xdr:rowOff>
    </xdr:from>
    <xdr:to>
      <xdr:col>46</xdr:col>
      <xdr:colOff>38100</xdr:colOff>
      <xdr:row>73</xdr:row>
      <xdr:rowOff>45248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4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61775</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2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143709</xdr:rowOff>
    </xdr:from>
    <xdr:to>
      <xdr:col>41</xdr:col>
      <xdr:colOff>101600</xdr:colOff>
      <xdr:row>73</xdr:row>
      <xdr:rowOff>73859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48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90386</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26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111768</xdr:rowOff>
    </xdr:from>
    <xdr:to>
      <xdr:col>36</xdr:col>
      <xdr:colOff>165100</xdr:colOff>
      <xdr:row>78</xdr:row>
      <xdr:rowOff>41918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58445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8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117937</xdr:rowOff>
    </xdr:from>
    <xdr:to>
      <xdr:col>55</xdr:col>
      <xdr:colOff>0</xdr:colOff>
      <xdr:row>97</xdr:row>
      <xdr:rowOff>76538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77137"/>
          <a:ext cx="838200" cy="13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76538</xdr:rowOff>
    </xdr:from>
    <xdr:to>
      <xdr:col>50</xdr:col>
      <xdr:colOff>114300</xdr:colOff>
      <xdr:row>97</xdr:row>
      <xdr:rowOff>119011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07188"/>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119011</xdr:rowOff>
    </xdr:from>
    <xdr:to>
      <xdr:col>45</xdr:col>
      <xdr:colOff>177800</xdr:colOff>
      <xdr:row>98</xdr:row>
      <xdr:rowOff>2890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9661"/>
          <a:ext cx="889000" cy="5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81925</xdr:rowOff>
    </xdr:from>
    <xdr:to>
      <xdr:col>41</xdr:col>
      <xdr:colOff>50800</xdr:colOff>
      <xdr:row>98</xdr:row>
      <xdr:rowOff>2890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12575"/>
          <a:ext cx="889000" cy="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67137</xdr:rowOff>
    </xdr:from>
    <xdr:to>
      <xdr:col>55</xdr:col>
      <xdr:colOff>50800</xdr:colOff>
      <xdr:row>96</xdr:row>
      <xdr:rowOff>168737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90014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25738</xdr:rowOff>
    </xdr:from>
    <xdr:to>
      <xdr:col>50</xdr:col>
      <xdr:colOff>165100</xdr:colOff>
      <xdr:row>97</xdr:row>
      <xdr:rowOff>127338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118465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68211</xdr:rowOff>
    </xdr:from>
    <xdr:to>
      <xdr:col>46</xdr:col>
      <xdr:colOff>38100</xdr:colOff>
      <xdr:row>97</xdr:row>
      <xdr:rowOff>169811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123540</xdr:rowOff>
    </xdr:from>
    <xdr:to>
      <xdr:col>41</xdr:col>
      <xdr:colOff>101600</xdr:colOff>
      <xdr:row>98</xdr:row>
      <xdr:rowOff>53690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44817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4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31125</xdr:rowOff>
    </xdr:from>
    <xdr:to>
      <xdr:col>36</xdr:col>
      <xdr:colOff>165100</xdr:colOff>
      <xdr:row>97</xdr:row>
      <xdr:rowOff>132725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123852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171171</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86121"/>
          <a:ext cx="1269" cy="12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117848</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171171</xdr:rowOff>
    </xdr:from>
    <xdr:to>
      <xdr:col>86</xdr:col>
      <xdr:colOff>25400</xdr:colOff>
      <xdr:row>31</xdr:row>
      <xdr:rowOff>171171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52438</xdr:rowOff>
    </xdr:from>
    <xdr:to>
      <xdr:col>85</xdr:col>
      <xdr:colOff>127000</xdr:colOff>
      <xdr:row>39</xdr:row>
      <xdr:rowOff>37694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5367388"/>
          <a:ext cx="838200" cy="13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93273</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36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70396</xdr:rowOff>
    </xdr:from>
    <xdr:to>
      <xdr:col>85</xdr:col>
      <xdr:colOff>177800</xdr:colOff>
      <xdr:row>39</xdr:row>
      <xdr:rowOff>546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52438</xdr:rowOff>
    </xdr:from>
    <xdr:to>
      <xdr:col>81</xdr:col>
      <xdr:colOff>50800</xdr:colOff>
      <xdr:row>38</xdr:row>
      <xdr:rowOff>134023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5367388"/>
          <a:ext cx="889000" cy="128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46520</xdr:rowOff>
    </xdr:from>
    <xdr:to>
      <xdr:col>81</xdr:col>
      <xdr:colOff>101600</xdr:colOff>
      <xdr:row>38</xdr:row>
      <xdr:rowOff>148120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139247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103353</xdr:rowOff>
    </xdr:from>
    <xdr:to>
      <xdr:col>76</xdr:col>
      <xdr:colOff>114300</xdr:colOff>
      <xdr:row>38</xdr:row>
      <xdr:rowOff>134023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1845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95314</xdr:rowOff>
    </xdr:from>
    <xdr:to>
      <xdr:col>76</xdr:col>
      <xdr:colOff>165100</xdr:colOff>
      <xdr:row>39</xdr:row>
      <xdr:rowOff>25464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16591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135903</xdr:rowOff>
    </xdr:from>
    <xdr:to>
      <xdr:col>71</xdr:col>
      <xdr:colOff>177800</xdr:colOff>
      <xdr:row>38</xdr:row>
      <xdr:rowOff>103353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622303"/>
          <a:ext cx="889000" cy="99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102362</xdr:rowOff>
    </xdr:from>
    <xdr:to>
      <xdr:col>72</xdr:col>
      <xdr:colOff>38100</xdr:colOff>
      <xdr:row>39</xdr:row>
      <xdr:rowOff>32512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23639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74308</xdr:rowOff>
    </xdr:from>
    <xdr:to>
      <xdr:col>67</xdr:col>
      <xdr:colOff>101600</xdr:colOff>
      <xdr:row>39</xdr:row>
      <xdr:rowOff>4458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167035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158344</xdr:rowOff>
    </xdr:from>
    <xdr:to>
      <xdr:col>85</xdr:col>
      <xdr:colOff>177800</xdr:colOff>
      <xdr:row>39</xdr:row>
      <xdr:rowOff>88494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73271</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1638</xdr:rowOff>
    </xdr:from>
    <xdr:to>
      <xdr:col>81</xdr:col>
      <xdr:colOff>101600</xdr:colOff>
      <xdr:row>31</xdr:row>
      <xdr:rowOff>103238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31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119765</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181795" y="509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83223</xdr:rowOff>
    </xdr:from>
    <xdr:to>
      <xdr:col>76</xdr:col>
      <xdr:colOff>165100</xdr:colOff>
      <xdr:row>39</xdr:row>
      <xdr:rowOff>13373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29900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3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52553</xdr:rowOff>
    </xdr:from>
    <xdr:to>
      <xdr:col>72</xdr:col>
      <xdr:colOff>38100</xdr:colOff>
      <xdr:row>38</xdr:row>
      <xdr:rowOff>154153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170680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4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85103</xdr:rowOff>
    </xdr:from>
    <xdr:to>
      <xdr:col>67</xdr:col>
      <xdr:colOff>101600</xdr:colOff>
      <xdr:row>33</xdr:row>
      <xdr:rowOff>15253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5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31780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3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35331</xdr:rowOff>
    </xdr:from>
    <xdr:to>
      <xdr:col>85</xdr:col>
      <xdr:colOff>127000</xdr:colOff>
      <xdr:row>73</xdr:row>
      <xdr:rowOff>112967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551181"/>
          <a:ext cx="838200" cy="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112967</xdr:rowOff>
    </xdr:from>
    <xdr:to>
      <xdr:col>81</xdr:col>
      <xdr:colOff>50800</xdr:colOff>
      <xdr:row>73</xdr:row>
      <xdr:rowOff>161493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28817"/>
          <a:ext cx="889000" cy="4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161493</xdr:rowOff>
    </xdr:from>
    <xdr:to>
      <xdr:col>76</xdr:col>
      <xdr:colOff>114300</xdr:colOff>
      <xdr:row>74</xdr:row>
      <xdr:rowOff>64148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677343"/>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64148</xdr:rowOff>
    </xdr:from>
    <xdr:to>
      <xdr:col>71</xdr:col>
      <xdr:colOff>177800</xdr:colOff>
      <xdr:row>74</xdr:row>
      <xdr:rowOff>111823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51448"/>
          <a:ext cx="889000" cy="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155981</xdr:rowOff>
    </xdr:from>
    <xdr:to>
      <xdr:col>85</xdr:col>
      <xdr:colOff>177800</xdr:colOff>
      <xdr:row>73</xdr:row>
      <xdr:rowOff>86131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5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7408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3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62167</xdr:rowOff>
    </xdr:from>
    <xdr:to>
      <xdr:col>81</xdr:col>
      <xdr:colOff>101600</xdr:colOff>
      <xdr:row>73</xdr:row>
      <xdr:rowOff>163767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5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8844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110693</xdr:rowOff>
    </xdr:from>
    <xdr:to>
      <xdr:col>76</xdr:col>
      <xdr:colOff>165100</xdr:colOff>
      <xdr:row>74</xdr:row>
      <xdr:rowOff>40843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57370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4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13348</xdr:rowOff>
    </xdr:from>
    <xdr:to>
      <xdr:col>72</xdr:col>
      <xdr:colOff>38100</xdr:colOff>
      <xdr:row>74</xdr:row>
      <xdr:rowOff>114948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131475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61023</xdr:rowOff>
    </xdr:from>
    <xdr:to>
      <xdr:col>67</xdr:col>
      <xdr:colOff>101600</xdr:colOff>
      <xdr:row>74</xdr:row>
      <xdr:rowOff>162623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7700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5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163080</xdr:rowOff>
    </xdr:from>
    <xdr:to>
      <xdr:col>85</xdr:col>
      <xdr:colOff>127000</xdr:colOff>
      <xdr:row>98</xdr:row>
      <xdr:rowOff>34785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622280"/>
          <a:ext cx="838200" cy="2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163080</xdr:rowOff>
    </xdr:from>
    <xdr:to>
      <xdr:col>81</xdr:col>
      <xdr:colOff>50800</xdr:colOff>
      <xdr:row>97</xdr:row>
      <xdr:rowOff>64339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622280"/>
          <a:ext cx="889000" cy="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28536</xdr:rowOff>
    </xdr:from>
    <xdr:to>
      <xdr:col>76</xdr:col>
      <xdr:colOff>114300</xdr:colOff>
      <xdr:row>97</xdr:row>
      <xdr:rowOff>64339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659186"/>
          <a:ext cx="8890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28536</xdr:rowOff>
    </xdr:from>
    <xdr:to>
      <xdr:col>71</xdr:col>
      <xdr:colOff>177800</xdr:colOff>
      <xdr:row>98</xdr:row>
      <xdr:rowOff>31914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659186"/>
          <a:ext cx="889000" cy="1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155435</xdr:rowOff>
    </xdr:from>
    <xdr:to>
      <xdr:col>85</xdr:col>
      <xdr:colOff>177800</xdr:colOff>
      <xdr:row>98</xdr:row>
      <xdr:rowOff>85585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133862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112280</xdr:rowOff>
    </xdr:from>
    <xdr:to>
      <xdr:col>81</xdr:col>
      <xdr:colOff>101600</xdr:colOff>
      <xdr:row>97</xdr:row>
      <xdr:rowOff>42430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58957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3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13539</xdr:rowOff>
    </xdr:from>
    <xdr:to>
      <xdr:col>76</xdr:col>
      <xdr:colOff>165100</xdr:colOff>
      <xdr:row>97</xdr:row>
      <xdr:rowOff>115139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106266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149186</xdr:rowOff>
    </xdr:from>
    <xdr:to>
      <xdr:col>72</xdr:col>
      <xdr:colOff>38100</xdr:colOff>
      <xdr:row>97</xdr:row>
      <xdr:rowOff>79336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0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70463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0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152564</xdr:rowOff>
    </xdr:from>
    <xdr:to>
      <xdr:col>67</xdr:col>
      <xdr:colOff>101600</xdr:colOff>
      <xdr:row>98</xdr:row>
      <xdr:rowOff>82714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73841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45345</xdr:rowOff>
    </xdr:from>
    <xdr:to>
      <xdr:col>116</xdr:col>
      <xdr:colOff>63500</xdr:colOff>
      <xdr:row>37</xdr:row>
      <xdr:rowOff>78378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388995"/>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78378</xdr:rowOff>
    </xdr:from>
    <xdr:to>
      <xdr:col>111</xdr:col>
      <xdr:colOff>177800</xdr:colOff>
      <xdr:row>37</xdr:row>
      <xdr:rowOff>96952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22028"/>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96952</xdr:rowOff>
    </xdr:from>
    <xdr:to>
      <xdr:col>107</xdr:col>
      <xdr:colOff>50800</xdr:colOff>
      <xdr:row>37</xdr:row>
      <xdr:rowOff>112439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40602"/>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112439</xdr:rowOff>
    </xdr:from>
    <xdr:to>
      <xdr:col>102</xdr:col>
      <xdr:colOff>114300</xdr:colOff>
      <xdr:row>37</xdr:row>
      <xdr:rowOff>122841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5608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165995</xdr:rowOff>
    </xdr:from>
    <xdr:to>
      <xdr:col>116</xdr:col>
      <xdr:colOff>114300</xdr:colOff>
      <xdr:row>37</xdr:row>
      <xdr:rowOff>96145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144422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31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27578</xdr:rowOff>
    </xdr:from>
    <xdr:to>
      <xdr:col>112</xdr:col>
      <xdr:colOff>38100</xdr:colOff>
      <xdr:row>37</xdr:row>
      <xdr:rowOff>129178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3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120305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46152</xdr:rowOff>
    </xdr:from>
    <xdr:to>
      <xdr:col>107</xdr:col>
      <xdr:colOff>101600</xdr:colOff>
      <xdr:row>37</xdr:row>
      <xdr:rowOff>147752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138878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61639</xdr:rowOff>
    </xdr:from>
    <xdr:to>
      <xdr:col>102</xdr:col>
      <xdr:colOff>165100</xdr:colOff>
      <xdr:row>37</xdr:row>
      <xdr:rowOff>163240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154367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9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72041</xdr:rowOff>
    </xdr:from>
    <xdr:to>
      <xdr:col>98</xdr:col>
      <xdr:colOff>38100</xdr:colOff>
      <xdr:row>38</xdr:row>
      <xdr:rowOff>2191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164768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0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62662</xdr:rowOff>
    </xdr:from>
    <xdr:to>
      <xdr:col>116</xdr:col>
      <xdr:colOff>63500</xdr:colOff>
      <xdr:row>58</xdr:row>
      <xdr:rowOff>85522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0676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62662</xdr:rowOff>
    </xdr:from>
    <xdr:to>
      <xdr:col>111</xdr:col>
      <xdr:colOff>177800</xdr:colOff>
      <xdr:row>58</xdr:row>
      <xdr:rowOff>82138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06762"/>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82138</xdr:rowOff>
    </xdr:from>
    <xdr:to>
      <xdr:col>107</xdr:col>
      <xdr:colOff>50800</xdr:colOff>
      <xdr:row>58</xdr:row>
      <xdr:rowOff>96906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26238"/>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96906</xdr:rowOff>
    </xdr:from>
    <xdr:to>
      <xdr:col>102</xdr:col>
      <xdr:colOff>114300</xdr:colOff>
      <xdr:row>58</xdr:row>
      <xdr:rowOff>111308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41006"/>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34722</xdr:rowOff>
    </xdr:from>
    <xdr:to>
      <xdr:col>116</xdr:col>
      <xdr:colOff>114300</xdr:colOff>
      <xdr:row>58</xdr:row>
      <xdr:rowOff>136322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121099</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89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11862</xdr:rowOff>
    </xdr:from>
    <xdr:to>
      <xdr:col>112</xdr:col>
      <xdr:colOff>38100</xdr:colOff>
      <xdr:row>58</xdr:row>
      <xdr:rowOff>113462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104589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4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31338</xdr:rowOff>
    </xdr:from>
    <xdr:to>
      <xdr:col>107</xdr:col>
      <xdr:colOff>101600</xdr:colOff>
      <xdr:row>58</xdr:row>
      <xdr:rowOff>132938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124065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46106</xdr:rowOff>
    </xdr:from>
    <xdr:to>
      <xdr:col>102</xdr:col>
      <xdr:colOff>165100</xdr:colOff>
      <xdr:row>58</xdr:row>
      <xdr:rowOff>147706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138833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08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60508</xdr:rowOff>
    </xdr:from>
    <xdr:to>
      <xdr:col>98</xdr:col>
      <xdr:colOff>38100</xdr:colOff>
      <xdr:row>58</xdr:row>
      <xdr:rowOff>162108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153235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09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20958</xdr:rowOff>
    </xdr:from>
    <xdr:to>
      <xdr:col>116</xdr:col>
      <xdr:colOff>63500</xdr:colOff>
      <xdr:row>71</xdr:row>
      <xdr:rowOff>23082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193908"/>
          <a:ext cx="8382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23082</xdr:rowOff>
    </xdr:from>
    <xdr:to>
      <xdr:col>111</xdr:col>
      <xdr:colOff>177800</xdr:colOff>
      <xdr:row>71</xdr:row>
      <xdr:rowOff>110570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96032"/>
          <a:ext cx="8890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110570</xdr:rowOff>
    </xdr:from>
    <xdr:to>
      <xdr:col>107</xdr:col>
      <xdr:colOff>50800</xdr:colOff>
      <xdr:row>71</xdr:row>
      <xdr:rowOff>150248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83520"/>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150248</xdr:rowOff>
    </xdr:from>
    <xdr:to>
      <xdr:col>102</xdr:col>
      <xdr:colOff>114300</xdr:colOff>
      <xdr:row>72</xdr:row>
      <xdr:rowOff>58482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323198"/>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141608</xdr:rowOff>
    </xdr:from>
    <xdr:to>
      <xdr:col>116</xdr:col>
      <xdr:colOff>114300</xdr:colOff>
      <xdr:row>71</xdr:row>
      <xdr:rowOff>71758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1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64688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143732</xdr:rowOff>
    </xdr:from>
    <xdr:to>
      <xdr:col>112</xdr:col>
      <xdr:colOff>38100</xdr:colOff>
      <xdr:row>71</xdr:row>
      <xdr:rowOff>73882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90409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192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59770</xdr:rowOff>
    </xdr:from>
    <xdr:to>
      <xdr:col>107</xdr:col>
      <xdr:colOff>101600</xdr:colOff>
      <xdr:row>71</xdr:row>
      <xdr:rowOff>161370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6447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0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99448</xdr:rowOff>
    </xdr:from>
    <xdr:to>
      <xdr:col>102</xdr:col>
      <xdr:colOff>165100</xdr:colOff>
      <xdr:row>72</xdr:row>
      <xdr:rowOff>29598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46125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04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7682</xdr:rowOff>
    </xdr:from>
    <xdr:to>
      <xdr:col>98</xdr:col>
      <xdr:colOff>38100</xdr:colOff>
      <xdr:row>72</xdr:row>
      <xdr:rowOff>109282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5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125809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1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748,389</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主な構成項目である人件費については年々増加傾向にあり、</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年度と比べて</a:t>
          </a:r>
          <a:r>
            <a:rPr kumimoji="1" lang="en-US" altLang="ja-JP" sz="1100">
              <a:latin typeface="ＭＳ Ｐゴシック" panose="020B0600070205080204" pitchFamily="50" charset="-128"/>
              <a:ea typeface="ＭＳ Ｐゴシック" panose="020B0600070205080204" pitchFamily="50" charset="-128"/>
            </a:rPr>
            <a:t>26,336</a:t>
          </a:r>
          <a:r>
            <a:rPr kumimoji="1" lang="ja-JP" altLang="en-US" sz="1100">
              <a:latin typeface="ＭＳ Ｐゴシック" panose="020B0600070205080204" pitchFamily="50" charset="-128"/>
              <a:ea typeface="ＭＳ Ｐゴシック" panose="020B0600070205080204" pitchFamily="50" charset="-128"/>
            </a:rPr>
            <a:t>円多い</a:t>
          </a:r>
          <a:r>
            <a:rPr kumimoji="1" lang="en-US" altLang="ja-JP" sz="1100">
              <a:latin typeface="ＭＳ Ｐゴシック" panose="020B0600070205080204" pitchFamily="50" charset="-128"/>
              <a:ea typeface="ＭＳ Ｐゴシック" panose="020B0600070205080204" pitchFamily="50" charset="-128"/>
            </a:rPr>
            <a:t>148,521</a:t>
          </a:r>
          <a:r>
            <a:rPr kumimoji="1" lang="ja-JP" altLang="en-US" sz="1100">
              <a:latin typeface="ＭＳ Ｐゴシック" panose="020B0600070205080204" pitchFamily="50" charset="-128"/>
              <a:ea typeface="ＭＳ Ｐゴシック" panose="020B0600070205080204" pitchFamily="50" charset="-128"/>
            </a:rPr>
            <a:t>円となった。類似団体と比較して衛生関係（対比</a:t>
          </a:r>
          <a:r>
            <a:rPr kumimoji="1" lang="en-US" altLang="ja-JP" sz="1100">
              <a:latin typeface="ＭＳ Ｐゴシック" panose="020B0600070205080204" pitchFamily="50" charset="-128"/>
              <a:ea typeface="ＭＳ Ｐゴシック" panose="020B0600070205080204" pitchFamily="50" charset="-128"/>
            </a:rPr>
            <a:t>173.1</a:t>
          </a:r>
          <a:r>
            <a:rPr kumimoji="1" lang="ja-JP" altLang="en-US" sz="1100">
              <a:latin typeface="ＭＳ Ｐゴシック" panose="020B0600070205080204" pitchFamily="50" charset="-128"/>
              <a:ea typeface="ＭＳ Ｐゴシック" panose="020B0600070205080204" pitchFamily="50" charset="-128"/>
            </a:rPr>
            <a:t>％）と消防関係（対比</a:t>
          </a:r>
          <a:r>
            <a:rPr kumimoji="1" lang="en-US" altLang="ja-JP" sz="1100">
              <a:latin typeface="ＭＳ Ｐゴシック" panose="020B0600070205080204" pitchFamily="50" charset="-128"/>
              <a:ea typeface="ＭＳ Ｐゴシック" panose="020B0600070205080204" pitchFamily="50" charset="-128"/>
            </a:rPr>
            <a:t>797.5</a:t>
          </a:r>
          <a:r>
            <a:rPr kumimoji="1" lang="ja-JP" altLang="en-US" sz="1100">
              <a:latin typeface="ＭＳ Ｐゴシック" panose="020B0600070205080204" pitchFamily="50" charset="-128"/>
              <a:ea typeface="ＭＳ Ｐゴシック" panose="020B0600070205080204" pitchFamily="50" charset="-128"/>
            </a:rPr>
            <a:t>％）は継続的に高く、これはごみ・し尿処理業務、消防業務を町単独で行っているため、職員数が多いことが主な要因となっている。</a:t>
          </a:r>
        </a:p>
        <a:p>
          <a:r>
            <a:rPr kumimoji="1" lang="ja-JP" altLang="en-US" sz="1100">
              <a:latin typeface="ＭＳ Ｐゴシック" panose="020B0600070205080204" pitchFamily="50" charset="-128"/>
              <a:ea typeface="ＭＳ Ｐゴシック" panose="020B0600070205080204" pitchFamily="50" charset="-128"/>
            </a:rPr>
            <a:t>　物件費については、光熱水費の高騰に加え、大子町中学生海外語学研修現地調査業務を新規で実施したことや、</a:t>
          </a:r>
          <a:r>
            <a:rPr kumimoji="1" lang="en-US" altLang="ja-JP" sz="1100">
              <a:latin typeface="ＭＳ Ｐゴシック" panose="020B0600070205080204" pitchFamily="50" charset="-128"/>
              <a:ea typeface="ＭＳ Ｐゴシック" panose="020B0600070205080204" pitchFamily="50" charset="-128"/>
            </a:rPr>
            <a:t>AI</a:t>
          </a:r>
          <a:r>
            <a:rPr kumimoji="1" lang="ja-JP" altLang="en-US" sz="1100">
              <a:latin typeface="ＭＳ Ｐゴシック" panose="020B0600070205080204" pitchFamily="50" charset="-128"/>
              <a:ea typeface="ＭＳ Ｐゴシック" panose="020B0600070205080204" pitchFamily="50" charset="-128"/>
            </a:rPr>
            <a:t>乗合タクシー運行業務の拡充による委託料の増により、前年度と比較して</a:t>
          </a:r>
          <a:r>
            <a:rPr kumimoji="1" lang="en-US" altLang="ja-JP" sz="1100">
              <a:latin typeface="ＭＳ Ｐゴシック" panose="020B0600070205080204" pitchFamily="50" charset="-128"/>
              <a:ea typeface="ＭＳ Ｐゴシック" panose="020B0600070205080204" pitchFamily="50" charset="-128"/>
            </a:rPr>
            <a:t>4,976</a:t>
          </a:r>
          <a:r>
            <a:rPr kumimoji="1" lang="ja-JP" altLang="en-US" sz="1100">
              <a:latin typeface="ＭＳ Ｐゴシック" panose="020B0600070205080204" pitchFamily="50" charset="-128"/>
              <a:ea typeface="ＭＳ Ｐゴシック" panose="020B0600070205080204" pitchFamily="50" charset="-128"/>
            </a:rPr>
            <a:t>円多い</a:t>
          </a:r>
          <a:r>
            <a:rPr kumimoji="1" lang="en-US" altLang="ja-JP" sz="1100">
              <a:latin typeface="ＭＳ Ｐゴシック" panose="020B0600070205080204" pitchFamily="50" charset="-128"/>
              <a:ea typeface="ＭＳ Ｐゴシック" panose="020B0600070205080204" pitchFamily="50" charset="-128"/>
            </a:rPr>
            <a:t>161,063</a:t>
          </a:r>
          <a:r>
            <a:rPr kumimoji="1" lang="ja-JP" altLang="en-US" sz="1100">
              <a:latin typeface="ＭＳ Ｐゴシック" panose="020B0600070205080204" pitchFamily="50" charset="-128"/>
              <a:ea typeface="ＭＳ Ｐゴシック" panose="020B0600070205080204" pitchFamily="50" charset="-128"/>
            </a:rPr>
            <a:t>円となった。</a:t>
          </a:r>
        </a:p>
        <a:p>
          <a:r>
            <a:rPr kumimoji="1" lang="ja-JP" altLang="en-US" sz="1100">
              <a:latin typeface="ＭＳ Ｐゴシック" panose="020B0600070205080204" pitchFamily="50" charset="-128"/>
              <a:ea typeface="ＭＳ Ｐゴシック" panose="020B0600070205080204" pitchFamily="50" charset="-128"/>
            </a:rPr>
            <a:t>　災害復旧事業費について、令和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年度においては令和元年東日本台風で被災したし尿処理施設の建設事業の増により一時的に大きく増加していたが、当該年度中に事業が完了したため、令和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年度においては平年並みの数値に戻っている。</a:t>
          </a:r>
        </a:p>
        <a:p>
          <a:r>
            <a:rPr kumimoji="1" lang="ja-JP" altLang="en-US" sz="1100">
              <a:latin typeface="ＭＳ Ｐゴシック" panose="020B0600070205080204" pitchFamily="50" charset="-128"/>
              <a:ea typeface="ＭＳ Ｐゴシック" panose="020B0600070205080204" pitchFamily="50" charset="-128"/>
            </a:rPr>
            <a:t>　公債費については、令和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年度借入の新庁舎建設事業に係る公共施設等適正管理推進事業債の元金償還の開始等により前年度と比較して</a:t>
          </a:r>
          <a:r>
            <a:rPr kumimoji="1" lang="en-US" altLang="ja-JP" sz="1100">
              <a:latin typeface="ＭＳ Ｐゴシック" panose="020B0600070205080204" pitchFamily="50" charset="-128"/>
              <a:ea typeface="ＭＳ Ｐゴシック" panose="020B0600070205080204" pitchFamily="50" charset="-128"/>
            </a:rPr>
            <a:t>6,113</a:t>
          </a:r>
          <a:r>
            <a:rPr kumimoji="1" lang="ja-JP" altLang="en-US" sz="1100">
              <a:latin typeface="ＭＳ Ｐゴシック" panose="020B0600070205080204" pitchFamily="50" charset="-128"/>
              <a:ea typeface="ＭＳ Ｐゴシック" panose="020B0600070205080204" pitchFamily="50" charset="-128"/>
            </a:rPr>
            <a:t>円多い</a:t>
          </a:r>
          <a:r>
            <a:rPr kumimoji="1" lang="en-US" altLang="ja-JP" sz="1100">
              <a:latin typeface="ＭＳ Ｐゴシック" panose="020B0600070205080204" pitchFamily="50" charset="-128"/>
              <a:ea typeface="ＭＳ Ｐゴシック" panose="020B0600070205080204" pitchFamily="50" charset="-128"/>
            </a:rPr>
            <a:t>81,718</a:t>
          </a:r>
          <a:r>
            <a:rPr kumimoji="1" lang="ja-JP" altLang="en-US" sz="1100">
              <a:latin typeface="ＭＳ Ｐゴシック" panose="020B0600070205080204" pitchFamily="50" charset="-128"/>
              <a:ea typeface="ＭＳ Ｐゴシック" panose="020B0600070205080204" pitchFamily="50" charset="-128"/>
            </a:rPr>
            <a:t>円となり、その影響から類似団体内平均より</a:t>
          </a:r>
          <a:r>
            <a:rPr kumimoji="1" lang="en-US" altLang="ja-JP" sz="1100">
              <a:latin typeface="ＭＳ Ｐゴシック" panose="020B0600070205080204" pitchFamily="50" charset="-128"/>
              <a:ea typeface="ＭＳ Ｐゴシック" panose="020B0600070205080204" pitchFamily="50" charset="-128"/>
            </a:rPr>
            <a:t>23,236</a:t>
          </a:r>
          <a:r>
            <a:rPr kumimoji="1" lang="ja-JP" altLang="en-US" sz="1100">
              <a:latin typeface="ＭＳ Ｐゴシック" panose="020B0600070205080204" pitchFamily="50" charset="-128"/>
              <a:ea typeface="ＭＳ Ｐゴシック" panose="020B0600070205080204" pitchFamily="50" charset="-128"/>
            </a:rPr>
            <a:t>円多くなった。</a:t>
          </a:r>
        </a:p>
        <a:p>
          <a:r>
            <a:rPr kumimoji="1" lang="ja-JP" altLang="en-US" sz="1100">
              <a:latin typeface="ＭＳ Ｐゴシック" panose="020B0600070205080204" pitchFamily="50" charset="-128"/>
              <a:ea typeface="ＭＳ Ｐゴシック" panose="020B0600070205080204" pitchFamily="50" charset="-128"/>
            </a:rPr>
            <a:t>　普通建設事業費については、新庁舎建設事業等の完了に伴い</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年度においては類似団体並みの値となっていたが、観光交流施設整備事業等の大型建設事業の開始により、前年度と比較して</a:t>
          </a:r>
          <a:r>
            <a:rPr kumimoji="1" lang="en-US" altLang="ja-JP" sz="1100">
              <a:latin typeface="ＭＳ Ｐゴシック" panose="020B0600070205080204" pitchFamily="50" charset="-128"/>
              <a:ea typeface="ＭＳ Ｐゴシック" panose="020B0600070205080204" pitchFamily="50" charset="-128"/>
            </a:rPr>
            <a:t>29,708</a:t>
          </a:r>
          <a:r>
            <a:rPr kumimoji="1" lang="ja-JP" altLang="en-US" sz="1100">
              <a:latin typeface="ＭＳ Ｐゴシック" panose="020B0600070205080204" pitchFamily="50" charset="-128"/>
              <a:ea typeface="ＭＳ Ｐゴシック" panose="020B0600070205080204" pitchFamily="50" charset="-128"/>
            </a:rPr>
            <a:t>円多い</a:t>
          </a:r>
          <a:r>
            <a:rPr kumimoji="1" lang="en-US" altLang="ja-JP" sz="1100">
              <a:latin typeface="ＭＳ Ｐゴシック" panose="020B0600070205080204" pitchFamily="50" charset="-128"/>
              <a:ea typeface="ＭＳ Ｐゴシック" panose="020B0600070205080204" pitchFamily="50" charset="-128"/>
            </a:rPr>
            <a:t>117,0873</a:t>
          </a:r>
          <a:r>
            <a:rPr kumimoji="1" lang="ja-JP" altLang="en-US" sz="1100">
              <a:latin typeface="ＭＳ Ｐゴシック" panose="020B0600070205080204" pitchFamily="50" charset="-128"/>
              <a:ea typeface="ＭＳ Ｐゴシック" panose="020B0600070205080204" pitchFamily="50" charset="-128"/>
            </a:rPr>
            <a:t>円となり、類似団体内平均を上回っている。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
14,393
325.76
11,913,602
10,863,597
994,421
6,540,693
10,764,413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25073</xdr:rowOff>
    </xdr:from>
    <xdr:to>
      <xdr:col>24</xdr:col>
      <xdr:colOff>63500</xdr:colOff>
      <xdr:row>34</xdr:row>
      <xdr:rowOff>28339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82923"/>
          <a:ext cx="8382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28339</xdr:rowOff>
    </xdr:from>
    <xdr:to>
      <xdr:col>19</xdr:col>
      <xdr:colOff>177800</xdr:colOff>
      <xdr:row>34</xdr:row>
      <xdr:rowOff>140353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57639"/>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140353</xdr:rowOff>
    </xdr:from>
    <xdr:to>
      <xdr:col>15</xdr:col>
      <xdr:colOff>50800</xdr:colOff>
      <xdr:row>34</xdr:row>
      <xdr:rowOff>165172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69653"/>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141660</xdr:rowOff>
    </xdr:from>
    <xdr:to>
      <xdr:col>10</xdr:col>
      <xdr:colOff>114300</xdr:colOff>
      <xdr:row>34</xdr:row>
      <xdr:rowOff>165172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70960"/>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145723</xdr:rowOff>
    </xdr:from>
    <xdr:to>
      <xdr:col>24</xdr:col>
      <xdr:colOff>114300</xdr:colOff>
      <xdr:row>33</xdr:row>
      <xdr:rowOff>75873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168600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8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148989</xdr:rowOff>
    </xdr:from>
    <xdr:to>
      <xdr:col>20</xdr:col>
      <xdr:colOff>38100</xdr:colOff>
      <xdr:row>34</xdr:row>
      <xdr:rowOff>79139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95666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89553</xdr:rowOff>
    </xdr:from>
    <xdr:to>
      <xdr:col>15</xdr:col>
      <xdr:colOff>101600</xdr:colOff>
      <xdr:row>35</xdr:row>
      <xdr:rowOff>19703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36230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9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114372</xdr:rowOff>
    </xdr:from>
    <xdr:to>
      <xdr:col>10</xdr:col>
      <xdr:colOff>165100</xdr:colOff>
      <xdr:row>35</xdr:row>
      <xdr:rowOff>44522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61049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90860</xdr:rowOff>
    </xdr:from>
    <xdr:to>
      <xdr:col>6</xdr:col>
      <xdr:colOff>38100</xdr:colOff>
      <xdr:row>35</xdr:row>
      <xdr:rowOff>21010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37537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9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32212</xdr:rowOff>
    </xdr:from>
    <xdr:to>
      <xdr:col>24</xdr:col>
      <xdr:colOff>63500</xdr:colOff>
      <xdr:row>55</xdr:row>
      <xdr:rowOff>58122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61962"/>
          <a:ext cx="838200" cy="2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84041</xdr:rowOff>
    </xdr:from>
    <xdr:to>
      <xdr:col>19</xdr:col>
      <xdr:colOff>177800</xdr:colOff>
      <xdr:row>55</xdr:row>
      <xdr:rowOff>32212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170891"/>
          <a:ext cx="889000" cy="29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84041</xdr:rowOff>
    </xdr:from>
    <xdr:to>
      <xdr:col>15</xdr:col>
      <xdr:colOff>50800</xdr:colOff>
      <xdr:row>53</xdr:row>
      <xdr:rowOff>111207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170891"/>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81659</xdr:rowOff>
    </xdr:from>
    <xdr:to>
      <xdr:col>10</xdr:col>
      <xdr:colOff>114300</xdr:colOff>
      <xdr:row>53</xdr:row>
      <xdr:rowOff>111207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68509"/>
          <a:ext cx="889000" cy="2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7322</xdr:rowOff>
    </xdr:from>
    <xdr:to>
      <xdr:col>24</xdr:col>
      <xdr:colOff>114300</xdr:colOff>
      <xdr:row>55</xdr:row>
      <xdr:rowOff>108922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8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152862</xdr:rowOff>
    </xdr:from>
    <xdr:to>
      <xdr:col>20</xdr:col>
      <xdr:colOff>38100</xdr:colOff>
      <xdr:row>55</xdr:row>
      <xdr:rowOff>83012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1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99539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33241</xdr:rowOff>
    </xdr:from>
    <xdr:to>
      <xdr:col>15</xdr:col>
      <xdr:colOff>101600</xdr:colOff>
      <xdr:row>53</xdr:row>
      <xdr:rowOff>134841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151368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9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60407</xdr:rowOff>
    </xdr:from>
    <xdr:to>
      <xdr:col>10</xdr:col>
      <xdr:colOff>165100</xdr:colOff>
      <xdr:row>53</xdr:row>
      <xdr:rowOff>162007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7084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2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30859</xdr:rowOff>
    </xdr:from>
    <xdr:to>
      <xdr:col>6</xdr:col>
      <xdr:colOff>38100</xdr:colOff>
      <xdr:row>53</xdr:row>
      <xdr:rowOff>132459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148986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9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120397</xdr:rowOff>
    </xdr:from>
    <xdr:to>
      <xdr:col>24</xdr:col>
      <xdr:colOff>63500</xdr:colOff>
      <xdr:row>77</xdr:row>
      <xdr:rowOff>57093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0597"/>
          <a:ext cx="8382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57093</xdr:rowOff>
    </xdr:from>
    <xdr:to>
      <xdr:col>19</xdr:col>
      <xdr:colOff>177800</xdr:colOff>
      <xdr:row>77</xdr:row>
      <xdr:rowOff>123707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8743"/>
          <a:ext cx="889000" cy="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113063</xdr:rowOff>
    </xdr:from>
    <xdr:to>
      <xdr:col>15</xdr:col>
      <xdr:colOff>50800</xdr:colOff>
      <xdr:row>77</xdr:row>
      <xdr:rowOff>123707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4713"/>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113063</xdr:rowOff>
    </xdr:from>
    <xdr:to>
      <xdr:col>10</xdr:col>
      <xdr:colOff>114300</xdr:colOff>
      <xdr:row>78</xdr:row>
      <xdr:rowOff>157000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4713"/>
          <a:ext cx="889000" cy="21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69597</xdr:rowOff>
    </xdr:from>
    <xdr:to>
      <xdr:col>24</xdr:col>
      <xdr:colOff>114300</xdr:colOff>
      <xdr:row>76</xdr:row>
      <xdr:rowOff>171197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48024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6293</xdr:rowOff>
    </xdr:from>
    <xdr:to>
      <xdr:col>20</xdr:col>
      <xdr:colOff>38100</xdr:colOff>
      <xdr:row>77</xdr:row>
      <xdr:rowOff>107893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99020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72907</xdr:rowOff>
    </xdr:from>
    <xdr:to>
      <xdr:col>15</xdr:col>
      <xdr:colOff>101600</xdr:colOff>
      <xdr:row>78</xdr:row>
      <xdr:rowOff>3057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19584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62263</xdr:rowOff>
    </xdr:from>
    <xdr:to>
      <xdr:col>10</xdr:col>
      <xdr:colOff>165100</xdr:colOff>
      <xdr:row>77</xdr:row>
      <xdr:rowOff>163863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154990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106200</xdr:rowOff>
    </xdr:from>
    <xdr:to>
      <xdr:col>6</xdr:col>
      <xdr:colOff>38100</xdr:colOff>
      <xdr:row>79</xdr:row>
      <xdr:rowOff>36350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52877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5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73351</xdr:rowOff>
    </xdr:from>
    <xdr:to>
      <xdr:col>24</xdr:col>
      <xdr:colOff>63500</xdr:colOff>
      <xdr:row>98</xdr:row>
      <xdr:rowOff>88591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5451"/>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88591</xdr:rowOff>
    </xdr:from>
    <xdr:to>
      <xdr:col>19</xdr:col>
      <xdr:colOff>177800</xdr:colOff>
      <xdr:row>98</xdr:row>
      <xdr:rowOff>99670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0691"/>
          <a:ext cx="8890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99670</xdr:rowOff>
    </xdr:from>
    <xdr:to>
      <xdr:col>15</xdr:col>
      <xdr:colOff>50800</xdr:colOff>
      <xdr:row>98</xdr:row>
      <xdr:rowOff>100876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177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57012</xdr:rowOff>
    </xdr:from>
    <xdr:to>
      <xdr:col>10</xdr:col>
      <xdr:colOff>114300</xdr:colOff>
      <xdr:row>98</xdr:row>
      <xdr:rowOff>100876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59112"/>
          <a:ext cx="889000" cy="4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22551</xdr:rowOff>
    </xdr:from>
    <xdr:to>
      <xdr:col>24</xdr:col>
      <xdr:colOff>114300</xdr:colOff>
      <xdr:row>98</xdr:row>
      <xdr:rowOff>124151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37791</xdr:rowOff>
    </xdr:from>
    <xdr:to>
      <xdr:col>20</xdr:col>
      <xdr:colOff>38100</xdr:colOff>
      <xdr:row>98</xdr:row>
      <xdr:rowOff>139391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155918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48870</xdr:rowOff>
    </xdr:from>
    <xdr:to>
      <xdr:col>15</xdr:col>
      <xdr:colOff>101600</xdr:colOff>
      <xdr:row>98</xdr:row>
      <xdr:rowOff>150470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166997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50076</xdr:rowOff>
    </xdr:from>
    <xdr:to>
      <xdr:col>10</xdr:col>
      <xdr:colOff>165100</xdr:colOff>
      <xdr:row>98</xdr:row>
      <xdr:rowOff>151676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168203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6212</xdr:rowOff>
    </xdr:from>
    <xdr:to>
      <xdr:col>6</xdr:col>
      <xdr:colOff>38100</xdr:colOff>
      <xdr:row>98</xdr:row>
      <xdr:rowOff>107812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124339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95923</xdr:rowOff>
    </xdr:from>
    <xdr:to>
      <xdr:col>55</xdr:col>
      <xdr:colOff>0</xdr:colOff>
      <xdr:row>55</xdr:row>
      <xdr:rowOff>155931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5673"/>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109427</xdr:rowOff>
    </xdr:from>
    <xdr:to>
      <xdr:col>50</xdr:col>
      <xdr:colOff>114300</xdr:colOff>
      <xdr:row>55</xdr:row>
      <xdr:rowOff>155931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39177"/>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109427</xdr:rowOff>
    </xdr:from>
    <xdr:to>
      <xdr:col>45</xdr:col>
      <xdr:colOff>177800</xdr:colOff>
      <xdr:row>56</xdr:row>
      <xdr:rowOff>30249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39177"/>
          <a:ext cx="889000" cy="9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91515</xdr:rowOff>
    </xdr:from>
    <xdr:to>
      <xdr:col>41</xdr:col>
      <xdr:colOff>50800</xdr:colOff>
      <xdr:row>56</xdr:row>
      <xdr:rowOff>30249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21265"/>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45123</xdr:rowOff>
    </xdr:from>
    <xdr:to>
      <xdr:col>55</xdr:col>
      <xdr:colOff>50800</xdr:colOff>
      <xdr:row>55</xdr:row>
      <xdr:rowOff>146723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68000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105131</xdr:rowOff>
    </xdr:from>
    <xdr:to>
      <xdr:col>50</xdr:col>
      <xdr:colOff>165100</xdr:colOff>
      <xdr:row>56</xdr:row>
      <xdr:rowOff>35281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58627</xdr:rowOff>
    </xdr:from>
    <xdr:to>
      <xdr:col>46</xdr:col>
      <xdr:colOff>38100</xdr:colOff>
      <xdr:row>55</xdr:row>
      <xdr:rowOff>160227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150899</xdr:rowOff>
    </xdr:from>
    <xdr:to>
      <xdr:col>41</xdr:col>
      <xdr:colOff>101600</xdr:colOff>
      <xdr:row>56</xdr:row>
      <xdr:rowOff>81049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97576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40715</xdr:rowOff>
    </xdr:from>
    <xdr:to>
      <xdr:col>36</xdr:col>
      <xdr:colOff>165100</xdr:colOff>
      <xdr:row>55</xdr:row>
      <xdr:rowOff>142315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158842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137757</xdr:rowOff>
    </xdr:from>
    <xdr:to>
      <xdr:col>55</xdr:col>
      <xdr:colOff>0</xdr:colOff>
      <xdr:row>73</xdr:row>
      <xdr:rowOff>53701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482157"/>
          <a:ext cx="8382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137757</xdr:rowOff>
    </xdr:from>
    <xdr:to>
      <xdr:col>50</xdr:col>
      <xdr:colOff>114300</xdr:colOff>
      <xdr:row>73</xdr:row>
      <xdr:rowOff>133505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482157"/>
          <a:ext cx="889000" cy="16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133505</xdr:rowOff>
    </xdr:from>
    <xdr:to>
      <xdr:col>45</xdr:col>
      <xdr:colOff>177800</xdr:colOff>
      <xdr:row>73</xdr:row>
      <xdr:rowOff>171178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649355"/>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148661</xdr:rowOff>
    </xdr:from>
    <xdr:to>
      <xdr:col>41</xdr:col>
      <xdr:colOff>50800</xdr:colOff>
      <xdr:row>73</xdr:row>
      <xdr:rowOff>171178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664511"/>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2901</xdr:rowOff>
    </xdr:from>
    <xdr:to>
      <xdr:col>55</xdr:col>
      <xdr:colOff>50800</xdr:colOff>
      <xdr:row>73</xdr:row>
      <xdr:rowOff>104501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5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25778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3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86957</xdr:rowOff>
    </xdr:from>
    <xdr:to>
      <xdr:col>50</xdr:col>
      <xdr:colOff>165100</xdr:colOff>
      <xdr:row>73</xdr:row>
      <xdr:rowOff>17107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4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33634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2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82705</xdr:rowOff>
    </xdr:from>
    <xdr:to>
      <xdr:col>46</xdr:col>
      <xdr:colOff>38100</xdr:colOff>
      <xdr:row>74</xdr:row>
      <xdr:rowOff>12855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5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29382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37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120378</xdr:rowOff>
    </xdr:from>
    <xdr:to>
      <xdr:col>41</xdr:col>
      <xdr:colOff>101600</xdr:colOff>
      <xdr:row>74</xdr:row>
      <xdr:rowOff>50528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6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41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97861</xdr:rowOff>
    </xdr:from>
    <xdr:to>
      <xdr:col>36</xdr:col>
      <xdr:colOff>165100</xdr:colOff>
      <xdr:row>74</xdr:row>
      <xdr:rowOff>28011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6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44538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38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131775</xdr:rowOff>
    </xdr:from>
    <xdr:to>
      <xdr:col>55</xdr:col>
      <xdr:colOff>0</xdr:colOff>
      <xdr:row>95</xdr:row>
      <xdr:rowOff>3435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905175"/>
          <a:ext cx="838200" cy="3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162598</xdr:rowOff>
    </xdr:from>
    <xdr:to>
      <xdr:col>50</xdr:col>
      <xdr:colOff>114300</xdr:colOff>
      <xdr:row>95</xdr:row>
      <xdr:rowOff>3435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78898"/>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162598</xdr:rowOff>
    </xdr:from>
    <xdr:to>
      <xdr:col>45</xdr:col>
      <xdr:colOff>177800</xdr:colOff>
      <xdr:row>95</xdr:row>
      <xdr:rowOff>138881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78898"/>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138881</xdr:rowOff>
    </xdr:from>
    <xdr:to>
      <xdr:col>41</xdr:col>
      <xdr:colOff>50800</xdr:colOff>
      <xdr:row>97</xdr:row>
      <xdr:rowOff>12312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26631"/>
          <a:ext cx="889000" cy="2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80975</xdr:rowOff>
    </xdr:from>
    <xdr:to>
      <xdr:col>55</xdr:col>
      <xdr:colOff>50800</xdr:colOff>
      <xdr:row>93</xdr:row>
      <xdr:rowOff>11125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8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103852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7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124085</xdr:rowOff>
    </xdr:from>
    <xdr:to>
      <xdr:col>50</xdr:col>
      <xdr:colOff>165100</xdr:colOff>
      <xdr:row>95</xdr:row>
      <xdr:rowOff>54235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45362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111798</xdr:rowOff>
    </xdr:from>
    <xdr:to>
      <xdr:col>46</xdr:col>
      <xdr:colOff>38100</xdr:colOff>
      <xdr:row>95</xdr:row>
      <xdr:rowOff>41948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88081</xdr:rowOff>
    </xdr:from>
    <xdr:to>
      <xdr:col>41</xdr:col>
      <xdr:colOff>101600</xdr:colOff>
      <xdr:row>96</xdr:row>
      <xdr:rowOff>18231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4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132962</xdr:rowOff>
    </xdr:from>
    <xdr:to>
      <xdr:col>36</xdr:col>
      <xdr:colOff>165100</xdr:colOff>
      <xdr:row>97</xdr:row>
      <xdr:rowOff>63112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54239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56914</xdr:rowOff>
    </xdr:from>
    <xdr:to>
      <xdr:col>85</xdr:col>
      <xdr:colOff>127000</xdr:colOff>
      <xdr:row>37</xdr:row>
      <xdr:rowOff>117308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0564"/>
          <a:ext cx="838200" cy="6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60909</xdr:rowOff>
    </xdr:from>
    <xdr:to>
      <xdr:col>81</xdr:col>
      <xdr:colOff>50800</xdr:colOff>
      <xdr:row>37</xdr:row>
      <xdr:rowOff>117308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4559"/>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46333</xdr:rowOff>
    </xdr:from>
    <xdr:to>
      <xdr:col>76</xdr:col>
      <xdr:colOff>114300</xdr:colOff>
      <xdr:row>37</xdr:row>
      <xdr:rowOff>60909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89983"/>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24300</xdr:rowOff>
    </xdr:from>
    <xdr:to>
      <xdr:col>71</xdr:col>
      <xdr:colOff>177800</xdr:colOff>
      <xdr:row>37</xdr:row>
      <xdr:rowOff>46333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67950"/>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137703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6114</xdr:rowOff>
    </xdr:from>
    <xdr:to>
      <xdr:col>85</xdr:col>
      <xdr:colOff>177800</xdr:colOff>
      <xdr:row>37</xdr:row>
      <xdr:rowOff>107714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28991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66508</xdr:rowOff>
    </xdr:from>
    <xdr:to>
      <xdr:col>81</xdr:col>
      <xdr:colOff>101600</xdr:colOff>
      <xdr:row>37</xdr:row>
      <xdr:rowOff>168108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159235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10109</xdr:rowOff>
    </xdr:from>
    <xdr:to>
      <xdr:col>76</xdr:col>
      <xdr:colOff>165100</xdr:colOff>
      <xdr:row>37</xdr:row>
      <xdr:rowOff>111709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128236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166983</xdr:rowOff>
    </xdr:from>
    <xdr:to>
      <xdr:col>72</xdr:col>
      <xdr:colOff>38100</xdr:colOff>
      <xdr:row>37</xdr:row>
      <xdr:rowOff>97133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113660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144950</xdr:rowOff>
    </xdr:from>
    <xdr:to>
      <xdr:col>67</xdr:col>
      <xdr:colOff>101600</xdr:colOff>
      <xdr:row>37</xdr:row>
      <xdr:rowOff>75100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91627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65577</xdr:rowOff>
    </xdr:from>
    <xdr:to>
      <xdr:col>85</xdr:col>
      <xdr:colOff>127000</xdr:colOff>
      <xdr:row>56</xdr:row>
      <xdr:rowOff>48946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95327"/>
          <a:ext cx="838200" cy="15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65577</xdr:rowOff>
    </xdr:from>
    <xdr:to>
      <xdr:col>81</xdr:col>
      <xdr:colOff>50800</xdr:colOff>
      <xdr:row>56</xdr:row>
      <xdr:rowOff>51060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95327"/>
          <a:ext cx="8890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51060</xdr:rowOff>
    </xdr:from>
    <xdr:to>
      <xdr:col>76</xdr:col>
      <xdr:colOff>114300</xdr:colOff>
      <xdr:row>57</xdr:row>
      <xdr:rowOff>99600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52260"/>
          <a:ext cx="889000" cy="2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24276</xdr:rowOff>
    </xdr:from>
    <xdr:to>
      <xdr:col>71</xdr:col>
      <xdr:colOff>177800</xdr:colOff>
      <xdr:row>57</xdr:row>
      <xdr:rowOff>99600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6926"/>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169596</xdr:rowOff>
    </xdr:from>
    <xdr:to>
      <xdr:col>85</xdr:col>
      <xdr:colOff>177800</xdr:colOff>
      <xdr:row>56</xdr:row>
      <xdr:rowOff>99746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148023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14777</xdr:rowOff>
    </xdr:from>
    <xdr:to>
      <xdr:col>81</xdr:col>
      <xdr:colOff>101600</xdr:colOff>
      <xdr:row>55</xdr:row>
      <xdr:rowOff>116377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132904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260</xdr:rowOff>
    </xdr:from>
    <xdr:to>
      <xdr:col>76</xdr:col>
      <xdr:colOff>165100</xdr:colOff>
      <xdr:row>56</xdr:row>
      <xdr:rowOff>101860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48800</xdr:rowOff>
    </xdr:from>
    <xdr:to>
      <xdr:col>72</xdr:col>
      <xdr:colOff>38100</xdr:colOff>
      <xdr:row>57</xdr:row>
      <xdr:rowOff>150400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141527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144926</xdr:rowOff>
    </xdr:from>
    <xdr:to>
      <xdr:col>67</xdr:col>
      <xdr:colOff>101600</xdr:colOff>
      <xdr:row>57</xdr:row>
      <xdr:rowOff>75076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66203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171171</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44121"/>
          <a:ext cx="1269" cy="12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117848</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171171</xdr:rowOff>
    </xdr:from>
    <xdr:to>
      <xdr:col>86</xdr:col>
      <xdr:colOff>25400</xdr:colOff>
      <xdr:row>71</xdr:row>
      <xdr:rowOff>171171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4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52439</xdr:rowOff>
    </xdr:from>
    <xdr:to>
      <xdr:col>85</xdr:col>
      <xdr:colOff>127000</xdr:colOff>
      <xdr:row>79</xdr:row>
      <xdr:rowOff>37694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225389"/>
          <a:ext cx="838200" cy="13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93273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94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70396</xdr:rowOff>
    </xdr:from>
    <xdr:to>
      <xdr:col>85</xdr:col>
      <xdr:colOff>177800</xdr:colOff>
      <xdr:row>79</xdr:row>
      <xdr:rowOff>546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4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52439</xdr:rowOff>
    </xdr:from>
    <xdr:to>
      <xdr:col>81</xdr:col>
      <xdr:colOff>50800</xdr:colOff>
      <xdr:row>78</xdr:row>
      <xdr:rowOff>134023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225389"/>
          <a:ext cx="889000" cy="12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46520</xdr:rowOff>
    </xdr:from>
    <xdr:to>
      <xdr:col>81</xdr:col>
      <xdr:colOff>101600</xdr:colOff>
      <xdr:row>78</xdr:row>
      <xdr:rowOff>148120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139247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85547</xdr:rowOff>
    </xdr:from>
    <xdr:to>
      <xdr:col>76</xdr:col>
      <xdr:colOff>114300</xdr:colOff>
      <xdr:row>78</xdr:row>
      <xdr:rowOff>134023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58647"/>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95314</xdr:rowOff>
    </xdr:from>
    <xdr:to>
      <xdr:col>76</xdr:col>
      <xdr:colOff>165100</xdr:colOff>
      <xdr:row>79</xdr:row>
      <xdr:rowOff>25464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16591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135903</xdr:rowOff>
    </xdr:from>
    <xdr:to>
      <xdr:col>71</xdr:col>
      <xdr:colOff>177800</xdr:colOff>
      <xdr:row>78</xdr:row>
      <xdr:rowOff>85547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480303"/>
          <a:ext cx="889000" cy="97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22877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74307</xdr:rowOff>
    </xdr:from>
    <xdr:to>
      <xdr:col>67</xdr:col>
      <xdr:colOff>101600</xdr:colOff>
      <xdr:row>79</xdr:row>
      <xdr:rowOff>4457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4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158344</xdr:rowOff>
    </xdr:from>
    <xdr:to>
      <xdr:col>85</xdr:col>
      <xdr:colOff>177800</xdr:colOff>
      <xdr:row>79</xdr:row>
      <xdr:rowOff>88494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73271</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4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1639</xdr:rowOff>
    </xdr:from>
    <xdr:to>
      <xdr:col>81</xdr:col>
      <xdr:colOff>101600</xdr:colOff>
      <xdr:row>71</xdr:row>
      <xdr:rowOff>103239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1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119766</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181795" y="119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83223</xdr:rowOff>
    </xdr:from>
    <xdr:to>
      <xdr:col>76</xdr:col>
      <xdr:colOff>165100</xdr:colOff>
      <xdr:row>79</xdr:row>
      <xdr:rowOff>13373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29900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3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34747</xdr:rowOff>
    </xdr:from>
    <xdr:to>
      <xdr:col>72</xdr:col>
      <xdr:colOff>38100</xdr:colOff>
      <xdr:row>78</xdr:row>
      <xdr:rowOff>136347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152874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1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85103</xdr:rowOff>
    </xdr:from>
    <xdr:to>
      <xdr:col>67</xdr:col>
      <xdr:colOff>101600</xdr:colOff>
      <xdr:row>73</xdr:row>
      <xdr:rowOff>15253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4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31780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2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35331</xdr:rowOff>
    </xdr:from>
    <xdr:to>
      <xdr:col>85</xdr:col>
      <xdr:colOff>127000</xdr:colOff>
      <xdr:row>93</xdr:row>
      <xdr:rowOff>112967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80181"/>
          <a:ext cx="838200" cy="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112967</xdr:rowOff>
    </xdr:from>
    <xdr:to>
      <xdr:col>81</xdr:col>
      <xdr:colOff>50800</xdr:colOff>
      <xdr:row>93</xdr:row>
      <xdr:rowOff>161492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57817"/>
          <a:ext cx="889000" cy="4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161492</xdr:rowOff>
    </xdr:from>
    <xdr:to>
      <xdr:col>76</xdr:col>
      <xdr:colOff>114300</xdr:colOff>
      <xdr:row>94</xdr:row>
      <xdr:rowOff>64148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06342"/>
          <a:ext cx="889000" cy="7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64148</xdr:rowOff>
    </xdr:from>
    <xdr:to>
      <xdr:col>71</xdr:col>
      <xdr:colOff>177800</xdr:colOff>
      <xdr:row>94</xdr:row>
      <xdr:rowOff>111824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80448"/>
          <a:ext cx="889000" cy="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155981</xdr:rowOff>
    </xdr:from>
    <xdr:to>
      <xdr:col>85</xdr:col>
      <xdr:colOff>177800</xdr:colOff>
      <xdr:row>93</xdr:row>
      <xdr:rowOff>86131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9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7408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62167</xdr:rowOff>
    </xdr:from>
    <xdr:to>
      <xdr:col>81</xdr:col>
      <xdr:colOff>101600</xdr:colOff>
      <xdr:row>93</xdr:row>
      <xdr:rowOff>163767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8844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7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110692</xdr:rowOff>
    </xdr:from>
    <xdr:to>
      <xdr:col>76</xdr:col>
      <xdr:colOff>165100</xdr:colOff>
      <xdr:row>94</xdr:row>
      <xdr:rowOff>40842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57369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13348</xdr:rowOff>
    </xdr:from>
    <xdr:to>
      <xdr:col>72</xdr:col>
      <xdr:colOff>38100</xdr:colOff>
      <xdr:row>94</xdr:row>
      <xdr:rowOff>114948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131475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61024</xdr:rowOff>
    </xdr:from>
    <xdr:to>
      <xdr:col>67</xdr:col>
      <xdr:colOff>101600</xdr:colOff>
      <xdr:row>94</xdr:row>
      <xdr:rowOff>162624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5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13589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528689"/>
          <a:ext cx="1269" cy="20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92219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131716</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13589</xdr:rowOff>
    </xdr:from>
    <xdr:to>
      <xdr:col>116</xdr:col>
      <xdr:colOff>152400</xdr:colOff>
      <xdr:row>38</xdr:row>
      <xdr:rowOff>13589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52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9669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158242</xdr:rowOff>
    </xdr:from>
    <xdr:to>
      <xdr:col>116</xdr:col>
      <xdr:colOff>114300</xdr:colOff>
      <xdr:row>39</xdr:row>
      <xdr:rowOff>88392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158242</xdr:rowOff>
    </xdr:from>
    <xdr:to>
      <xdr:col>112</xdr:col>
      <xdr:colOff>38100</xdr:colOff>
      <xdr:row>39</xdr:row>
      <xdr:rowOff>88392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104919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158242</xdr:rowOff>
    </xdr:from>
    <xdr:to>
      <xdr:col>107</xdr:col>
      <xdr:colOff>101600</xdr:colOff>
      <xdr:row>39</xdr:row>
      <xdr:rowOff>88392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104919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159893</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5303393"/>
          <a:ext cx="889000" cy="14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136669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109093</xdr:rowOff>
    </xdr:from>
    <xdr:to>
      <xdr:col>98</xdr:col>
      <xdr:colOff>38100</xdr:colOff>
      <xdr:row>31</xdr:row>
      <xdr:rowOff>39243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52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55770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50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100" baseline="0">
              <a:latin typeface="ＭＳ Ｐゴシック" panose="020B0600070205080204" pitchFamily="50" charset="-128"/>
              <a:ea typeface="ＭＳ Ｐゴシック" panose="020B0600070205080204" pitchFamily="50" charset="-128"/>
            </a:rPr>
            <a:t>　決算額が増加した主なものは民生費、土木費、公債費で、民生費については、物価高騰対応重点支援地方創生臨時給付金の増により、前年度と比較して</a:t>
          </a:r>
          <a:r>
            <a:rPr kumimoji="1" lang="en-US" altLang="ja-JP" sz="1300" spc="-100" baseline="0">
              <a:latin typeface="ＭＳ Ｐゴシック" panose="020B0600070205080204" pitchFamily="50" charset="-128"/>
              <a:ea typeface="ＭＳ Ｐゴシック" panose="020B0600070205080204" pitchFamily="50" charset="-128"/>
            </a:rPr>
            <a:t>14,101</a:t>
          </a:r>
          <a:r>
            <a:rPr kumimoji="1" lang="ja-JP" altLang="en-US" sz="1300" spc="-100" baseline="0">
              <a:latin typeface="ＭＳ Ｐゴシック" panose="020B0600070205080204" pitchFamily="50" charset="-128"/>
              <a:ea typeface="ＭＳ Ｐゴシック" panose="020B0600070205080204" pitchFamily="50" charset="-128"/>
            </a:rPr>
            <a:t>円多い</a:t>
          </a:r>
          <a:r>
            <a:rPr kumimoji="1" lang="en-US" altLang="ja-JP" sz="1300" spc="-100" baseline="0">
              <a:latin typeface="ＭＳ Ｐゴシック" panose="020B0600070205080204" pitchFamily="50" charset="-128"/>
              <a:ea typeface="ＭＳ Ｐゴシック" panose="020B0600070205080204" pitchFamily="50" charset="-128"/>
            </a:rPr>
            <a:t>193,421</a:t>
          </a:r>
          <a:r>
            <a:rPr kumimoji="1" lang="ja-JP" altLang="en-US" sz="1300" spc="-100" baseline="0">
              <a:latin typeface="ＭＳ Ｐゴシック" panose="020B0600070205080204" pitchFamily="50" charset="-128"/>
              <a:ea typeface="ＭＳ Ｐゴシック" panose="020B0600070205080204" pitchFamily="50" charset="-128"/>
            </a:rPr>
            <a:t>円となり、類似団体と概ね同等の増加傾向となっている。</a:t>
          </a:r>
        </a:p>
        <a:p>
          <a:r>
            <a:rPr kumimoji="1" lang="ja-JP" altLang="en-US" sz="1300" spc="-100" baseline="0">
              <a:latin typeface="ＭＳ Ｐゴシック" panose="020B0600070205080204" pitchFamily="50" charset="-128"/>
              <a:ea typeface="ＭＳ Ｐゴシック" panose="020B0600070205080204" pitchFamily="50" charset="-128"/>
            </a:rPr>
            <a:t>　そして、土木費については中心市街地排水処理施設整備事業や松沼橋改築事業の実施により、前年度と比較して</a:t>
          </a:r>
          <a:r>
            <a:rPr kumimoji="1" lang="en-US" altLang="ja-JP" sz="1300" spc="-100" baseline="0">
              <a:latin typeface="ＭＳ Ｐゴシック" panose="020B0600070205080204" pitchFamily="50" charset="-128"/>
              <a:ea typeface="ＭＳ Ｐゴシック" panose="020B0600070205080204" pitchFamily="50" charset="-128"/>
            </a:rPr>
            <a:t>20,263</a:t>
          </a:r>
          <a:r>
            <a:rPr kumimoji="1" lang="ja-JP" altLang="en-US" sz="1300" spc="-100" baseline="0">
              <a:latin typeface="ＭＳ Ｐゴシック" panose="020B0600070205080204" pitchFamily="50" charset="-128"/>
              <a:ea typeface="ＭＳ Ｐゴシック" panose="020B0600070205080204" pitchFamily="50" charset="-128"/>
            </a:rPr>
            <a:t>円多い</a:t>
          </a:r>
          <a:r>
            <a:rPr kumimoji="1" lang="en-US" altLang="ja-JP" sz="1300" spc="-100" baseline="0">
              <a:latin typeface="ＭＳ Ｐゴシック" panose="020B0600070205080204" pitchFamily="50" charset="-128"/>
              <a:ea typeface="ＭＳ Ｐゴシック" panose="020B0600070205080204" pitchFamily="50" charset="-128"/>
            </a:rPr>
            <a:t>78,416</a:t>
          </a:r>
          <a:r>
            <a:rPr kumimoji="1" lang="ja-JP" altLang="en-US" sz="1300" spc="-100" baseline="0">
              <a:latin typeface="ＭＳ Ｐゴシック" panose="020B0600070205080204" pitchFamily="50" charset="-128"/>
              <a:ea typeface="ＭＳ Ｐゴシック" panose="020B0600070205080204" pitchFamily="50" charset="-128"/>
            </a:rPr>
            <a:t>円となり、類似団体を大きく上回って増加した。</a:t>
          </a:r>
        </a:p>
        <a:p>
          <a:r>
            <a:rPr kumimoji="1" lang="ja-JP" altLang="en-US" sz="1300" spc="-100" baseline="0">
              <a:latin typeface="ＭＳ Ｐゴシック" panose="020B0600070205080204" pitchFamily="50" charset="-128"/>
              <a:ea typeface="ＭＳ Ｐゴシック" panose="020B0600070205080204" pitchFamily="50" charset="-128"/>
            </a:rPr>
            <a:t>　また、公債費については、令和</a:t>
          </a:r>
          <a:r>
            <a:rPr kumimoji="1" lang="en-US" altLang="ja-JP" sz="1300" spc="-100" baseline="0">
              <a:latin typeface="ＭＳ Ｐゴシック" panose="020B0600070205080204" pitchFamily="50" charset="-128"/>
              <a:ea typeface="ＭＳ Ｐゴシック" panose="020B0600070205080204" pitchFamily="50" charset="-128"/>
            </a:rPr>
            <a:t>2</a:t>
          </a:r>
          <a:r>
            <a:rPr kumimoji="1" lang="ja-JP" altLang="en-US" sz="1300" spc="-100" baseline="0">
              <a:latin typeface="ＭＳ Ｐゴシック" panose="020B0600070205080204" pitchFamily="50" charset="-128"/>
              <a:ea typeface="ＭＳ Ｐゴシック" panose="020B0600070205080204" pitchFamily="50" charset="-128"/>
            </a:rPr>
            <a:t>年度借入の新庁舎建設事業に係る公共施設等適正管理推進事業債の元金償還の開始等により、前年度と比較して</a:t>
          </a:r>
          <a:r>
            <a:rPr kumimoji="1" lang="en-US" altLang="ja-JP" sz="1300" spc="-100" baseline="0">
              <a:latin typeface="ＭＳ Ｐゴシック" panose="020B0600070205080204" pitchFamily="50" charset="-128"/>
              <a:ea typeface="ＭＳ Ｐゴシック" panose="020B0600070205080204" pitchFamily="50" charset="-128"/>
            </a:rPr>
            <a:t>3,887</a:t>
          </a:r>
          <a:r>
            <a:rPr kumimoji="1" lang="ja-JP" altLang="en-US" sz="1300" spc="-100" baseline="0">
              <a:latin typeface="ＭＳ Ｐゴシック" panose="020B0600070205080204" pitchFamily="50" charset="-128"/>
              <a:ea typeface="ＭＳ Ｐゴシック" panose="020B0600070205080204" pitchFamily="50" charset="-128"/>
            </a:rPr>
            <a:t>円多い</a:t>
          </a:r>
          <a:r>
            <a:rPr kumimoji="1" lang="en-US" altLang="ja-JP" sz="1300" spc="-100" baseline="0">
              <a:latin typeface="ＭＳ Ｐゴシック" panose="020B0600070205080204" pitchFamily="50" charset="-128"/>
              <a:ea typeface="ＭＳ Ｐゴシック" panose="020B0600070205080204" pitchFamily="50" charset="-128"/>
            </a:rPr>
            <a:t>81,718</a:t>
          </a:r>
          <a:r>
            <a:rPr kumimoji="1" lang="ja-JP" altLang="en-US" sz="1300" spc="-100" baseline="0">
              <a:latin typeface="ＭＳ Ｐゴシック" panose="020B0600070205080204" pitchFamily="50" charset="-128"/>
              <a:ea typeface="ＭＳ Ｐゴシック" panose="020B0600070205080204" pitchFamily="50" charset="-128"/>
            </a:rPr>
            <a:t>円となり、その影響から類似団体内平均より</a:t>
          </a:r>
          <a:r>
            <a:rPr kumimoji="1" lang="en-US" altLang="ja-JP" sz="1300" spc="-100" baseline="0">
              <a:latin typeface="ＭＳ Ｐゴシック" panose="020B0600070205080204" pitchFamily="50" charset="-128"/>
              <a:ea typeface="ＭＳ Ｐゴシック" panose="020B0600070205080204" pitchFamily="50" charset="-128"/>
            </a:rPr>
            <a:t>23,236</a:t>
          </a:r>
          <a:r>
            <a:rPr kumimoji="1" lang="ja-JP" altLang="en-US" sz="1300" spc="-100" baseline="0">
              <a:latin typeface="ＭＳ Ｐゴシック" panose="020B0600070205080204" pitchFamily="50" charset="-128"/>
              <a:ea typeface="ＭＳ Ｐゴシック" panose="020B0600070205080204" pitchFamily="50" charset="-128"/>
            </a:rPr>
            <a:t>円多くなった。</a:t>
          </a:r>
        </a:p>
        <a:p>
          <a:r>
            <a:rPr kumimoji="1" lang="ja-JP" altLang="en-US" sz="1300" spc="-100" baseline="0">
              <a:latin typeface="ＭＳ Ｐゴシック" panose="020B0600070205080204" pitchFamily="50" charset="-128"/>
              <a:ea typeface="ＭＳ Ｐゴシック" panose="020B0600070205080204" pitchFamily="50" charset="-128"/>
            </a:rPr>
            <a:t>　次に、決算額が減少した主なものは教育費と災害復旧費で、教育費については防災対応型炊飯センター建設事業の完了により減少し、前年度から</a:t>
          </a:r>
          <a:r>
            <a:rPr kumimoji="1" lang="en-US" altLang="ja-JP" sz="1300" spc="-100" baseline="0">
              <a:latin typeface="ＭＳ Ｐゴシック" panose="020B0600070205080204" pitchFamily="50" charset="-128"/>
              <a:ea typeface="ＭＳ Ｐゴシック" panose="020B0600070205080204" pitchFamily="50" charset="-128"/>
            </a:rPr>
            <a:t>8,127</a:t>
          </a:r>
          <a:r>
            <a:rPr kumimoji="1" lang="ja-JP" altLang="en-US" sz="1300" spc="-100" baseline="0">
              <a:latin typeface="ＭＳ Ｐゴシック" panose="020B0600070205080204" pitchFamily="50" charset="-128"/>
              <a:ea typeface="ＭＳ Ｐゴシック" panose="020B0600070205080204" pitchFamily="50" charset="-128"/>
            </a:rPr>
            <a:t>円減の</a:t>
          </a:r>
          <a:r>
            <a:rPr kumimoji="1" lang="en-US" altLang="ja-JP" sz="1300" spc="-100" baseline="0">
              <a:latin typeface="ＭＳ Ｐゴシック" panose="020B0600070205080204" pitchFamily="50" charset="-128"/>
              <a:ea typeface="ＭＳ Ｐゴシック" panose="020B0600070205080204" pitchFamily="50" charset="-128"/>
            </a:rPr>
            <a:t>66,764</a:t>
          </a:r>
          <a:r>
            <a:rPr kumimoji="1" lang="ja-JP" altLang="en-US" sz="1300" spc="-100" baseline="0">
              <a:latin typeface="ＭＳ Ｐゴシック" panose="020B0600070205080204" pitchFamily="50" charset="-128"/>
              <a:ea typeface="ＭＳ Ｐゴシック" panose="020B0600070205080204" pitchFamily="50" charset="-128"/>
            </a:rPr>
            <a:t>円となった。</a:t>
          </a:r>
        </a:p>
        <a:p>
          <a:r>
            <a:rPr kumimoji="1" lang="ja-JP" altLang="en-US" sz="1300" spc="-100" baseline="0">
              <a:latin typeface="ＭＳ Ｐゴシック" panose="020B0600070205080204" pitchFamily="50" charset="-128"/>
              <a:ea typeface="ＭＳ Ｐゴシック" panose="020B0600070205080204" pitchFamily="50" charset="-128"/>
            </a:rPr>
            <a:t>　そして、災害復旧費については、し尿処理施設の建設事業の完了により減少し、前年度から</a:t>
          </a:r>
          <a:r>
            <a:rPr kumimoji="1" lang="en-US" altLang="ja-JP" sz="1300" spc="-100" baseline="0">
              <a:latin typeface="ＭＳ Ｐゴシック" panose="020B0600070205080204" pitchFamily="50" charset="-128"/>
              <a:ea typeface="ＭＳ Ｐゴシック" panose="020B0600070205080204" pitchFamily="50" charset="-128"/>
            </a:rPr>
            <a:t>1,068,039</a:t>
          </a:r>
          <a:r>
            <a:rPr kumimoji="1" lang="ja-JP" altLang="en-US" sz="1300" spc="-100" baseline="0">
              <a:latin typeface="ＭＳ Ｐゴシック" panose="020B0600070205080204" pitchFamily="50" charset="-128"/>
              <a:ea typeface="ＭＳ Ｐゴシック" panose="020B0600070205080204" pitchFamily="50" charset="-128"/>
            </a:rPr>
            <a:t>円減の</a:t>
          </a:r>
          <a:r>
            <a:rPr kumimoji="1" lang="en-US" altLang="ja-JP" sz="1300" spc="-100" baseline="0">
              <a:latin typeface="ＭＳ Ｐゴシック" panose="020B0600070205080204" pitchFamily="50" charset="-128"/>
              <a:ea typeface="ＭＳ Ｐゴシック" panose="020B0600070205080204" pitchFamily="50" charset="-128"/>
            </a:rPr>
            <a:t>532</a:t>
          </a:r>
          <a:r>
            <a:rPr kumimoji="1" lang="ja-JP" altLang="en-US" sz="1300" spc="-100" baseline="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令和６年度については、観光交流施設建築工事等に係る大型建設事業の臨時財政需要があったため、実質単年度収支は赤字となっているが、財政調整基金等の取崩しにより、実質収支は黒字となっている。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今後も公共施設の老朽化による維持補修費、少子高齢化対策事業など扶助費の増加が見込まれることから、計画的な財政運営、慎重な予算計上に努めていく。</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一般会計が実質収支の減により</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ポイント減少したものの、他会計も含め黒字となっており、健全な状態であるといえる。</a:t>
          </a:r>
        </a:p>
        <a:p>
          <a:r>
            <a:rPr kumimoji="1" lang="ja-JP" altLang="en-US" sz="1400">
              <a:latin typeface="ＭＳ ゴシック" pitchFamily="49" charset="-128"/>
              <a:ea typeface="ＭＳ ゴシック" pitchFamily="49" charset="-128"/>
            </a:rPr>
            <a:t>　引き続き財政基盤の強化を推進し、健全な財政運営に努めていく。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U5" sqref="AU5:AX5"/>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11913602</v>
      </c>
      <c r="BO4" s="449"/>
      <c r="BP4" s="449"/>
      <c r="BQ4" s="449"/>
      <c r="BR4" s="449"/>
      <c r="BS4" s="449"/>
      <c r="BT4" s="449"/>
      <c r="BU4" s="450"/>
      <c r="BV4" s="448">
        <v>13614697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15.2</v>
      </c>
      <c r="CU4" s="589"/>
      <c r="CV4" s="589"/>
      <c r="CW4" s="589"/>
      <c r="CX4" s="589"/>
      <c r="CY4" s="589"/>
      <c r="CZ4" s="589"/>
      <c r="DA4" s="590"/>
      <c r="DB4" s="588">
        <v>18.7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10863597</v>
      </c>
      <c r="BO5" s="420"/>
      <c r="BP5" s="420"/>
      <c r="BQ5" s="420"/>
      <c r="BR5" s="420"/>
      <c r="BS5" s="420"/>
      <c r="BT5" s="420"/>
      <c r="BU5" s="421"/>
      <c r="BV5" s="419">
        <v>12213987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91.6</v>
      </c>
      <c r="CU5" s="417"/>
      <c r="CV5" s="417"/>
      <c r="CW5" s="417"/>
      <c r="CX5" s="417"/>
      <c r="CY5" s="417"/>
      <c r="CZ5" s="417"/>
      <c r="DA5" s="418"/>
      <c r="DB5" s="416">
        <v>91.6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1050005</v>
      </c>
      <c r="BO6" s="420"/>
      <c r="BP6" s="420"/>
      <c r="BQ6" s="420"/>
      <c r="BR6" s="420"/>
      <c r="BS6" s="420"/>
      <c r="BT6" s="420"/>
      <c r="BU6" s="421"/>
      <c r="BV6" s="419">
        <v>1400710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91.9</v>
      </c>
      <c r="CU6" s="563"/>
      <c r="CV6" s="563"/>
      <c r="CW6" s="563"/>
      <c r="CX6" s="563"/>
      <c r="CY6" s="563"/>
      <c r="CZ6" s="563"/>
      <c r="DA6" s="564"/>
      <c r="DB6" s="562">
        <v>92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55584</v>
      </c>
      <c r="BO7" s="420"/>
      <c r="BP7" s="420"/>
      <c r="BQ7" s="420"/>
      <c r="BR7" s="420"/>
      <c r="BS7" s="420"/>
      <c r="BT7" s="420"/>
      <c r="BU7" s="421"/>
      <c r="BV7" s="419">
        <v>197711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6540693</v>
      </c>
      <c r="CU7" s="420"/>
      <c r="CV7" s="420"/>
      <c r="CW7" s="420"/>
      <c r="CX7" s="420"/>
      <c r="CY7" s="420"/>
      <c r="CZ7" s="420"/>
      <c r="DA7" s="421"/>
      <c r="DB7" s="419">
        <v>6417776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994421</v>
      </c>
      <c r="BO8" s="420"/>
      <c r="BP8" s="420"/>
      <c r="BQ8" s="420"/>
      <c r="BR8" s="420"/>
      <c r="BS8" s="420"/>
      <c r="BT8" s="420"/>
      <c r="BU8" s="421"/>
      <c r="BV8" s="419">
        <v>1202999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15736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-208578</v>
      </c>
      <c r="BO9" s="420"/>
      <c r="BP9" s="420"/>
      <c r="BQ9" s="420"/>
      <c r="BR9" s="420"/>
      <c r="BS9" s="420"/>
      <c r="BT9" s="420"/>
      <c r="BU9" s="421"/>
      <c r="BV9" s="419">
        <v>-10729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12.4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18053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1017</v>
      </c>
      <c r="BO10" s="420"/>
      <c r="BP10" s="420"/>
      <c r="BQ10" s="420"/>
      <c r="BR10" s="420"/>
      <c r="BS10" s="420"/>
      <c r="BT10" s="420"/>
      <c r="BU10" s="421"/>
      <c r="BV10" s="419">
        <v>752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14516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120914</v>
      </c>
      <c r="BO12" s="420"/>
      <c r="BP12" s="420"/>
      <c r="BQ12" s="420"/>
      <c r="BR12" s="420"/>
      <c r="BS12" s="420"/>
      <c r="BT12" s="420"/>
      <c r="BU12" s="421"/>
      <c r="BV12" s="419">
        <v>65030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14393</v>
      </c>
      <c r="S13" s="507"/>
      <c r="T13" s="507"/>
      <c r="U13" s="507"/>
      <c r="V13" s="508"/>
      <c r="W13" s="509" t="s">
        <v>131</v>
      </c>
      <c r="X13" s="405"/>
      <c r="Y13" s="405"/>
      <c r="Z13" s="405"/>
      <c r="AA13" s="405"/>
      <c r="AB13" s="406"/>
      <c r="AC13" s="372">
        <v>1113</v>
      </c>
      <c r="AD13" s="373"/>
      <c r="AE13" s="373"/>
      <c r="AF13" s="373"/>
      <c r="AG13" s="374"/>
      <c r="AH13" s="372">
        <v>1383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-328475</v>
      </c>
      <c r="BO13" s="420"/>
      <c r="BP13" s="420"/>
      <c r="BQ13" s="420"/>
      <c r="BR13" s="420"/>
      <c r="BS13" s="420"/>
      <c r="BT13" s="420"/>
      <c r="BU13" s="421"/>
      <c r="BV13" s="419">
        <v>-75007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14952</v>
      </c>
      <c r="S14" s="507"/>
      <c r="T14" s="507"/>
      <c r="U14" s="507"/>
      <c r="V14" s="508"/>
      <c r="W14" s="510"/>
      <c r="X14" s="408"/>
      <c r="Y14" s="408"/>
      <c r="Z14" s="408"/>
      <c r="AA14" s="408"/>
      <c r="AB14" s="409"/>
      <c r="AC14" s="499">
        <v>14.6</v>
      </c>
      <c r="AD14" s="500"/>
      <c r="AE14" s="500"/>
      <c r="AF14" s="500"/>
      <c r="AG14" s="501"/>
      <c r="AH14" s="499">
        <v>15.9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50</v>
      </c>
      <c r="CU14" s="517"/>
      <c r="CV14" s="517"/>
      <c r="CW14" s="517"/>
      <c r="CX14" s="517"/>
      <c r="CY14" s="517"/>
      <c r="CZ14" s="517"/>
      <c r="DA14" s="518"/>
      <c r="DB14" s="516">
        <v>49.3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14834</v>
      </c>
      <c r="S15" s="507"/>
      <c r="T15" s="507"/>
      <c r="U15" s="507"/>
      <c r="V15" s="508"/>
      <c r="W15" s="509" t="s">
        <v>137</v>
      </c>
      <c r="X15" s="405"/>
      <c r="Y15" s="405"/>
      <c r="Z15" s="405"/>
      <c r="AA15" s="405"/>
      <c r="AB15" s="406"/>
      <c r="AC15" s="372">
        <v>2306</v>
      </c>
      <c r="AD15" s="373"/>
      <c r="AE15" s="373"/>
      <c r="AF15" s="373"/>
      <c r="AG15" s="374"/>
      <c r="AH15" s="372">
        <v>2714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1966920</v>
      </c>
      <c r="BO15" s="449"/>
      <c r="BP15" s="449"/>
      <c r="BQ15" s="449"/>
      <c r="BR15" s="449"/>
      <c r="BS15" s="449"/>
      <c r="BT15" s="449"/>
      <c r="BU15" s="450"/>
      <c r="BV15" s="448">
        <v>1962501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30.2</v>
      </c>
      <c r="AD16" s="500"/>
      <c r="AE16" s="500"/>
      <c r="AF16" s="500"/>
      <c r="AG16" s="501"/>
      <c r="AH16" s="499">
        <v>31.3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6064677</v>
      </c>
      <c r="BO16" s="420"/>
      <c r="BP16" s="420"/>
      <c r="BQ16" s="420"/>
      <c r="BR16" s="420"/>
      <c r="BS16" s="420"/>
      <c r="BT16" s="420"/>
      <c r="BU16" s="421"/>
      <c r="BV16" s="419">
        <v>5893072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4220</v>
      </c>
      <c r="AD17" s="373"/>
      <c r="AE17" s="373"/>
      <c r="AF17" s="373"/>
      <c r="AG17" s="374"/>
      <c r="AH17" s="372">
        <v>4582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2428082</v>
      </c>
      <c r="BO17" s="420"/>
      <c r="BP17" s="420"/>
      <c r="BQ17" s="420"/>
      <c r="BR17" s="420"/>
      <c r="BS17" s="420"/>
      <c r="BT17" s="420"/>
      <c r="BU17" s="421"/>
      <c r="BV17" s="419">
        <v>2435427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325.76</v>
      </c>
      <c r="M18" s="472"/>
      <c r="N18" s="472"/>
      <c r="O18" s="472"/>
      <c r="P18" s="472"/>
      <c r="Q18" s="472"/>
      <c r="R18" s="473"/>
      <c r="S18" s="473"/>
      <c r="T18" s="473"/>
      <c r="U18" s="473"/>
      <c r="V18" s="474"/>
      <c r="W18" s="490"/>
      <c r="X18" s="491"/>
      <c r="Y18" s="491"/>
      <c r="Z18" s="491"/>
      <c r="AA18" s="491"/>
      <c r="AB18" s="515"/>
      <c r="AC18" s="389">
        <v>55.2</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6097774</v>
      </c>
      <c r="BO18" s="420"/>
      <c r="BP18" s="420"/>
      <c r="BQ18" s="420"/>
      <c r="BR18" s="420"/>
      <c r="BS18" s="420"/>
      <c r="BT18" s="420"/>
      <c r="BU18" s="421"/>
      <c r="BV18" s="419">
        <v>5952132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8651259</v>
      </c>
      <c r="BO19" s="420"/>
      <c r="BP19" s="420"/>
      <c r="BQ19" s="420"/>
      <c r="BR19" s="420"/>
      <c r="BS19" s="420"/>
      <c r="BT19" s="420"/>
      <c r="BU19" s="421"/>
      <c r="BV19" s="419">
        <v>8985035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6356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10764413</v>
      </c>
      <c r="BO22" s="449"/>
      <c r="BP22" s="449"/>
      <c r="BQ22" s="449"/>
      <c r="BR22" s="449"/>
      <c r="BS22" s="449"/>
      <c r="BT22" s="449"/>
      <c r="BU22" s="450"/>
      <c r="BV22" s="448">
        <v>11114022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9388365</v>
      </c>
      <c r="BO23" s="420"/>
      <c r="BP23" s="420"/>
      <c r="BQ23" s="420"/>
      <c r="BR23" s="420"/>
      <c r="BS23" s="420"/>
      <c r="BT23" s="420"/>
      <c r="BU23" s="421"/>
      <c r="BV23" s="419">
        <v>9715178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7700</v>
      </c>
      <c r="R24" s="373"/>
      <c r="S24" s="373"/>
      <c r="T24" s="373"/>
      <c r="U24" s="373"/>
      <c r="V24" s="374"/>
      <c r="W24" s="462"/>
      <c r="X24" s="399"/>
      <c r="Y24" s="400"/>
      <c r="Z24" s="375" t="s">
        <v>162</v>
      </c>
      <c r="AA24" s="376"/>
      <c r="AB24" s="376"/>
      <c r="AC24" s="376"/>
      <c r="AD24" s="376"/>
      <c r="AE24" s="376"/>
      <c r="AF24" s="376"/>
      <c r="AG24" s="377"/>
      <c r="AH24" s="372">
        <v>221</v>
      </c>
      <c r="AI24" s="373"/>
      <c r="AJ24" s="373"/>
      <c r="AK24" s="373"/>
      <c r="AL24" s="374"/>
      <c r="AM24" s="372">
        <v>657696</v>
      </c>
      <c r="AN24" s="373"/>
      <c r="AO24" s="373"/>
      <c r="AP24" s="373"/>
      <c r="AQ24" s="373"/>
      <c r="AR24" s="374"/>
      <c r="AS24" s="372">
        <v>2976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8067150</v>
      </c>
      <c r="BO24" s="420"/>
      <c r="BP24" s="420"/>
      <c r="BQ24" s="420"/>
      <c r="BR24" s="420"/>
      <c r="BS24" s="420"/>
      <c r="BT24" s="420"/>
      <c r="BU24" s="421"/>
      <c r="BV24" s="419">
        <v>8151491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v>46</v>
      </c>
      <c r="AI25" s="373"/>
      <c r="AJ25" s="373"/>
      <c r="AK25" s="373"/>
      <c r="AL25" s="374"/>
      <c r="AM25" s="372">
        <v>130548</v>
      </c>
      <c r="AN25" s="373"/>
      <c r="AO25" s="373"/>
      <c r="AP25" s="373"/>
      <c r="AQ25" s="373"/>
      <c r="AR25" s="374"/>
      <c r="AS25" s="372">
        <v>2838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1215236</v>
      </c>
      <c r="BO25" s="449"/>
      <c r="BP25" s="449"/>
      <c r="BQ25" s="449"/>
      <c r="BR25" s="449"/>
      <c r="BS25" s="449"/>
      <c r="BT25" s="449"/>
      <c r="BU25" s="450"/>
      <c r="BV25" s="448">
        <v>1395712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50175</v>
      </c>
      <c r="AN26" s="373"/>
      <c r="AO26" s="373"/>
      <c r="AP26" s="373"/>
      <c r="AQ26" s="373"/>
      <c r="AR26" s="374"/>
      <c r="AS26" s="372">
        <v>3345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8451</v>
      </c>
      <c r="AN27" s="373"/>
      <c r="AO27" s="373"/>
      <c r="AP27" s="373"/>
      <c r="AQ27" s="373"/>
      <c r="AR27" s="374"/>
      <c r="AS27" s="372">
        <v>2817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1509759</v>
      </c>
      <c r="BO28" s="449"/>
      <c r="BP28" s="449"/>
      <c r="BQ28" s="449"/>
      <c r="BR28" s="449"/>
      <c r="BS28" s="449"/>
      <c r="BT28" s="449"/>
      <c r="BU28" s="450"/>
      <c r="BV28" s="448">
        <v>1629657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9</v>
      </c>
      <c r="M29" s="373"/>
      <c r="N29" s="373"/>
      <c r="O29" s="373"/>
      <c r="P29" s="374"/>
      <c r="Q29" s="372">
        <v>3100</v>
      </c>
      <c r="R29" s="373"/>
      <c r="S29" s="373"/>
      <c r="T29" s="373"/>
      <c r="U29" s="373"/>
      <c r="V29" s="374"/>
      <c r="W29" s="463"/>
      <c r="X29" s="464"/>
      <c r="Y29" s="465"/>
      <c r="Z29" s="375" t="s">
        <v>177</v>
      </c>
      <c r="AA29" s="376"/>
      <c r="AB29" s="376"/>
      <c r="AC29" s="376"/>
      <c r="AD29" s="376"/>
      <c r="AE29" s="376"/>
      <c r="AF29" s="376"/>
      <c r="AG29" s="377"/>
      <c r="AH29" s="372">
        <v>224</v>
      </c>
      <c r="AI29" s="373"/>
      <c r="AJ29" s="373"/>
      <c r="AK29" s="373"/>
      <c r="AL29" s="374"/>
      <c r="AM29" s="372">
        <v>666147</v>
      </c>
      <c r="AN29" s="373"/>
      <c r="AO29" s="373"/>
      <c r="AP29" s="373"/>
      <c r="AQ29" s="373"/>
      <c r="AR29" s="374"/>
      <c r="AS29" s="372">
        <v>2974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1181839</v>
      </c>
      <c r="BO29" s="420"/>
      <c r="BP29" s="420"/>
      <c r="BQ29" s="420"/>
      <c r="BR29" s="420"/>
      <c r="BS29" s="420"/>
      <c r="BT29" s="420"/>
      <c r="BU29" s="421"/>
      <c r="BV29" s="419">
        <v>1177152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895824</v>
      </c>
      <c r="BO30" s="454"/>
      <c r="BP30" s="454"/>
      <c r="BQ30" s="454"/>
      <c r="BR30" s="454"/>
      <c r="BS30" s="454"/>
      <c r="BT30" s="454"/>
      <c r="BU30" s="455"/>
      <c r="BV30" s="453">
        <v>909860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大子町国民健康保険事業特別会計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大子町水道事業会計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大子町後期高齢者医療特別会計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大子町浄化槽整備事業会計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大子町介護保険特別会計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茨城租税債権管理機構</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大子町介護サービス事業特別会計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茨城県後期高齢者医療広域連合（一般会計）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茨城県後期高齢者医療広域連合（後期高齢医療特別会計）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oeCEVVnU9bID6jjDniRkJh9xPW5sETfbdh9tWqFlPD0Djd2uac7J4oyD3qaanFZnRYOCCp8SR2DBe16RRoGEg==" saltValue="OQCQwxUahv/B1SaqC8tr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8" zoomScale="55" zoomScaleNormal="55" zoomScaleSheetLayoutView="100" workbookViewId="0">
      <selection activeCell="I34" sqref="I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15.25</v>
      </c>
      <c r="G34" s="33">
        <v>22.42</v>
      </c>
      <c r="H34" s="33">
        <v>19</v>
      </c>
      <c r="I34" s="33">
        <v>18.739999999999998</v>
      </c>
      <c r="J34" s="34">
        <v>15.2</v>
      </c>
      <c r="K34" s="22"/>
      <c r="L34" s="22"/>
      <c r="M34" s="22"/>
      <c r="N34" s="22"/>
      <c r="O34" s="22"/>
      <c r="P34" s="22"/>
    </row>
    <row r="35" spans="1:16" ht="39" customHeight="1" x14ac:dyDescent="0.2">
      <c r="A35" s="22"/>
      <c r="B35" s="35"/>
      <c r="C35" s="1145" t="s">
        <v>534</v>
      </c>
      <c r="D35" s="1146"/>
      <c r="E35" s="1147"/>
      <c r="F35" s="36">
        <v>10.130000000000001</v>
      </c>
      <c r="G35" s="37">
        <v>8.81</v>
      </c>
      <c r="H35" s="37">
        <v>8.6</v>
      </c>
      <c r="I35" s="37">
        <v>7.5</v>
      </c>
      <c r="J35" s="38">
        <v>6.78</v>
      </c>
      <c r="K35" s="22"/>
      <c r="L35" s="22"/>
      <c r="M35" s="22"/>
      <c r="N35" s="22"/>
      <c r="O35" s="22"/>
      <c r="P35" s="22"/>
    </row>
    <row r="36" spans="1:16" ht="39" customHeight="1" x14ac:dyDescent="0.2">
      <c r="A36" s="22"/>
      <c r="B36" s="35"/>
      <c r="C36" s="1145" t="s">
        <v>535</v>
      </c>
      <c r="D36" s="1146"/>
      <c r="E36" s="1147"/>
      <c r="F36" s="36">
        <v>1.54</v>
      </c>
      <c r="G36" s="37">
        <v>1.92</v>
      </c>
      <c r="H36" s="37">
        <v>3.26</v>
      </c>
      <c r="I36" s="37">
        <v>3.75</v>
      </c>
      <c r="J36" s="38">
        <v>3.21</v>
      </c>
      <c r="K36" s="22"/>
      <c r="L36" s="22"/>
      <c r="M36" s="22"/>
      <c r="N36" s="22"/>
      <c r="O36" s="22"/>
      <c r="P36" s="22"/>
    </row>
    <row r="37" spans="1:16" ht="39" customHeight="1" x14ac:dyDescent="0.2">
      <c r="A37" s="22"/>
      <c r="B37" s="35"/>
      <c r="C37" s="1145" t="s">
        <v>536</v>
      </c>
      <c r="D37" s="1146"/>
      <c r="E37" s="1147"/>
      <c r="F37" s="36">
        <v>1.07</v>
      </c>
      <c r="G37" s="37">
        <v>1.39</v>
      </c>
      <c r="H37" s="37">
        <v>2.2999999999999998</v>
      </c>
      <c r="I37" s="37">
        <v>2.08</v>
      </c>
      <c r="J37" s="38">
        <v>2.11</v>
      </c>
      <c r="K37" s="22"/>
      <c r="L37" s="22"/>
      <c r="M37" s="22"/>
      <c r="N37" s="22"/>
      <c r="O37" s="22"/>
      <c r="P37" s="22"/>
    </row>
    <row r="38" spans="1:16" ht="39" customHeight="1" x14ac:dyDescent="0.2">
      <c r="A38" s="22"/>
      <c r="B38" s="35"/>
      <c r="C38" s="1145" t="s">
        <v>537</v>
      </c>
      <c r="D38" s="1146"/>
      <c r="E38" s="1147"/>
      <c r="F38" s="36" t="s">
        <v>487</v>
      </c>
      <c r="G38" s="37" t="s">
        <v>487</v>
      </c>
      <c r="H38" s="37" t="s">
        <v>487</v>
      </c>
      <c r="I38" s="37" t="s">
        <v>487</v>
      </c>
      <c r="J38" s="38">
        <v>0.82</v>
      </c>
      <c r="K38" s="22"/>
      <c r="L38" s="22"/>
      <c r="M38" s="22"/>
      <c r="N38" s="22"/>
      <c r="O38" s="22"/>
      <c r="P38" s="22"/>
    </row>
    <row r="39" spans="1:16" ht="39" customHeight="1" x14ac:dyDescent="0.2">
      <c r="A39" s="22"/>
      <c r="B39" s="35"/>
      <c r="C39" s="1145" t="s">
        <v>538</v>
      </c>
      <c r="D39" s="1146"/>
      <c r="E39" s="1147"/>
      <c r="F39" s="36">
        <v>0.15</v>
      </c>
      <c r="G39" s="37">
        <v>0.14000000000000001</v>
      </c>
      <c r="H39" s="37">
        <v>0.16</v>
      </c>
      <c r="I39" s="37">
        <v>0.15</v>
      </c>
      <c r="J39" s="38">
        <v>0.16</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v>
      </c>
      <c r="G43" s="42">
        <v>0</v>
      </c>
      <c r="H43" s="42">
        <v>0</v>
      </c>
      <c r="I43" s="42">
        <v>0.19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DULFZJjtfvPLBep3OTBe7UNeWwgQxlb6ojBrP1ZGWZta4SGZ0Upp4qbG7LM0h4HIovL4B9+DIpOXAH8ftgTdg==" saltValue="QYfipz5jAwGEabfK7duB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70" zoomScaleNormal="70" zoomScaleSheetLayoutView="55" workbookViewId="0">
      <selection activeCell="R55" sqref="R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1011</v>
      </c>
      <c r="L45" s="60">
        <v>1044</v>
      </c>
      <c r="M45" s="60">
        <v>1109</v>
      </c>
      <c r="N45" s="60">
        <v>1130</v>
      </c>
      <c r="O45" s="61">
        <v>1186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28</v>
      </c>
      <c r="L48" s="64">
        <v>26</v>
      </c>
      <c r="M48" s="64">
        <v>38</v>
      </c>
      <c r="N48" s="64">
        <v>33</v>
      </c>
      <c r="O48" s="65">
        <v>24</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v>1</v>
      </c>
      <c r="M50" s="64">
        <v>1</v>
      </c>
      <c r="N50" s="64">
        <v>1</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857</v>
      </c>
      <c r="L52" s="64">
        <v>879</v>
      </c>
      <c r="M52" s="64">
        <v>919</v>
      </c>
      <c r="N52" s="64">
        <v>911</v>
      </c>
      <c r="O52" s="65">
        <v>901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184</v>
      </c>
      <c r="L53" s="69">
        <v>192</v>
      </c>
      <c r="M53" s="69">
        <v>229</v>
      </c>
      <c r="N53" s="69">
        <v>253</v>
      </c>
      <c r="O53" s="70">
        <v>309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9YmAtTMnc5Jdm9rrEWKwohEskzQ+wh83RgSN2E8RCE7DE0FcsnStm9HZaLXNLAH0C+JrRj23B5mpyGPDCBFw==" saltValue="sJPoNypi5so5qMrPW1dg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10069</v>
      </c>
      <c r="J41" s="344">
        <v>10849</v>
      </c>
      <c r="K41" s="344">
        <v>11294</v>
      </c>
      <c r="L41" s="344">
        <v>11114</v>
      </c>
      <c r="M41" s="345">
        <v>10764</v>
      </c>
    </row>
    <row r="42" spans="2:13" ht="27.75" customHeight="1" x14ac:dyDescent="0.2">
      <c r="B42" s="1186"/>
      <c r="C42" s="1187"/>
      <c r="D42" s="106"/>
      <c r="E42" s="1190" t="s">
        <v>32</v>
      </c>
      <c r="F42" s="1190"/>
      <c r="G42" s="1190"/>
      <c r="H42" s="1191"/>
      <c r="I42" s="346">
        <v>3</v>
      </c>
      <c r="J42" s="347">
        <v>2</v>
      </c>
      <c r="K42" s="347">
        <v>1</v>
      </c>
      <c r="L42" s="347" t="s">
        <v>487</v>
      </c>
      <c r="M42" s="348" t="s">
        <v>487</v>
      </c>
    </row>
    <row r="43" spans="2:13" ht="27.75" customHeight="1" x14ac:dyDescent="0.2">
      <c r="B43" s="1186"/>
      <c r="C43" s="1187"/>
      <c r="D43" s="106"/>
      <c r="E43" s="1190" t="s">
        <v>33</v>
      </c>
      <c r="F43" s="1190"/>
      <c r="G43" s="1190"/>
      <c r="H43" s="1191"/>
      <c r="I43" s="346">
        <v>531</v>
      </c>
      <c r="J43" s="347">
        <v>394</v>
      </c>
      <c r="K43" s="347">
        <v>425</v>
      </c>
      <c r="L43" s="347">
        <v>705</v>
      </c>
      <c r="M43" s="348">
        <v>710</v>
      </c>
    </row>
    <row r="44" spans="2:13" ht="27.75" customHeight="1" x14ac:dyDescent="0.2">
      <c r="B44" s="1186"/>
      <c r="C44" s="1187"/>
      <c r="D44" s="106"/>
      <c r="E44" s="1190" t="s">
        <v>34</v>
      </c>
      <c r="F44" s="1190"/>
      <c r="G44" s="1190"/>
      <c r="H44" s="1191"/>
      <c r="I44" s="346" t="s">
        <v>487</v>
      </c>
      <c r="J44" s="347" t="s">
        <v>487</v>
      </c>
      <c r="K44" s="347" t="s">
        <v>487</v>
      </c>
      <c r="L44" s="347" t="s">
        <v>487</v>
      </c>
      <c r="M44" s="348" t="s">
        <v>487</v>
      </c>
    </row>
    <row r="45" spans="2:13" ht="27.75" customHeight="1" x14ac:dyDescent="0.2">
      <c r="B45" s="1186"/>
      <c r="C45" s="1187"/>
      <c r="D45" s="106"/>
      <c r="E45" s="1190" t="s">
        <v>35</v>
      </c>
      <c r="F45" s="1190"/>
      <c r="G45" s="1190"/>
      <c r="H45" s="1191"/>
      <c r="I45" s="346">
        <v>3283</v>
      </c>
      <c r="J45" s="347">
        <v>3284</v>
      </c>
      <c r="K45" s="347">
        <v>3258</v>
      </c>
      <c r="L45" s="347">
        <v>3282</v>
      </c>
      <c r="M45" s="348">
        <v>3297</v>
      </c>
    </row>
    <row r="46" spans="2:13" ht="27.75" customHeight="1" x14ac:dyDescent="0.2">
      <c r="B46" s="1186"/>
      <c r="C46" s="1187"/>
      <c r="D46" s="107"/>
      <c r="E46" s="1190" t="s">
        <v>36</v>
      </c>
      <c r="F46" s="1190"/>
      <c r="G46" s="1190"/>
      <c r="H46" s="1191"/>
      <c r="I46" s="346" t="s">
        <v>487</v>
      </c>
      <c r="J46" s="347" t="s">
        <v>487</v>
      </c>
      <c r="K46" s="347" t="s">
        <v>487</v>
      </c>
      <c r="L46" s="347" t="s">
        <v>487</v>
      </c>
      <c r="M46" s="348">
        <v>4</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3994</v>
      </c>
      <c r="J50" s="347">
        <v>4038</v>
      </c>
      <c r="K50" s="347">
        <v>3881</v>
      </c>
      <c r="L50" s="347">
        <v>4032</v>
      </c>
      <c r="M50" s="348">
        <v>4018</v>
      </c>
    </row>
    <row r="51" spans="2:13" ht="27.75" customHeight="1" x14ac:dyDescent="0.2">
      <c r="B51" s="1186"/>
      <c r="C51" s="1187"/>
      <c r="D51" s="106"/>
      <c r="E51" s="1190" t="s">
        <v>42</v>
      </c>
      <c r="F51" s="1190"/>
      <c r="G51" s="1190"/>
      <c r="H51" s="1191"/>
      <c r="I51" s="346">
        <v>102</v>
      </c>
      <c r="J51" s="347">
        <v>77</v>
      </c>
      <c r="K51" s="347">
        <v>59</v>
      </c>
      <c r="L51" s="347">
        <v>39</v>
      </c>
      <c r="M51" s="348">
        <v>26</v>
      </c>
    </row>
    <row r="52" spans="2:13" ht="27.75" customHeight="1" x14ac:dyDescent="0.2">
      <c r="B52" s="1188"/>
      <c r="C52" s="1189"/>
      <c r="D52" s="106"/>
      <c r="E52" s="1190" t="s">
        <v>43</v>
      </c>
      <c r="F52" s="1190"/>
      <c r="G52" s="1190"/>
      <c r="H52" s="1191"/>
      <c r="I52" s="346">
        <v>8636</v>
      </c>
      <c r="J52" s="347">
        <v>8721</v>
      </c>
      <c r="K52" s="347">
        <v>8531</v>
      </c>
      <c r="L52" s="347">
        <v>8304</v>
      </c>
      <c r="M52" s="348">
        <v>7899</v>
      </c>
    </row>
    <row r="53" spans="2:13" ht="27.75" customHeight="1" thickBot="1" x14ac:dyDescent="0.25">
      <c r="B53" s="1192" t="s">
        <v>19</v>
      </c>
      <c r="C53" s="1193"/>
      <c r="D53" s="110"/>
      <c r="E53" s="1194" t="s">
        <v>44</v>
      </c>
      <c r="F53" s="1194"/>
      <c r="G53" s="1194"/>
      <c r="H53" s="1195"/>
      <c r="I53" s="349">
        <v>1153</v>
      </c>
      <c r="J53" s="350">
        <v>1693</v>
      </c>
      <c r="K53" s="350">
        <v>2507</v>
      </c>
      <c r="L53" s="350">
        <v>2725</v>
      </c>
      <c r="M53" s="351">
        <v>2832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nrJtHeMMhLFSZqTzww43zVFKQH92HkH5i/nz5wTrl3Avk11CzoucCHy1vKoZ2FQJbugMrmFVGUzXV25SgbDmQ==" saltValue="ZjB2MV/mEahy1iRs3qkC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1694</v>
      </c>
      <c r="G55" s="352">
        <v>1630</v>
      </c>
      <c r="H55" s="353">
        <v>1510</v>
      </c>
    </row>
    <row r="56" spans="2:8" ht="52.5" customHeight="1" x14ac:dyDescent="0.2">
      <c r="B56" s="122"/>
      <c r="C56" s="1213" t="s">
        <v>47</v>
      </c>
      <c r="D56" s="1213"/>
      <c r="E56" s="1214"/>
      <c r="F56" s="354">
        <v>1152</v>
      </c>
      <c r="G56" s="354">
        <v>1177</v>
      </c>
      <c r="H56" s="355">
        <v>1182</v>
      </c>
    </row>
    <row r="57" spans="2:8" ht="53.25" customHeight="1" x14ac:dyDescent="0.2">
      <c r="B57" s="122"/>
      <c r="C57" s="1215" t="s">
        <v>48</v>
      </c>
      <c r="D57" s="1215"/>
      <c r="E57" s="1216"/>
      <c r="F57" s="356">
        <v>820</v>
      </c>
      <c r="G57" s="356">
        <v>910</v>
      </c>
      <c r="H57" s="357">
        <v>896</v>
      </c>
    </row>
    <row r="58" spans="2:8" ht="45.75" customHeight="1" x14ac:dyDescent="0.2">
      <c r="B58" s="123"/>
      <c r="C58" s="1203" t="s">
        <v>553</v>
      </c>
      <c r="D58" s="1204"/>
      <c r="E58" s="1205"/>
      <c r="F58" s="358">
        <v>300</v>
      </c>
      <c r="G58" s="358">
        <v>650</v>
      </c>
      <c r="H58" s="359">
        <v>683</v>
      </c>
    </row>
    <row r="59" spans="2:8" ht="45.75" customHeight="1" x14ac:dyDescent="0.2">
      <c r="B59" s="123"/>
      <c r="C59" s="1203" t="s">
        <v>554</v>
      </c>
      <c r="D59" s="1204"/>
      <c r="E59" s="1205"/>
      <c r="F59" s="358">
        <v>225</v>
      </c>
      <c r="G59" s="358">
        <v>189</v>
      </c>
      <c r="H59" s="359">
        <v>146</v>
      </c>
    </row>
    <row r="60" spans="2:8" ht="45.75" customHeight="1" x14ac:dyDescent="0.2">
      <c r="B60" s="123"/>
      <c r="C60" s="1203" t="s">
        <v>555</v>
      </c>
      <c r="D60" s="1204"/>
      <c r="E60" s="1205"/>
      <c r="F60" s="358">
        <v>91</v>
      </c>
      <c r="G60" s="358">
        <v>60</v>
      </c>
      <c r="H60" s="359">
        <v>55</v>
      </c>
    </row>
    <row r="61" spans="2:8" ht="45.75" customHeight="1" x14ac:dyDescent="0.2">
      <c r="B61" s="123"/>
      <c r="C61" s="1203" t="s">
        <v>556</v>
      </c>
      <c r="D61" s="1204"/>
      <c r="E61" s="1205"/>
      <c r="F61" s="358">
        <v>8</v>
      </c>
      <c r="G61" s="358">
        <v>8</v>
      </c>
      <c r="H61" s="359">
        <v>10</v>
      </c>
    </row>
    <row r="62" spans="2:8" ht="45.75" customHeight="1" thickBot="1" x14ac:dyDescent="0.25">
      <c r="B62" s="124"/>
      <c r="C62" s="1206" t="s">
        <v>557</v>
      </c>
      <c r="D62" s="1207"/>
      <c r="E62" s="1208"/>
      <c r="F62" s="360">
        <v>2</v>
      </c>
      <c r="G62" s="360">
        <v>2</v>
      </c>
      <c r="H62" s="361">
        <v>2</v>
      </c>
    </row>
    <row r="63" spans="2:8" ht="52.5" customHeight="1" thickBot="1" x14ac:dyDescent="0.25">
      <c r="B63" s="125"/>
      <c r="C63" s="1209" t="s">
        <v>49</v>
      </c>
      <c r="D63" s="1209"/>
      <c r="E63" s="1210"/>
      <c r="F63" s="362">
        <v>3666</v>
      </c>
      <c r="G63" s="362">
        <v>3717</v>
      </c>
      <c r="H63" s="363">
        <v>3587</v>
      </c>
    </row>
    <row r="64" spans="2:8" ht="13.2" x14ac:dyDescent="0.2"/>
  </sheetData>
  <sheetProtection algorithmName="SHA-512" hashValue="dlHF7tat3XwgBw2gNVOHXSkl3tdzjpGRGvVj0ILXgqaO8Qpul/P8aTmN7+drJ7VVcdGWz1lEzMjtE7iBewK3Bg==" saltValue="K3AVaY5OoxahBptzFViX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64656</v>
      </c>
      <c r="E3" s="144"/>
      <c r="F3" s="145">
        <v>84459</v>
      </c>
      <c r="G3" s="146"/>
      <c r="H3" s="147"/>
    </row>
    <row r="4" spans="1:8" x14ac:dyDescent="0.2">
      <c r="A4" s="148"/>
      <c r="B4" s="149"/>
      <c r="C4" s="150"/>
      <c r="D4" s="151">
        <v>49713</v>
      </c>
      <c r="E4" s="152"/>
      <c r="F4" s="153">
        <v>47314</v>
      </c>
      <c r="G4" s="154"/>
      <c r="H4" s="155"/>
    </row>
    <row r="5" spans="1:8" x14ac:dyDescent="0.2">
      <c r="A5" s="136" t="s">
        <v>519</v>
      </c>
      <c r="B5" s="141"/>
      <c r="C5" s="142"/>
      <c r="D5" s="143">
        <v>144483</v>
      </c>
      <c r="E5" s="144"/>
      <c r="F5" s="145">
        <v>74568</v>
      </c>
      <c r="G5" s="146"/>
      <c r="H5" s="147"/>
    </row>
    <row r="6" spans="1:8" x14ac:dyDescent="0.2">
      <c r="A6" s="148"/>
      <c r="B6" s="149"/>
      <c r="C6" s="150"/>
      <c r="D6" s="151">
        <v>120876</v>
      </c>
      <c r="E6" s="152"/>
      <c r="F6" s="153">
        <v>42558</v>
      </c>
      <c r="G6" s="154"/>
      <c r="H6" s="155"/>
    </row>
    <row r="7" spans="1:8" x14ac:dyDescent="0.2">
      <c r="A7" s="136" t="s">
        <v>520</v>
      </c>
      <c r="B7" s="141"/>
      <c r="C7" s="142"/>
      <c r="D7" s="143">
        <v>159735</v>
      </c>
      <c r="E7" s="144"/>
      <c r="F7" s="145">
        <v>73693</v>
      </c>
      <c r="G7" s="146"/>
      <c r="H7" s="147"/>
    </row>
    <row r="8" spans="1:8" x14ac:dyDescent="0.2">
      <c r="A8" s="148"/>
      <c r="B8" s="149"/>
      <c r="C8" s="150"/>
      <c r="D8" s="151">
        <v>130604</v>
      </c>
      <c r="E8" s="152"/>
      <c r="F8" s="153">
        <v>44203</v>
      </c>
      <c r="G8" s="154"/>
      <c r="H8" s="155"/>
    </row>
    <row r="9" spans="1:8" x14ac:dyDescent="0.2">
      <c r="A9" s="136" t="s">
        <v>521</v>
      </c>
      <c r="B9" s="141"/>
      <c r="C9" s="142"/>
      <c r="D9" s="143">
        <v>90173</v>
      </c>
      <c r="E9" s="144"/>
      <c r="F9" s="145">
        <v>79401</v>
      </c>
      <c r="G9" s="146"/>
      <c r="H9" s="147"/>
    </row>
    <row r="10" spans="1:8" x14ac:dyDescent="0.2">
      <c r="A10" s="148"/>
      <c r="B10" s="149"/>
      <c r="C10" s="150"/>
      <c r="D10" s="151">
        <v>57708</v>
      </c>
      <c r="E10" s="152"/>
      <c r="F10" s="153">
        <v>49347</v>
      </c>
      <c r="G10" s="154"/>
      <c r="H10" s="155"/>
    </row>
    <row r="11" spans="1:8" x14ac:dyDescent="0.2">
      <c r="A11" s="136" t="s">
        <v>522</v>
      </c>
      <c r="B11" s="141"/>
      <c r="C11" s="142"/>
      <c r="D11" s="143">
        <v>117087</v>
      </c>
      <c r="E11" s="144"/>
      <c r="F11" s="145">
        <v>87379</v>
      </c>
      <c r="G11" s="146"/>
      <c r="H11" s="147"/>
    </row>
    <row r="12" spans="1:8" x14ac:dyDescent="0.2">
      <c r="A12" s="148"/>
      <c r="B12" s="149"/>
      <c r="C12" s="156"/>
      <c r="D12" s="151">
        <v>71374</v>
      </c>
      <c r="E12" s="152"/>
      <c r="F12" s="153">
        <v>55855</v>
      </c>
      <c r="G12" s="154"/>
      <c r="H12" s="155"/>
    </row>
    <row r="13" spans="1:8" x14ac:dyDescent="0.2">
      <c r="A13" s="136"/>
      <c r="B13" s="141"/>
      <c r="C13" s="157"/>
      <c r="D13" s="158">
        <v>115227</v>
      </c>
      <c r="E13" s="159"/>
      <c r="F13" s="160">
        <v>79900</v>
      </c>
      <c r="G13" s="161"/>
      <c r="H13" s="147"/>
    </row>
    <row r="14" spans="1:8" x14ac:dyDescent="0.2">
      <c r="A14" s="148"/>
      <c r="B14" s="149"/>
      <c r="C14" s="150"/>
      <c r="D14" s="151">
        <v>86055</v>
      </c>
      <c r="E14" s="152"/>
      <c r="F14" s="153">
        <v>47855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15.26</v>
      </c>
      <c r="C19" s="162">
        <f>ROUND(VALUE(SUBSTITUTE(実質収支比率等に係る経年分析!G$48,"▲","-")),2)</f>
        <v>22.42</v>
      </c>
      <c r="D19" s="162">
        <f>ROUND(VALUE(SUBSTITUTE(実質収支比率等に係る経年分析!H$48,"▲","-")),2)</f>
        <v>19.010000000000002</v>
      </c>
      <c r="E19" s="162">
        <f>ROUND(VALUE(SUBSTITUTE(実質収支比率等に係る経年分析!I$48,"▲","-")),2)</f>
        <v>18.739999999999998</v>
      </c>
      <c r="F19" s="162">
        <f>ROUND(VALUE(SUBSTITUTE(実質収支比率等に係る経年分析!J$48,"▲","-")),2)</f>
        <v>15.2</v>
      </c>
    </row>
    <row r="20" spans="1:11" x14ac:dyDescent="0.2">
      <c r="A20" s="162" t="s">
        <v>53</v>
      </c>
      <c r="B20" s="162">
        <f>ROUND(VALUE(SUBSTITUTE(実質収支比率等に係る経年分析!F$47,"▲","-")),2)</f>
        <v>22.15</v>
      </c>
      <c r="C20" s="162">
        <f>ROUND(VALUE(SUBSTITUTE(実質収支比率等に係る経年分析!G$47,"▲","-")),2)</f>
        <v>25.4</v>
      </c>
      <c r="D20" s="162">
        <f>ROUND(VALUE(SUBSTITUTE(実質収支比率等に係る経年分析!H$47,"▲","-")),2)</f>
        <v>26.53</v>
      </c>
      <c r="E20" s="162">
        <f>ROUND(VALUE(SUBSTITUTE(実質収支比率等に係る経年分析!I$47,"▲","-")),2)</f>
        <v>25.39</v>
      </c>
      <c r="F20" s="162">
        <f>ROUND(VALUE(SUBSTITUTE(実質収支比率等に係る経年分析!J$47,"▲","-")),2)</f>
        <v>23.08</v>
      </c>
    </row>
    <row r="21" spans="1:11" x14ac:dyDescent="0.2">
      <c r="A21" s="162" t="s">
        <v>54</v>
      </c>
      <c r="B21" s="162">
        <f>IF(ISNUMBER(VALUE(SUBSTITUTE(実質収支比率等に係る経年分析!F$49,"▲","-"))),ROUND(VALUE(SUBSTITUTE(実質収支比率等に係る経年分析!F$49,"▲","-")),2),NA())</f>
        <v>8.2100000000000009</v>
      </c>
      <c r="C21" s="162">
        <f>IF(ISNUMBER(VALUE(SUBSTITUTE(実質収支比率等に係る経年分析!G$49,"▲","-"))),ROUND(VALUE(SUBSTITUTE(実質収支比率等に係る経年分析!G$49,"▲","-")),2),NA())</f>
        <v>12.49</v>
      </c>
      <c r="D21" s="162">
        <f>IF(ISNUMBER(VALUE(SUBSTITUTE(実質収支比率等に係る経年分析!H$49,"▲","-"))),ROUND(VALUE(SUBSTITUTE(実質収支比率等に係る経年分析!H$49,"▲","-")),2),NA())</f>
        <v>-3.16</v>
      </c>
      <c r="E21" s="162">
        <f>IF(ISNUMBER(VALUE(SUBSTITUTE(実質収支比率等に係る経年分析!I$49,"▲","-"))),ROUND(VALUE(SUBSTITUTE(実質収支比率等に係る経年分析!I$49,"▲","-")),2),NA())</f>
        <v>-1.17</v>
      </c>
      <c r="F21" s="162">
        <f>IF(ISNUMBER(VALUE(SUBSTITUTE(実質収支比率等に係る経年分析!J$49,"▲","-"))),ROUND(VALUE(SUBSTITUTE(実質収支比率等に係る経年分析!J$49,"▲","-")),2),NA())</f>
        <v>-5.0199999999999996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大子町介護サービス事業特別会計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大子町後期高齢者医療特別会計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2">
      <c r="A32" s="163" t="str">
        <f>IF(連結実質赤字比率に係る赤字・黒字の構成分析!C$38="",NA(),連結実質赤字比率に係る赤字・黒字の構成分析!C$38)</f>
        <v>大子町浄化槽整備事業会計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0.82</v>
      </c>
    </row>
    <row r="33" spans="1:16" x14ac:dyDescent="0.2">
      <c r="A33" s="163" t="str">
        <f>IF(連結実質赤字比率に係る赤字・黒字の構成分析!C$37="",NA(),連結実質赤字比率に係る赤字・黒字の構成分析!C$37)</f>
        <v>大子町国民健康保険事業特別会計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2.11</v>
      </c>
    </row>
    <row r="34" spans="1:16" x14ac:dyDescent="0.2">
      <c r="A34" s="163" t="str">
        <f>IF(連結実質赤字比率に係る赤字・黒字の構成分析!C$36="",NA(),連結実質赤字比率に係る赤字・黒字の構成分析!C$36)</f>
        <v>大子町介護保険特別会計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2">
      <c r="A35" s="163" t="str">
        <f>IF(連結実質赤字比率に係る赤字・黒字の構成分析!C$35="",NA(),連結実質赤字比率に係る赤字・黒字の構成分析!C$35)</f>
        <v>大子町水道事業会計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10.130000000000001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18.739999999999998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857</v>
      </c>
      <c r="E42" s="164"/>
      <c r="F42" s="164"/>
      <c r="G42" s="164">
        <f>'実質公債費比率（分子）の構造'!L$52</f>
        <v>879</v>
      </c>
      <c r="H42" s="164"/>
      <c r="I42" s="164"/>
      <c r="J42" s="164">
        <f>'実質公債費比率（分子）の構造'!M$52</f>
        <v>919</v>
      </c>
      <c r="K42" s="164"/>
      <c r="L42" s="164"/>
      <c r="M42" s="164">
        <f>'実質公債費比率（分子）の構造'!N$52</f>
        <v>911</v>
      </c>
      <c r="N42" s="164"/>
      <c r="O42" s="164"/>
      <c r="P42" s="164">
        <f>'実質公債費比率（分子）の構造'!O$52</f>
        <v>901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28</v>
      </c>
      <c r="C46" s="164"/>
      <c r="D46" s="164"/>
      <c r="E46" s="164">
        <f>'実質公債費比率（分子）の構造'!L$48</f>
        <v>26</v>
      </c>
      <c r="F46" s="164"/>
      <c r="G46" s="164"/>
      <c r="H46" s="164">
        <f>'実質公債費比率（分子）の構造'!M$48</f>
        <v>38</v>
      </c>
      <c r="I46" s="164"/>
      <c r="J46" s="164"/>
      <c r="K46" s="164">
        <f>'実質公債費比率（分子）の構造'!N$48</f>
        <v>33</v>
      </c>
      <c r="L46" s="164"/>
      <c r="M46" s="164"/>
      <c r="N46" s="164">
        <f>'実質公債費比率（分子）の構造'!O$48</f>
        <v>24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1011</v>
      </c>
      <c r="C49" s="164"/>
      <c r="D49" s="164"/>
      <c r="E49" s="164">
        <f>'実質公債費比率（分子）の構造'!L$45</f>
        <v>1044</v>
      </c>
      <c r="F49" s="164"/>
      <c r="G49" s="164"/>
      <c r="H49" s="164">
        <f>'実質公債費比率（分子）の構造'!M$45</f>
        <v>1109</v>
      </c>
      <c r="I49" s="164"/>
      <c r="J49" s="164"/>
      <c r="K49" s="164">
        <f>'実質公債費比率（分子）の構造'!N$45</f>
        <v>1130</v>
      </c>
      <c r="L49" s="164"/>
      <c r="M49" s="164"/>
      <c r="N49" s="164">
        <f>'実質公債費比率（分子）の構造'!O$45</f>
        <v>1186</v>
      </c>
      <c r="O49" s="164"/>
      <c r="P49" s="164"/>
    </row>
    <row r="50" spans="1:16" x14ac:dyDescent="0.2">
      <c r="A50" s="164" t="s">
        <v>67</v>
      </c>
      <c r="B50" s="164" t="e">
        <f>NA()</f>
        <v>#N/A</v>
      </c>
      <c r="C50" s="164">
        <f>IF(ISNUMBER('実質公債費比率（分子）の構造'!K$53),'実質公債費比率（分子）の構造'!K$53,NA())</f>
        <v>184</v>
      </c>
      <c r="D50" s="164" t="e">
        <f>NA()</f>
        <v>#N/A</v>
      </c>
      <c r="E50" s="164" t="e">
        <f>NA()</f>
        <v>#N/A</v>
      </c>
      <c r="F50" s="164">
        <f>IF(ISNUMBER('実質公債費比率（分子）の構造'!L$53),'実質公債費比率（分子）の構造'!L$53,NA())</f>
        <v>192</v>
      </c>
      <c r="G50" s="164" t="e">
        <f>NA()</f>
        <v>#N/A</v>
      </c>
      <c r="H50" s="164" t="e">
        <f>NA()</f>
        <v>#N/A</v>
      </c>
      <c r="I50" s="164">
        <f>IF(ISNUMBER('実質公債費比率（分子）の構造'!M$53),'実質公債費比率（分子）の構造'!M$53,NA())</f>
        <v>229</v>
      </c>
      <c r="J50" s="164" t="e">
        <f>NA()</f>
        <v>#N/A</v>
      </c>
      <c r="K50" s="164" t="e">
        <f>NA()</f>
        <v>#N/A</v>
      </c>
      <c r="L50" s="164">
        <f>IF(ISNUMBER('実質公債費比率（分子）の構造'!N$53),'実質公債費比率（分子）の構造'!N$53,NA())</f>
        <v>253</v>
      </c>
      <c r="M50" s="164" t="e">
        <f>NA()</f>
        <v>#N/A</v>
      </c>
      <c r="N50" s="164" t="e">
        <f>NA()</f>
        <v>#N/A</v>
      </c>
      <c r="O50" s="164">
        <f>IF(ISNUMBER('実質公債費比率（分子）の構造'!O$53),'実質公債費比率（分子）の構造'!O$53,NA())</f>
        <v>309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8636</v>
      </c>
      <c r="E56" s="163"/>
      <c r="F56" s="163"/>
      <c r="G56" s="163">
        <f>'将来負担比率（分子）の構造'!J$52</f>
        <v>8721</v>
      </c>
      <c r="H56" s="163"/>
      <c r="I56" s="163"/>
      <c r="J56" s="163">
        <f>'将来負担比率（分子）の構造'!K$52</f>
        <v>8531</v>
      </c>
      <c r="K56" s="163"/>
      <c r="L56" s="163"/>
      <c r="M56" s="163">
        <f>'将来負担比率（分子）の構造'!L$52</f>
        <v>8304</v>
      </c>
      <c r="N56" s="163"/>
      <c r="O56" s="163"/>
      <c r="P56" s="163">
        <f>'将来負担比率（分子）の構造'!M$52</f>
        <v>7899</v>
      </c>
    </row>
    <row r="57" spans="1:16" x14ac:dyDescent="0.2">
      <c r="A57" s="163" t="s">
        <v>42</v>
      </c>
      <c r="B57" s="163"/>
      <c r="C57" s="163"/>
      <c r="D57" s="163">
        <f>'将来負担比率（分子）の構造'!I$51</f>
        <v>102</v>
      </c>
      <c r="E57" s="163"/>
      <c r="F57" s="163"/>
      <c r="G57" s="163">
        <f>'将来負担比率（分子）の構造'!J$51</f>
        <v>77</v>
      </c>
      <c r="H57" s="163"/>
      <c r="I57" s="163"/>
      <c r="J57" s="163">
        <f>'将来負担比率（分子）の構造'!K$51</f>
        <v>59</v>
      </c>
      <c r="K57" s="163"/>
      <c r="L57" s="163"/>
      <c r="M57" s="163">
        <f>'将来負担比率（分子）の構造'!L$51</f>
        <v>39</v>
      </c>
      <c r="N57" s="163"/>
      <c r="O57" s="163"/>
      <c r="P57" s="163">
        <f>'将来負担比率（分子）の構造'!M$51</f>
        <v>26</v>
      </c>
    </row>
    <row r="58" spans="1:16" x14ac:dyDescent="0.2">
      <c r="A58" s="163" t="s">
        <v>41</v>
      </c>
      <c r="B58" s="163"/>
      <c r="C58" s="163"/>
      <c r="D58" s="163">
        <f>'将来負担比率（分子）の構造'!I$50</f>
        <v>3994</v>
      </c>
      <c r="E58" s="163"/>
      <c r="F58" s="163"/>
      <c r="G58" s="163">
        <f>'将来負担比率（分子）の構造'!J$50</f>
        <v>4038</v>
      </c>
      <c r="H58" s="163"/>
      <c r="I58" s="163"/>
      <c r="J58" s="163">
        <f>'将来負担比率（分子）の構造'!K$50</f>
        <v>3881</v>
      </c>
      <c r="K58" s="163"/>
      <c r="L58" s="163"/>
      <c r="M58" s="163">
        <f>'将来負担比率（分子）の構造'!L$50</f>
        <v>4032</v>
      </c>
      <c r="N58" s="163"/>
      <c r="O58" s="163"/>
      <c r="P58" s="163">
        <f>'将来負担比率（分子）の構造'!M$50</f>
        <v>4018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4</v>
      </c>
      <c r="O61" s="163"/>
      <c r="P61" s="163"/>
    </row>
    <row r="62" spans="1:16" x14ac:dyDescent="0.2">
      <c r="A62" s="163" t="s">
        <v>35</v>
      </c>
      <c r="B62" s="163">
        <f>'将来負担比率（分子）の構造'!I$45</f>
        <v>3283</v>
      </c>
      <c r="C62" s="163"/>
      <c r="D62" s="163"/>
      <c r="E62" s="163">
        <f>'将来負担比率（分子）の構造'!J$45</f>
        <v>3284</v>
      </c>
      <c r="F62" s="163"/>
      <c r="G62" s="163"/>
      <c r="H62" s="163">
        <f>'将来負担比率（分子）の構造'!K$45</f>
        <v>3258</v>
      </c>
      <c r="I62" s="163"/>
      <c r="J62" s="163"/>
      <c r="K62" s="163">
        <f>'将来負担比率（分子）の構造'!L$45</f>
        <v>3282</v>
      </c>
      <c r="L62" s="163"/>
      <c r="M62" s="163"/>
      <c r="N62" s="163">
        <f>'将来負担比率（分子）の構造'!M$45</f>
        <v>3297</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531</v>
      </c>
      <c r="C64" s="163"/>
      <c r="D64" s="163"/>
      <c r="E64" s="163">
        <f>'将来負担比率（分子）の構造'!J$43</f>
        <v>394</v>
      </c>
      <c r="F64" s="163"/>
      <c r="G64" s="163"/>
      <c r="H64" s="163">
        <f>'将来負担比率（分子）の構造'!K$43</f>
        <v>425</v>
      </c>
      <c r="I64" s="163"/>
      <c r="J64" s="163"/>
      <c r="K64" s="163">
        <f>'将来負担比率（分子）の構造'!L$43</f>
        <v>705</v>
      </c>
      <c r="L64" s="163"/>
      <c r="M64" s="163"/>
      <c r="N64" s="163">
        <f>'将来負担比率（分子）の構造'!M$43</f>
        <v>710</v>
      </c>
      <c r="O64" s="163"/>
      <c r="P64" s="163"/>
    </row>
    <row r="65" spans="1:16" x14ac:dyDescent="0.2">
      <c r="A65" s="163" t="s">
        <v>32</v>
      </c>
      <c r="B65" s="163">
        <f>'将来負担比率（分子）の構造'!I$42</f>
        <v>3</v>
      </c>
      <c r="C65" s="163"/>
      <c r="D65" s="163"/>
      <c r="E65" s="163">
        <f>'将来負担比率（分子）の構造'!J$42</f>
        <v>2</v>
      </c>
      <c r="F65" s="163"/>
      <c r="G65" s="163"/>
      <c r="H65" s="163">
        <f>'将来負担比率（分子）の構造'!K$42</f>
        <v>1</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10069</v>
      </c>
      <c r="C66" s="163"/>
      <c r="D66" s="163"/>
      <c r="E66" s="163">
        <f>'将来負担比率（分子）の構造'!J$41</f>
        <v>10849</v>
      </c>
      <c r="F66" s="163"/>
      <c r="G66" s="163"/>
      <c r="H66" s="163">
        <f>'将来負担比率（分子）の構造'!K$41</f>
        <v>11294</v>
      </c>
      <c r="I66" s="163"/>
      <c r="J66" s="163"/>
      <c r="K66" s="163">
        <f>'将来負担比率（分子）の構造'!L$41</f>
        <v>11114</v>
      </c>
      <c r="L66" s="163"/>
      <c r="M66" s="163"/>
      <c r="N66" s="163">
        <f>'将来負担比率（分子）の構造'!M$41</f>
        <v>10764</v>
      </c>
      <c r="O66" s="163"/>
      <c r="P66" s="163"/>
    </row>
    <row r="67" spans="1:16" x14ac:dyDescent="0.2">
      <c r="A67" s="163" t="s">
        <v>71</v>
      </c>
      <c r="B67" s="163" t="e">
        <f>NA()</f>
        <v>#N/A</v>
      </c>
      <c r="C67" s="163">
        <f>IF(ISNUMBER('将来負担比率（分子）の構造'!I$53), IF('将来負担比率（分子）の構造'!I$53 &lt; 0, 0, '将来負担比率（分子）の構造'!I$53), NA())</f>
        <v>1153</v>
      </c>
      <c r="D67" s="163" t="e">
        <f>NA()</f>
        <v>#N/A</v>
      </c>
      <c r="E67" s="163" t="e">
        <f>NA()</f>
        <v>#N/A</v>
      </c>
      <c r="F67" s="163">
        <f>IF(ISNUMBER('将来負担比率（分子）の構造'!J$53), IF('将来負担比率（分子）の構造'!J$53 &lt; 0, 0, '将来負担比率（分子）の構造'!J$53), NA())</f>
        <v>1693</v>
      </c>
      <c r="G67" s="163" t="e">
        <f>NA()</f>
        <v>#N/A</v>
      </c>
      <c r="H67" s="163" t="e">
        <f>NA()</f>
        <v>#N/A</v>
      </c>
      <c r="I67" s="163">
        <f>IF(ISNUMBER('将来負担比率（分子）の構造'!K$53), IF('将来負担比率（分子）の構造'!K$53 &lt; 0, 0, '将来負担比率（分子）の構造'!K$53), NA())</f>
        <v>2507</v>
      </c>
      <c r="J67" s="163" t="e">
        <f>NA()</f>
        <v>#N/A</v>
      </c>
      <c r="K67" s="163" t="e">
        <f>NA()</f>
        <v>#N/A</v>
      </c>
      <c r="L67" s="163">
        <f>IF(ISNUMBER('将来負担比率（分子）の構造'!L$53), IF('将来負担比率（分子）の構造'!L$53 &lt; 0, 0, '将来負担比率（分子）の構造'!L$53), NA())</f>
        <v>2725</v>
      </c>
      <c r="M67" s="163" t="e">
        <f>NA()</f>
        <v>#N/A</v>
      </c>
      <c r="N67" s="163" t="e">
        <f>NA()</f>
        <v>#N/A</v>
      </c>
      <c r="O67" s="163">
        <f>IF(ISNUMBER('将来負担比率（分子）の構造'!M$53), IF('将来負担比率（分子）の構造'!M$53 &lt; 0, 0, '将来負担比率（分子）の構造'!M$53), NA())</f>
        <v>2832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1694</v>
      </c>
      <c r="C72" s="167">
        <f>基金残高に係る経年分析!G55</f>
        <v>1630</v>
      </c>
      <c r="D72" s="167">
        <f>基金残高に係る経年分析!H55</f>
        <v>1510</v>
      </c>
    </row>
    <row r="73" spans="1:16" x14ac:dyDescent="0.2">
      <c r="A73" s="166" t="s">
        <v>74</v>
      </c>
      <c r="B73" s="167">
        <f>基金残高に係る経年分析!F56</f>
        <v>1152</v>
      </c>
      <c r="C73" s="167">
        <f>基金残高に係る経年分析!G56</f>
        <v>1177</v>
      </c>
      <c r="D73" s="167">
        <f>基金残高に係る経年分析!H56</f>
        <v>1182</v>
      </c>
    </row>
    <row r="74" spans="1:16" x14ac:dyDescent="0.2">
      <c r="A74" s="166" t="s">
        <v>75</v>
      </c>
      <c r="B74" s="167">
        <f>基金残高に係る経年分析!F57</f>
        <v>820</v>
      </c>
      <c r="C74" s="167">
        <f>基金残高に係る経年分析!G57</f>
        <v>910</v>
      </c>
      <c r="D74" s="167">
        <f>基金残高に係る経年分析!H57</f>
        <v>896</v>
      </c>
    </row>
  </sheetData>
  <sheetProtection algorithmName="SHA-512" hashValue="cU+txKoV6RF1/9aZn27jlA2SlWmfBJ7LtwlPRvQ7RA26PhECUwhoa5RuOSOxP7sAJqvEJFTcnfsOm3/WSjYdZw==" saltValue="vG6ReLjtN+tiYv+T0hto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0" sqref="AP20:BF20"/>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1762292</v>
      </c>
      <c r="S5" s="677"/>
      <c r="T5" s="677"/>
      <c r="U5" s="677"/>
      <c r="V5" s="677"/>
      <c r="W5" s="677"/>
      <c r="X5" s="677"/>
      <c r="Y5" s="702"/>
      <c r="Z5" s="715">
        <v>14.8</v>
      </c>
      <c r="AA5" s="715"/>
      <c r="AB5" s="715"/>
      <c r="AC5" s="715"/>
      <c r="AD5" s="716">
        <v>1762292</v>
      </c>
      <c r="AE5" s="716"/>
      <c r="AF5" s="716"/>
      <c r="AG5" s="716"/>
      <c r="AH5" s="716"/>
      <c r="AI5" s="716"/>
      <c r="AJ5" s="716"/>
      <c r="AK5" s="716"/>
      <c r="AL5" s="703">
        <v>26.5</v>
      </c>
      <c r="AM5" s="685"/>
      <c r="AN5" s="685"/>
      <c r="AO5" s="704"/>
      <c r="AP5" s="679" t="s">
        <v>216</v>
      </c>
      <c r="AQ5" s="680"/>
      <c r="AR5" s="680"/>
      <c r="AS5" s="680"/>
      <c r="AT5" s="680"/>
      <c r="AU5" s="680"/>
      <c r="AV5" s="680"/>
      <c r="AW5" s="680"/>
      <c r="AX5" s="680"/>
      <c r="AY5" s="680"/>
      <c r="AZ5" s="680"/>
      <c r="BA5" s="680"/>
      <c r="BB5" s="680"/>
      <c r="BC5" s="680"/>
      <c r="BD5" s="680"/>
      <c r="BE5" s="680"/>
      <c r="BF5" s="681"/>
      <c r="BG5" s="621">
        <v>1728848</v>
      </c>
      <c r="BH5" s="622"/>
      <c r="BI5" s="622"/>
      <c r="BJ5" s="622"/>
      <c r="BK5" s="622"/>
      <c r="BL5" s="622"/>
      <c r="BM5" s="622"/>
      <c r="BN5" s="623"/>
      <c r="BO5" s="659">
        <v>98.1</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221449</v>
      </c>
      <c r="S6" s="622"/>
      <c r="T6" s="622"/>
      <c r="U6" s="622"/>
      <c r="V6" s="622"/>
      <c r="W6" s="622"/>
      <c r="X6" s="622"/>
      <c r="Y6" s="623"/>
      <c r="Z6" s="659">
        <v>1.9</v>
      </c>
      <c r="AA6" s="659"/>
      <c r="AB6" s="659"/>
      <c r="AC6" s="659"/>
      <c r="AD6" s="660">
        <v>221449</v>
      </c>
      <c r="AE6" s="660"/>
      <c r="AF6" s="660"/>
      <c r="AG6" s="660"/>
      <c r="AH6" s="660"/>
      <c r="AI6" s="660"/>
      <c r="AJ6" s="660"/>
      <c r="AK6" s="660"/>
      <c r="AL6" s="624">
        <v>3.3</v>
      </c>
      <c r="AM6" s="625"/>
      <c r="AN6" s="625"/>
      <c r="AO6" s="661"/>
      <c r="AP6" s="618" t="s">
        <v>221</v>
      </c>
      <c r="AQ6" s="619"/>
      <c r="AR6" s="619"/>
      <c r="AS6" s="619"/>
      <c r="AT6" s="619"/>
      <c r="AU6" s="619"/>
      <c r="AV6" s="619"/>
      <c r="AW6" s="619"/>
      <c r="AX6" s="619"/>
      <c r="AY6" s="619"/>
      <c r="AZ6" s="619"/>
      <c r="BA6" s="619"/>
      <c r="BB6" s="619"/>
      <c r="BC6" s="619"/>
      <c r="BD6" s="619"/>
      <c r="BE6" s="619"/>
      <c r="BF6" s="620"/>
      <c r="BG6" s="621">
        <v>1728848</v>
      </c>
      <c r="BH6" s="622"/>
      <c r="BI6" s="622"/>
      <c r="BJ6" s="622"/>
      <c r="BK6" s="622"/>
      <c r="BL6" s="622"/>
      <c r="BM6" s="622"/>
      <c r="BN6" s="623"/>
      <c r="BO6" s="659">
        <v>98.1</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107067</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105867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562</v>
      </c>
      <c r="S7" s="622"/>
      <c r="T7" s="622"/>
      <c r="U7" s="622"/>
      <c r="V7" s="622"/>
      <c r="W7" s="622"/>
      <c r="X7" s="622"/>
      <c r="Y7" s="623"/>
      <c r="Z7" s="659">
        <v>0</v>
      </c>
      <c r="AA7" s="659"/>
      <c r="AB7" s="659"/>
      <c r="AC7" s="659"/>
      <c r="AD7" s="660">
        <v>562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571630</v>
      </c>
      <c r="BH7" s="622"/>
      <c r="BI7" s="622"/>
      <c r="BJ7" s="622"/>
      <c r="BK7" s="622"/>
      <c r="BL7" s="622"/>
      <c r="BM7" s="622"/>
      <c r="BN7" s="623"/>
      <c r="BO7" s="659">
        <v>32.4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1892062</v>
      </c>
      <c r="CS7" s="622"/>
      <c r="CT7" s="622"/>
      <c r="CU7" s="622"/>
      <c r="CV7" s="622"/>
      <c r="CW7" s="622"/>
      <c r="CX7" s="622"/>
      <c r="CY7" s="623"/>
      <c r="CZ7" s="659">
        <v>17.399999999999999</v>
      </c>
      <c r="DA7" s="659"/>
      <c r="DB7" s="659"/>
      <c r="DC7" s="659"/>
      <c r="DD7" s="627">
        <v>332938</v>
      </c>
      <c r="DE7" s="622"/>
      <c r="DF7" s="622"/>
      <c r="DG7" s="622"/>
      <c r="DH7" s="622"/>
      <c r="DI7" s="622"/>
      <c r="DJ7" s="622"/>
      <c r="DK7" s="622"/>
      <c r="DL7" s="622"/>
      <c r="DM7" s="622"/>
      <c r="DN7" s="622"/>
      <c r="DO7" s="622"/>
      <c r="DP7" s="623"/>
      <c r="DQ7" s="627">
        <v>1332010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11341</v>
      </c>
      <c r="S8" s="622"/>
      <c r="T8" s="622"/>
      <c r="U8" s="622"/>
      <c r="V8" s="622"/>
      <c r="W8" s="622"/>
      <c r="X8" s="622"/>
      <c r="Y8" s="623"/>
      <c r="Z8" s="659">
        <v>0.1</v>
      </c>
      <c r="AA8" s="659"/>
      <c r="AB8" s="659"/>
      <c r="AC8" s="659"/>
      <c r="AD8" s="660">
        <v>11341</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22037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2752387</v>
      </c>
      <c r="CS8" s="622"/>
      <c r="CT8" s="622"/>
      <c r="CU8" s="622"/>
      <c r="CV8" s="622"/>
      <c r="CW8" s="622"/>
      <c r="CX8" s="622"/>
      <c r="CY8" s="623"/>
      <c r="CZ8" s="659">
        <v>25.3</v>
      </c>
      <c r="DA8" s="659"/>
      <c r="DB8" s="659"/>
      <c r="DC8" s="659"/>
      <c r="DD8" s="627">
        <v>44597</v>
      </c>
      <c r="DE8" s="622"/>
      <c r="DF8" s="622"/>
      <c r="DG8" s="622"/>
      <c r="DH8" s="622"/>
      <c r="DI8" s="622"/>
      <c r="DJ8" s="622"/>
      <c r="DK8" s="622"/>
      <c r="DL8" s="622"/>
      <c r="DM8" s="622"/>
      <c r="DN8" s="622"/>
      <c r="DO8" s="622"/>
      <c r="DP8" s="623"/>
      <c r="DQ8" s="627">
        <v>1797631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15748</v>
      </c>
      <c r="S9" s="622"/>
      <c r="T9" s="622"/>
      <c r="U9" s="622"/>
      <c r="V9" s="622"/>
      <c r="W9" s="622"/>
      <c r="X9" s="622"/>
      <c r="Y9" s="623"/>
      <c r="Z9" s="659">
        <v>0.1</v>
      </c>
      <c r="AA9" s="659"/>
      <c r="AB9" s="659"/>
      <c r="AC9" s="659"/>
      <c r="AD9" s="660">
        <v>15748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466350</v>
      </c>
      <c r="BH9" s="622"/>
      <c r="BI9" s="622"/>
      <c r="BJ9" s="622"/>
      <c r="BK9" s="622"/>
      <c r="BL9" s="622"/>
      <c r="BM9" s="622"/>
      <c r="BN9" s="623"/>
      <c r="BO9" s="659">
        <v>26.5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1086223</v>
      </c>
      <c r="CS9" s="622"/>
      <c r="CT9" s="622"/>
      <c r="CU9" s="622"/>
      <c r="CV9" s="622"/>
      <c r="CW9" s="622"/>
      <c r="CX9" s="622"/>
      <c r="CY9" s="623"/>
      <c r="CZ9" s="659">
        <v>10</v>
      </c>
      <c r="DA9" s="659"/>
      <c r="DB9" s="659"/>
      <c r="DC9" s="659"/>
      <c r="DD9" s="627">
        <v>162052</v>
      </c>
      <c r="DE9" s="622"/>
      <c r="DF9" s="622"/>
      <c r="DG9" s="622"/>
      <c r="DH9" s="622"/>
      <c r="DI9" s="622"/>
      <c r="DJ9" s="622"/>
      <c r="DK9" s="622"/>
      <c r="DL9" s="622"/>
      <c r="DM9" s="622"/>
      <c r="DN9" s="622"/>
      <c r="DO9" s="622"/>
      <c r="DP9" s="623"/>
      <c r="DQ9" s="627">
        <v>845798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43650</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396507</v>
      </c>
      <c r="S11" s="622"/>
      <c r="T11" s="622"/>
      <c r="U11" s="622"/>
      <c r="V11" s="622"/>
      <c r="W11" s="622"/>
      <c r="X11" s="622"/>
      <c r="Y11" s="623"/>
      <c r="Z11" s="624">
        <v>3.3</v>
      </c>
      <c r="AA11" s="625"/>
      <c r="AB11" s="625"/>
      <c r="AC11" s="626"/>
      <c r="AD11" s="627">
        <v>396507</v>
      </c>
      <c r="AE11" s="622"/>
      <c r="AF11" s="622"/>
      <c r="AG11" s="622"/>
      <c r="AH11" s="622"/>
      <c r="AI11" s="622"/>
      <c r="AJ11" s="622"/>
      <c r="AK11" s="623"/>
      <c r="AL11" s="624">
        <v>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39593</v>
      </c>
      <c r="BH11" s="622"/>
      <c r="BI11" s="622"/>
      <c r="BJ11" s="622"/>
      <c r="BK11" s="622"/>
      <c r="BL11" s="622"/>
      <c r="BM11" s="622"/>
      <c r="BN11" s="623"/>
      <c r="BO11" s="659">
        <v>2.2000000000000002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612296</v>
      </c>
      <c r="CS11" s="622"/>
      <c r="CT11" s="622"/>
      <c r="CU11" s="622"/>
      <c r="CV11" s="622"/>
      <c r="CW11" s="622"/>
      <c r="CX11" s="622"/>
      <c r="CY11" s="623"/>
      <c r="CZ11" s="659">
        <v>5.6</v>
      </c>
      <c r="DA11" s="659"/>
      <c r="DB11" s="659"/>
      <c r="DC11" s="659"/>
      <c r="DD11" s="627">
        <v>152871</v>
      </c>
      <c r="DE11" s="622"/>
      <c r="DF11" s="622"/>
      <c r="DG11" s="622"/>
      <c r="DH11" s="622"/>
      <c r="DI11" s="622"/>
      <c r="DJ11" s="622"/>
      <c r="DK11" s="622"/>
      <c r="DL11" s="622"/>
      <c r="DM11" s="622"/>
      <c r="DN11" s="622"/>
      <c r="DO11" s="622"/>
      <c r="DP11" s="623"/>
      <c r="DQ11" s="627">
        <v>349000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5310</v>
      </c>
      <c r="S12" s="622"/>
      <c r="T12" s="622"/>
      <c r="U12" s="622"/>
      <c r="V12" s="622"/>
      <c r="W12" s="622"/>
      <c r="X12" s="622"/>
      <c r="Y12" s="623"/>
      <c r="Z12" s="659">
        <v>0</v>
      </c>
      <c r="AA12" s="659"/>
      <c r="AB12" s="659"/>
      <c r="AC12" s="659"/>
      <c r="AD12" s="660">
        <v>5310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993470</v>
      </c>
      <c r="BH12" s="622"/>
      <c r="BI12" s="622"/>
      <c r="BJ12" s="622"/>
      <c r="BK12" s="622"/>
      <c r="BL12" s="622"/>
      <c r="BM12" s="622"/>
      <c r="BN12" s="623"/>
      <c r="BO12" s="659">
        <v>56.4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598963</v>
      </c>
      <c r="CS12" s="622"/>
      <c r="CT12" s="622"/>
      <c r="CU12" s="622"/>
      <c r="CV12" s="622"/>
      <c r="CW12" s="622"/>
      <c r="CX12" s="622"/>
      <c r="CY12" s="623"/>
      <c r="CZ12" s="659">
        <v>5.5</v>
      </c>
      <c r="DA12" s="659"/>
      <c r="DB12" s="659"/>
      <c r="DC12" s="659"/>
      <c r="DD12" s="627">
        <v>221895</v>
      </c>
      <c r="DE12" s="622"/>
      <c r="DF12" s="622"/>
      <c r="DG12" s="622"/>
      <c r="DH12" s="622"/>
      <c r="DI12" s="622"/>
      <c r="DJ12" s="622"/>
      <c r="DK12" s="622"/>
      <c r="DL12" s="622"/>
      <c r="DM12" s="622"/>
      <c r="DN12" s="622"/>
      <c r="DO12" s="622"/>
      <c r="DP12" s="623"/>
      <c r="DQ12" s="627">
        <v>276230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984915</v>
      </c>
      <c r="BH13" s="622"/>
      <c r="BI13" s="622"/>
      <c r="BJ13" s="622"/>
      <c r="BK13" s="622"/>
      <c r="BL13" s="622"/>
      <c r="BM13" s="622"/>
      <c r="BN13" s="623"/>
      <c r="BO13" s="659">
        <v>55.9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1138288</v>
      </c>
      <c r="CS13" s="622"/>
      <c r="CT13" s="622"/>
      <c r="CU13" s="622"/>
      <c r="CV13" s="622"/>
      <c r="CW13" s="622"/>
      <c r="CX13" s="622"/>
      <c r="CY13" s="623"/>
      <c r="CZ13" s="659">
        <v>10.5</v>
      </c>
      <c r="DA13" s="659"/>
      <c r="DB13" s="659"/>
      <c r="DC13" s="659"/>
      <c r="DD13" s="627">
        <v>657219</v>
      </c>
      <c r="DE13" s="622"/>
      <c r="DF13" s="622"/>
      <c r="DG13" s="622"/>
      <c r="DH13" s="622"/>
      <c r="DI13" s="622"/>
      <c r="DJ13" s="622"/>
      <c r="DK13" s="622"/>
      <c r="DL13" s="622"/>
      <c r="DM13" s="622"/>
      <c r="DN13" s="622"/>
      <c r="DO13" s="622"/>
      <c r="DP13" s="623"/>
      <c r="DQ13" s="627">
        <v>419049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69695</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513218</v>
      </c>
      <c r="CS14" s="622"/>
      <c r="CT14" s="622"/>
      <c r="CU14" s="622"/>
      <c r="CV14" s="622"/>
      <c r="CW14" s="622"/>
      <c r="CX14" s="622"/>
      <c r="CY14" s="623"/>
      <c r="CZ14" s="659">
        <v>4.7</v>
      </c>
      <c r="DA14" s="659"/>
      <c r="DB14" s="659"/>
      <c r="DC14" s="659"/>
      <c r="DD14" s="627">
        <v>65582</v>
      </c>
      <c r="DE14" s="622"/>
      <c r="DF14" s="622"/>
      <c r="DG14" s="622"/>
      <c r="DH14" s="622"/>
      <c r="DI14" s="622"/>
      <c r="DJ14" s="622"/>
      <c r="DK14" s="622"/>
      <c r="DL14" s="622"/>
      <c r="DM14" s="622"/>
      <c r="DN14" s="622"/>
      <c r="DO14" s="622"/>
      <c r="DP14" s="623"/>
      <c r="DQ14" s="627">
        <v>438676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13591</v>
      </c>
      <c r="S15" s="622"/>
      <c r="T15" s="622"/>
      <c r="U15" s="622"/>
      <c r="V15" s="622"/>
      <c r="W15" s="622"/>
      <c r="X15" s="622"/>
      <c r="Y15" s="623"/>
      <c r="Z15" s="659">
        <v>0.1</v>
      </c>
      <c r="AA15" s="659"/>
      <c r="AB15" s="659"/>
      <c r="AC15" s="659"/>
      <c r="AD15" s="660">
        <v>13591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94053</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969148</v>
      </c>
      <c r="CS15" s="622"/>
      <c r="CT15" s="622"/>
      <c r="CU15" s="622"/>
      <c r="CV15" s="622"/>
      <c r="CW15" s="622"/>
      <c r="CX15" s="622"/>
      <c r="CY15" s="623"/>
      <c r="CZ15" s="659">
        <v>8.9</v>
      </c>
      <c r="DA15" s="659"/>
      <c r="DB15" s="659"/>
      <c r="DC15" s="659"/>
      <c r="DD15" s="627">
        <v>62486</v>
      </c>
      <c r="DE15" s="622"/>
      <c r="DF15" s="622"/>
      <c r="DG15" s="622"/>
      <c r="DH15" s="622"/>
      <c r="DI15" s="622"/>
      <c r="DJ15" s="622"/>
      <c r="DK15" s="622"/>
      <c r="DL15" s="622"/>
      <c r="DM15" s="622"/>
      <c r="DN15" s="622"/>
      <c r="DO15" s="622"/>
      <c r="DP15" s="623"/>
      <c r="DQ15" s="627">
        <v>864137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38971</v>
      </c>
      <c r="S16" s="622"/>
      <c r="T16" s="622"/>
      <c r="U16" s="622"/>
      <c r="V16" s="622"/>
      <c r="W16" s="622"/>
      <c r="X16" s="622"/>
      <c r="Y16" s="623"/>
      <c r="Z16" s="659">
        <v>0.3</v>
      </c>
      <c r="AA16" s="659"/>
      <c r="AB16" s="659"/>
      <c r="AC16" s="659"/>
      <c r="AD16" s="660">
        <v>38971</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7722</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60238</v>
      </c>
      <c r="S17" s="622"/>
      <c r="T17" s="622"/>
      <c r="U17" s="622"/>
      <c r="V17" s="622"/>
      <c r="W17" s="622"/>
      <c r="X17" s="622"/>
      <c r="Y17" s="623"/>
      <c r="Z17" s="659">
        <v>0.5</v>
      </c>
      <c r="AA17" s="659"/>
      <c r="AB17" s="659"/>
      <c r="AC17" s="659"/>
      <c r="AD17" s="660">
        <v>60238</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1186223</v>
      </c>
      <c r="CS17" s="622"/>
      <c r="CT17" s="622"/>
      <c r="CU17" s="622"/>
      <c r="CV17" s="622"/>
      <c r="CW17" s="622"/>
      <c r="CX17" s="622"/>
      <c r="CY17" s="623"/>
      <c r="CZ17" s="659">
        <v>10.9</v>
      </c>
      <c r="DA17" s="659"/>
      <c r="DB17" s="659"/>
      <c r="DC17" s="659"/>
      <c r="DD17" s="627" t="s">
        <v>122</v>
      </c>
      <c r="DE17" s="622"/>
      <c r="DF17" s="622"/>
      <c r="DG17" s="622"/>
      <c r="DH17" s="622"/>
      <c r="DI17" s="622"/>
      <c r="DJ17" s="622"/>
      <c r="DK17" s="622"/>
      <c r="DL17" s="622"/>
      <c r="DM17" s="622"/>
      <c r="DN17" s="622"/>
      <c r="DO17" s="622"/>
      <c r="DP17" s="623"/>
      <c r="DQ17" s="627">
        <v>1172534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4617</v>
      </c>
      <c r="S18" s="622"/>
      <c r="T18" s="622"/>
      <c r="U18" s="622"/>
      <c r="V18" s="622"/>
      <c r="W18" s="622"/>
      <c r="X18" s="622"/>
      <c r="Y18" s="623"/>
      <c r="Z18" s="659">
        <v>0</v>
      </c>
      <c r="AA18" s="659"/>
      <c r="AB18" s="659"/>
      <c r="AC18" s="659"/>
      <c r="AD18" s="660">
        <v>4617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54586</v>
      </c>
      <c r="S19" s="622"/>
      <c r="T19" s="622"/>
      <c r="U19" s="622"/>
      <c r="V19" s="622"/>
      <c r="W19" s="622"/>
      <c r="X19" s="622"/>
      <c r="Y19" s="623"/>
      <c r="Z19" s="659">
        <v>0.5</v>
      </c>
      <c r="AA19" s="659"/>
      <c r="AB19" s="659"/>
      <c r="AC19" s="659"/>
      <c r="AD19" s="660">
        <v>54586</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33444</v>
      </c>
      <c r="BH19" s="622"/>
      <c r="BI19" s="622"/>
      <c r="BJ19" s="622"/>
      <c r="BK19" s="622"/>
      <c r="BL19" s="622"/>
      <c r="BM19" s="622"/>
      <c r="BN19" s="623"/>
      <c r="BO19" s="659">
        <v>1.9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1035</v>
      </c>
      <c r="S20" s="622"/>
      <c r="T20" s="622"/>
      <c r="U20" s="622"/>
      <c r="V20" s="622"/>
      <c r="W20" s="622"/>
      <c r="X20" s="622"/>
      <c r="Y20" s="623"/>
      <c r="Z20" s="659">
        <v>0</v>
      </c>
      <c r="AA20" s="659"/>
      <c r="AB20" s="659"/>
      <c r="AC20" s="659"/>
      <c r="AD20" s="660">
        <v>1035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33444</v>
      </c>
      <c r="BH20" s="622"/>
      <c r="BI20" s="622"/>
      <c r="BJ20" s="622"/>
      <c r="BK20" s="622"/>
      <c r="BL20" s="622"/>
      <c r="BM20" s="622"/>
      <c r="BN20" s="623"/>
      <c r="BO20" s="659">
        <v>1.9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10863597</v>
      </c>
      <c r="CS20" s="622"/>
      <c r="CT20" s="622"/>
      <c r="CU20" s="622"/>
      <c r="CV20" s="622"/>
      <c r="CW20" s="622"/>
      <c r="CX20" s="622"/>
      <c r="CY20" s="623"/>
      <c r="CZ20" s="659">
        <v>100</v>
      </c>
      <c r="DA20" s="659"/>
      <c r="DB20" s="659"/>
      <c r="DC20" s="659"/>
      <c r="DD20" s="627">
        <v>1699640</v>
      </c>
      <c r="DE20" s="622"/>
      <c r="DF20" s="622"/>
      <c r="DG20" s="622"/>
      <c r="DH20" s="622"/>
      <c r="DI20" s="622"/>
      <c r="DJ20" s="622"/>
      <c r="DK20" s="622"/>
      <c r="DL20" s="622"/>
      <c r="DM20" s="622"/>
      <c r="DN20" s="622"/>
      <c r="DO20" s="622"/>
      <c r="DP20" s="623"/>
      <c r="DQ20" s="627">
        <v>7601254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4348793</v>
      </c>
      <c r="S21" s="622"/>
      <c r="T21" s="622"/>
      <c r="U21" s="622"/>
      <c r="V21" s="622"/>
      <c r="W21" s="622"/>
      <c r="X21" s="622"/>
      <c r="Y21" s="623"/>
      <c r="Z21" s="659">
        <v>36.5</v>
      </c>
      <c r="AA21" s="659"/>
      <c r="AB21" s="659"/>
      <c r="AC21" s="659"/>
      <c r="AD21" s="660">
        <v>4097757</v>
      </c>
      <c r="AE21" s="660"/>
      <c r="AF21" s="660"/>
      <c r="AG21" s="660"/>
      <c r="AH21" s="660"/>
      <c r="AI21" s="660"/>
      <c r="AJ21" s="660"/>
      <c r="AK21" s="660"/>
      <c r="AL21" s="624">
        <v>61.7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33444</v>
      </c>
      <c r="BH21" s="622"/>
      <c r="BI21" s="622"/>
      <c r="BJ21" s="622"/>
      <c r="BK21" s="622"/>
      <c r="BL21" s="622"/>
      <c r="BM21" s="622"/>
      <c r="BN21" s="623"/>
      <c r="BO21" s="659">
        <v>1.9</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4097757</v>
      </c>
      <c r="S22" s="622"/>
      <c r="T22" s="622"/>
      <c r="U22" s="622"/>
      <c r="V22" s="622"/>
      <c r="W22" s="622"/>
      <c r="X22" s="622"/>
      <c r="Y22" s="623"/>
      <c r="Z22" s="659">
        <v>34.4</v>
      </c>
      <c r="AA22" s="659"/>
      <c r="AB22" s="659"/>
      <c r="AC22" s="659"/>
      <c r="AD22" s="660">
        <v>4097757</v>
      </c>
      <c r="AE22" s="660"/>
      <c r="AF22" s="660"/>
      <c r="AG22" s="660"/>
      <c r="AH22" s="660"/>
      <c r="AI22" s="660"/>
      <c r="AJ22" s="660"/>
      <c r="AK22" s="660"/>
      <c r="AL22" s="624">
        <v>61.7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250824</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212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4783595</v>
      </c>
      <c r="CS24" s="677"/>
      <c r="CT24" s="677"/>
      <c r="CU24" s="677"/>
      <c r="CV24" s="677"/>
      <c r="CW24" s="677"/>
      <c r="CX24" s="677"/>
      <c r="CY24" s="702"/>
      <c r="CZ24" s="703">
        <v>44</v>
      </c>
      <c r="DA24" s="685"/>
      <c r="DB24" s="685"/>
      <c r="DC24" s="705"/>
      <c r="DD24" s="701">
        <v>3927562</v>
      </c>
      <c r="DE24" s="677"/>
      <c r="DF24" s="677"/>
      <c r="DG24" s="677"/>
      <c r="DH24" s="677"/>
      <c r="DI24" s="677"/>
      <c r="DJ24" s="677"/>
      <c r="DK24" s="702"/>
      <c r="DL24" s="701">
        <v>3545174</v>
      </c>
      <c r="DM24" s="677"/>
      <c r="DN24" s="677"/>
      <c r="DO24" s="677"/>
      <c r="DP24" s="677"/>
      <c r="DQ24" s="677"/>
      <c r="DR24" s="677"/>
      <c r="DS24" s="677"/>
      <c r="DT24" s="677"/>
      <c r="DU24" s="677"/>
      <c r="DV24" s="702"/>
      <c r="DW24" s="703">
        <v>53.3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6874802</v>
      </c>
      <c r="S25" s="622"/>
      <c r="T25" s="622"/>
      <c r="U25" s="622"/>
      <c r="V25" s="622"/>
      <c r="W25" s="622"/>
      <c r="X25" s="622"/>
      <c r="Y25" s="623"/>
      <c r="Z25" s="659">
        <v>57.7</v>
      </c>
      <c r="AA25" s="659"/>
      <c r="AB25" s="659"/>
      <c r="AC25" s="659"/>
      <c r="AD25" s="660">
        <v>6623766</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2155930</v>
      </c>
      <c r="CS25" s="634"/>
      <c r="CT25" s="634"/>
      <c r="CU25" s="634"/>
      <c r="CV25" s="634"/>
      <c r="CW25" s="634"/>
      <c r="CX25" s="634"/>
      <c r="CY25" s="635"/>
      <c r="CZ25" s="624">
        <v>19.8</v>
      </c>
      <c r="DA25" s="636"/>
      <c r="DB25" s="636"/>
      <c r="DC25" s="637"/>
      <c r="DD25" s="627">
        <v>2054744</v>
      </c>
      <c r="DE25" s="634"/>
      <c r="DF25" s="634"/>
      <c r="DG25" s="634"/>
      <c r="DH25" s="634"/>
      <c r="DI25" s="634"/>
      <c r="DJ25" s="634"/>
      <c r="DK25" s="635"/>
      <c r="DL25" s="627">
        <v>1959201</v>
      </c>
      <c r="DM25" s="634"/>
      <c r="DN25" s="634"/>
      <c r="DO25" s="634"/>
      <c r="DP25" s="634"/>
      <c r="DQ25" s="634"/>
      <c r="DR25" s="634"/>
      <c r="DS25" s="634"/>
      <c r="DT25" s="634"/>
      <c r="DU25" s="634"/>
      <c r="DV25" s="635"/>
      <c r="DW25" s="624">
        <v>29.4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1334</v>
      </c>
      <c r="S26" s="622"/>
      <c r="T26" s="622"/>
      <c r="U26" s="622"/>
      <c r="V26" s="622"/>
      <c r="W26" s="622"/>
      <c r="X26" s="622"/>
      <c r="Y26" s="623"/>
      <c r="Z26" s="659">
        <v>0</v>
      </c>
      <c r="AA26" s="659"/>
      <c r="AB26" s="659"/>
      <c r="AC26" s="659"/>
      <c r="AD26" s="660">
        <v>1334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1270993</v>
      </c>
      <c r="CS26" s="622"/>
      <c r="CT26" s="622"/>
      <c r="CU26" s="622"/>
      <c r="CV26" s="622"/>
      <c r="CW26" s="622"/>
      <c r="CX26" s="622"/>
      <c r="CY26" s="623"/>
      <c r="CZ26" s="624">
        <v>11.7</v>
      </c>
      <c r="DA26" s="636"/>
      <c r="DB26" s="636"/>
      <c r="DC26" s="637"/>
      <c r="DD26" s="627">
        <v>1198456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20660</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1762292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1441442</v>
      </c>
      <c r="CS27" s="634"/>
      <c r="CT27" s="634"/>
      <c r="CU27" s="634"/>
      <c r="CV27" s="634"/>
      <c r="CW27" s="634"/>
      <c r="CX27" s="634"/>
      <c r="CY27" s="635"/>
      <c r="CZ27" s="624">
        <v>13.3</v>
      </c>
      <c r="DA27" s="636"/>
      <c r="DB27" s="636"/>
      <c r="DC27" s="637"/>
      <c r="DD27" s="627">
        <v>700284</v>
      </c>
      <c r="DE27" s="634"/>
      <c r="DF27" s="634"/>
      <c r="DG27" s="634"/>
      <c r="DH27" s="634"/>
      <c r="DI27" s="634"/>
      <c r="DJ27" s="634"/>
      <c r="DK27" s="635"/>
      <c r="DL27" s="627">
        <v>449458</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347192</v>
      </c>
      <c r="S28" s="622"/>
      <c r="T28" s="622"/>
      <c r="U28" s="622"/>
      <c r="V28" s="622"/>
      <c r="W28" s="622"/>
      <c r="X28" s="622"/>
      <c r="Y28" s="623"/>
      <c r="Z28" s="659">
        <v>2.9</v>
      </c>
      <c r="AA28" s="659"/>
      <c r="AB28" s="659"/>
      <c r="AC28" s="659"/>
      <c r="AD28" s="660">
        <v>4167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1186223</v>
      </c>
      <c r="CS28" s="622"/>
      <c r="CT28" s="622"/>
      <c r="CU28" s="622"/>
      <c r="CV28" s="622"/>
      <c r="CW28" s="622"/>
      <c r="CX28" s="622"/>
      <c r="CY28" s="623"/>
      <c r="CZ28" s="624">
        <v>10.9</v>
      </c>
      <c r="DA28" s="636"/>
      <c r="DB28" s="636"/>
      <c r="DC28" s="637"/>
      <c r="DD28" s="627">
        <v>1172534</v>
      </c>
      <c r="DE28" s="622"/>
      <c r="DF28" s="622"/>
      <c r="DG28" s="622"/>
      <c r="DH28" s="622"/>
      <c r="DI28" s="622"/>
      <c r="DJ28" s="622"/>
      <c r="DK28" s="623"/>
      <c r="DL28" s="627">
        <v>1136515</v>
      </c>
      <c r="DM28" s="622"/>
      <c r="DN28" s="622"/>
      <c r="DO28" s="622"/>
      <c r="DP28" s="622"/>
      <c r="DQ28" s="622"/>
      <c r="DR28" s="622"/>
      <c r="DS28" s="622"/>
      <c r="DT28" s="622"/>
      <c r="DU28" s="622"/>
      <c r="DV28" s="623"/>
      <c r="DW28" s="624">
        <v>17.100000000000001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87815</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1186223</v>
      </c>
      <c r="CS29" s="634"/>
      <c r="CT29" s="634"/>
      <c r="CU29" s="634"/>
      <c r="CV29" s="634"/>
      <c r="CW29" s="634"/>
      <c r="CX29" s="634"/>
      <c r="CY29" s="635"/>
      <c r="CZ29" s="624">
        <v>10.9</v>
      </c>
      <c r="DA29" s="636"/>
      <c r="DB29" s="636"/>
      <c r="DC29" s="637"/>
      <c r="DD29" s="627">
        <v>1172534</v>
      </c>
      <c r="DE29" s="634"/>
      <c r="DF29" s="634"/>
      <c r="DG29" s="634"/>
      <c r="DH29" s="634"/>
      <c r="DI29" s="634"/>
      <c r="DJ29" s="634"/>
      <c r="DK29" s="635"/>
      <c r="DL29" s="627">
        <v>1136515</v>
      </c>
      <c r="DM29" s="634"/>
      <c r="DN29" s="634"/>
      <c r="DO29" s="634"/>
      <c r="DP29" s="634"/>
      <c r="DQ29" s="634"/>
      <c r="DR29" s="634"/>
      <c r="DS29" s="634"/>
      <c r="DT29" s="634"/>
      <c r="DU29" s="634"/>
      <c r="DV29" s="635"/>
      <c r="DW29" s="624">
        <v>17.100000000000001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1208191</v>
      </c>
      <c r="S30" s="622"/>
      <c r="T30" s="622"/>
      <c r="U30" s="622"/>
      <c r="V30" s="622"/>
      <c r="W30" s="622"/>
      <c r="X30" s="622"/>
      <c r="Y30" s="623"/>
      <c r="Z30" s="659">
        <v>10.1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1150363</v>
      </c>
      <c r="CS30" s="622"/>
      <c r="CT30" s="622"/>
      <c r="CU30" s="622"/>
      <c r="CV30" s="622"/>
      <c r="CW30" s="622"/>
      <c r="CX30" s="622"/>
      <c r="CY30" s="623"/>
      <c r="CZ30" s="624">
        <v>10.6</v>
      </c>
      <c r="DA30" s="636"/>
      <c r="DB30" s="636"/>
      <c r="DC30" s="637"/>
      <c r="DD30" s="627">
        <v>1137320</v>
      </c>
      <c r="DE30" s="622"/>
      <c r="DF30" s="622"/>
      <c r="DG30" s="622"/>
      <c r="DH30" s="622"/>
      <c r="DI30" s="622"/>
      <c r="DJ30" s="622"/>
      <c r="DK30" s="623"/>
      <c r="DL30" s="627">
        <v>1101320</v>
      </c>
      <c r="DM30" s="622"/>
      <c r="DN30" s="622"/>
      <c r="DO30" s="622"/>
      <c r="DP30" s="622"/>
      <c r="DQ30" s="622"/>
      <c r="DR30" s="622"/>
      <c r="DS30" s="622"/>
      <c r="DT30" s="622"/>
      <c r="DU30" s="622"/>
      <c r="DV30" s="623"/>
      <c r="DW30" s="624">
        <v>16.600000000000001</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98.7</v>
      </c>
      <c r="BH31" s="684"/>
      <c r="BI31" s="684"/>
      <c r="BJ31" s="684"/>
      <c r="BK31" s="684"/>
      <c r="BL31" s="684"/>
      <c r="BM31" s="685">
        <v>88.2</v>
      </c>
      <c r="BN31" s="684"/>
      <c r="BO31" s="684"/>
      <c r="BP31" s="684"/>
      <c r="BQ31" s="686"/>
      <c r="BR31" s="683">
        <v>98.7</v>
      </c>
      <c r="BS31" s="684"/>
      <c r="BT31" s="684"/>
      <c r="BU31" s="684"/>
      <c r="BV31" s="684"/>
      <c r="BW31" s="684"/>
      <c r="BX31" s="685">
        <v>88.4</v>
      </c>
      <c r="BY31" s="684"/>
      <c r="BZ31" s="684"/>
      <c r="CA31" s="684"/>
      <c r="CB31" s="686"/>
      <c r="CD31" s="642"/>
      <c r="CE31" s="643"/>
      <c r="CF31" s="618" t="s">
        <v>300</v>
      </c>
      <c r="CG31" s="619"/>
      <c r="CH31" s="619"/>
      <c r="CI31" s="619"/>
      <c r="CJ31" s="619"/>
      <c r="CK31" s="619"/>
      <c r="CL31" s="619"/>
      <c r="CM31" s="619"/>
      <c r="CN31" s="619"/>
      <c r="CO31" s="619"/>
      <c r="CP31" s="619"/>
      <c r="CQ31" s="620"/>
      <c r="CR31" s="621">
        <v>35860</v>
      </c>
      <c r="CS31" s="634"/>
      <c r="CT31" s="634"/>
      <c r="CU31" s="634"/>
      <c r="CV31" s="634"/>
      <c r="CW31" s="634"/>
      <c r="CX31" s="634"/>
      <c r="CY31" s="635"/>
      <c r="CZ31" s="624">
        <v>0.3</v>
      </c>
      <c r="DA31" s="636"/>
      <c r="DB31" s="636"/>
      <c r="DC31" s="637"/>
      <c r="DD31" s="627">
        <v>35214</v>
      </c>
      <c r="DE31" s="634"/>
      <c r="DF31" s="634"/>
      <c r="DG31" s="634"/>
      <c r="DH31" s="634"/>
      <c r="DI31" s="634"/>
      <c r="DJ31" s="634"/>
      <c r="DK31" s="635"/>
      <c r="DL31" s="627">
        <v>35195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557998</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97.5</v>
      </c>
      <c r="BN32" s="634"/>
      <c r="BO32" s="634"/>
      <c r="BP32" s="634"/>
      <c r="BQ32" s="657"/>
      <c r="BR32" s="692">
        <v>98.8</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55995</v>
      </c>
      <c r="S33" s="622"/>
      <c r="T33" s="622"/>
      <c r="U33" s="622"/>
      <c r="V33" s="622"/>
      <c r="W33" s="622"/>
      <c r="X33" s="622"/>
      <c r="Y33" s="623"/>
      <c r="Z33" s="659">
        <v>0.5</v>
      </c>
      <c r="AA33" s="659"/>
      <c r="AB33" s="659"/>
      <c r="AC33" s="659"/>
      <c r="AD33" s="660">
        <v>7276</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98.3</v>
      </c>
      <c r="BH33" s="606"/>
      <c r="BI33" s="606"/>
      <c r="BJ33" s="606"/>
      <c r="BK33" s="606"/>
      <c r="BL33" s="606"/>
      <c r="BM33" s="652">
        <v>81.900000000000006</v>
      </c>
      <c r="BN33" s="606"/>
      <c r="BO33" s="606"/>
      <c r="BP33" s="606"/>
      <c r="BQ33" s="669"/>
      <c r="BR33" s="682">
        <v>98.5</v>
      </c>
      <c r="BS33" s="606"/>
      <c r="BT33" s="606"/>
      <c r="BU33" s="606"/>
      <c r="BV33" s="606"/>
      <c r="BW33" s="606"/>
      <c r="BX33" s="652">
        <v>82.2</v>
      </c>
      <c r="BY33" s="606"/>
      <c r="BZ33" s="606"/>
      <c r="CA33" s="606"/>
      <c r="CB33" s="669"/>
      <c r="CD33" s="618" t="s">
        <v>307</v>
      </c>
      <c r="CE33" s="619"/>
      <c r="CF33" s="619"/>
      <c r="CG33" s="619"/>
      <c r="CH33" s="619"/>
      <c r="CI33" s="619"/>
      <c r="CJ33" s="619"/>
      <c r="CK33" s="619"/>
      <c r="CL33" s="619"/>
      <c r="CM33" s="619"/>
      <c r="CN33" s="619"/>
      <c r="CO33" s="619"/>
      <c r="CP33" s="619"/>
      <c r="CQ33" s="620"/>
      <c r="CR33" s="621">
        <v>4372640</v>
      </c>
      <c r="CS33" s="634"/>
      <c r="CT33" s="634"/>
      <c r="CU33" s="634"/>
      <c r="CV33" s="634"/>
      <c r="CW33" s="634"/>
      <c r="CX33" s="634"/>
      <c r="CY33" s="635"/>
      <c r="CZ33" s="624">
        <v>40.299999999999997</v>
      </c>
      <c r="DA33" s="636"/>
      <c r="DB33" s="636"/>
      <c r="DC33" s="637"/>
      <c r="DD33" s="627">
        <v>3209973</v>
      </c>
      <c r="DE33" s="634"/>
      <c r="DF33" s="634"/>
      <c r="DG33" s="634"/>
      <c r="DH33" s="634"/>
      <c r="DI33" s="634"/>
      <c r="DJ33" s="634"/>
      <c r="DK33" s="635"/>
      <c r="DL33" s="627">
        <v>2552600</v>
      </c>
      <c r="DM33" s="634"/>
      <c r="DN33" s="634"/>
      <c r="DO33" s="634"/>
      <c r="DP33" s="634"/>
      <c r="DQ33" s="634"/>
      <c r="DR33" s="634"/>
      <c r="DS33" s="634"/>
      <c r="DT33" s="634"/>
      <c r="DU33" s="634"/>
      <c r="DV33" s="635"/>
      <c r="DW33" s="624">
        <v>38.4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88182</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2337995</v>
      </c>
      <c r="CS34" s="622"/>
      <c r="CT34" s="622"/>
      <c r="CU34" s="622"/>
      <c r="CV34" s="622"/>
      <c r="CW34" s="622"/>
      <c r="CX34" s="622"/>
      <c r="CY34" s="623"/>
      <c r="CZ34" s="624">
        <v>21.5</v>
      </c>
      <c r="DA34" s="636"/>
      <c r="DB34" s="636"/>
      <c r="DC34" s="637"/>
      <c r="DD34" s="627">
        <v>1679524</v>
      </c>
      <c r="DE34" s="622"/>
      <c r="DF34" s="622"/>
      <c r="DG34" s="622"/>
      <c r="DH34" s="622"/>
      <c r="DI34" s="622"/>
      <c r="DJ34" s="622"/>
      <c r="DK34" s="623"/>
      <c r="DL34" s="627">
        <v>1448880</v>
      </c>
      <c r="DM34" s="622"/>
      <c r="DN34" s="622"/>
      <c r="DO34" s="622"/>
      <c r="DP34" s="622"/>
      <c r="DQ34" s="622"/>
      <c r="DR34" s="622"/>
      <c r="DS34" s="622"/>
      <c r="DT34" s="622"/>
      <c r="DU34" s="622"/>
      <c r="DV34" s="623"/>
      <c r="DW34" s="624">
        <v>21.8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338820</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175886</v>
      </c>
      <c r="CS35" s="634"/>
      <c r="CT35" s="634"/>
      <c r="CU35" s="634"/>
      <c r="CV35" s="634"/>
      <c r="CW35" s="634"/>
      <c r="CX35" s="634"/>
      <c r="CY35" s="635"/>
      <c r="CZ35" s="624">
        <v>1.6</v>
      </c>
      <c r="DA35" s="636"/>
      <c r="DB35" s="636"/>
      <c r="DC35" s="637"/>
      <c r="DD35" s="627">
        <v>100843</v>
      </c>
      <c r="DE35" s="634"/>
      <c r="DF35" s="634"/>
      <c r="DG35" s="634"/>
      <c r="DH35" s="634"/>
      <c r="DI35" s="634"/>
      <c r="DJ35" s="634"/>
      <c r="DK35" s="635"/>
      <c r="DL35" s="627">
        <v>97242</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1400710</v>
      </c>
      <c r="S36" s="622"/>
      <c r="T36" s="622"/>
      <c r="U36" s="622"/>
      <c r="V36" s="622"/>
      <c r="W36" s="622"/>
      <c r="X36" s="622"/>
      <c r="Y36" s="623"/>
      <c r="Z36" s="659">
        <v>11.8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1035633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138593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661425</v>
      </c>
      <c r="CS36" s="622"/>
      <c r="CT36" s="622"/>
      <c r="CU36" s="622"/>
      <c r="CV36" s="622"/>
      <c r="CW36" s="622"/>
      <c r="CX36" s="622"/>
      <c r="CY36" s="623"/>
      <c r="CZ36" s="624">
        <v>6.1</v>
      </c>
      <c r="DA36" s="636"/>
      <c r="DB36" s="636"/>
      <c r="DC36" s="637"/>
      <c r="DD36" s="627">
        <v>474511</v>
      </c>
      <c r="DE36" s="622"/>
      <c r="DF36" s="622"/>
      <c r="DG36" s="622"/>
      <c r="DH36" s="622"/>
      <c r="DI36" s="622"/>
      <c r="DJ36" s="622"/>
      <c r="DK36" s="623"/>
      <c r="DL36" s="627">
        <v>268359</v>
      </c>
      <c r="DM36" s="622"/>
      <c r="DN36" s="622"/>
      <c r="DO36" s="622"/>
      <c r="DP36" s="622"/>
      <c r="DQ36" s="622"/>
      <c r="DR36" s="622"/>
      <c r="DS36" s="622"/>
      <c r="DT36" s="622"/>
      <c r="DU36" s="622"/>
      <c r="DV36" s="623"/>
      <c r="DW36" s="624">
        <v>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131149</v>
      </c>
      <c r="S37" s="622"/>
      <c r="T37" s="622"/>
      <c r="U37" s="622"/>
      <c r="V37" s="622"/>
      <c r="W37" s="622"/>
      <c r="X37" s="622"/>
      <c r="Y37" s="623"/>
      <c r="Z37" s="659">
        <v>1.1000000000000001</v>
      </c>
      <c r="AA37" s="659"/>
      <c r="AB37" s="659"/>
      <c r="AC37" s="659"/>
      <c r="AD37" s="660">
        <v>1948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71005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113166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4883</v>
      </c>
      <c r="CS37" s="634"/>
      <c r="CT37" s="634"/>
      <c r="CU37" s="634"/>
      <c r="CV37" s="634"/>
      <c r="CW37" s="634"/>
      <c r="CX37" s="634"/>
      <c r="CY37" s="635"/>
      <c r="CZ37" s="624">
        <v>0</v>
      </c>
      <c r="DA37" s="636"/>
      <c r="DB37" s="636"/>
      <c r="DC37" s="637"/>
      <c r="DD37" s="627">
        <v>3527</v>
      </c>
      <c r="DE37" s="634"/>
      <c r="DF37" s="634"/>
      <c r="DG37" s="634"/>
      <c r="DH37" s="634"/>
      <c r="DI37" s="634"/>
      <c r="DJ37" s="634"/>
      <c r="DK37" s="635"/>
      <c r="DL37" s="627">
        <v>2872</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800754</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29994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2642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934634</v>
      </c>
      <c r="CS38" s="622"/>
      <c r="CT38" s="622"/>
      <c r="CU38" s="622"/>
      <c r="CV38" s="622"/>
      <c r="CW38" s="622"/>
      <c r="CX38" s="622"/>
      <c r="CY38" s="623"/>
      <c r="CZ38" s="624">
        <v>8.6</v>
      </c>
      <c r="DA38" s="636"/>
      <c r="DB38" s="636"/>
      <c r="DC38" s="637"/>
      <c r="DD38" s="627">
        <v>765167</v>
      </c>
      <c r="DE38" s="622"/>
      <c r="DF38" s="622"/>
      <c r="DG38" s="622"/>
      <c r="DH38" s="622"/>
      <c r="DI38" s="622"/>
      <c r="DJ38" s="622"/>
      <c r="DK38" s="623"/>
      <c r="DL38" s="627">
        <v>726919</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3888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207015</v>
      </c>
      <c r="CS39" s="634"/>
      <c r="CT39" s="634"/>
      <c r="CU39" s="634"/>
      <c r="CV39" s="634"/>
      <c r="CW39" s="634"/>
      <c r="CX39" s="634"/>
      <c r="CY39" s="635"/>
      <c r="CZ39" s="624">
        <v>1.9</v>
      </c>
      <c r="DA39" s="636"/>
      <c r="DB39" s="636"/>
      <c r="DC39" s="637"/>
      <c r="DD39" s="627">
        <v>140243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14854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55685</v>
      </c>
      <c r="CS40" s="622"/>
      <c r="CT40" s="622"/>
      <c r="CU40" s="622"/>
      <c r="CV40" s="622"/>
      <c r="CW40" s="622"/>
      <c r="CX40" s="622"/>
      <c r="CY40" s="623"/>
      <c r="CZ40" s="624">
        <v>0.5</v>
      </c>
      <c r="DA40" s="636"/>
      <c r="DB40" s="636"/>
      <c r="DC40" s="637"/>
      <c r="DD40" s="627">
        <v>49685</v>
      </c>
      <c r="DE40" s="622"/>
      <c r="DF40" s="622"/>
      <c r="DG40" s="622"/>
      <c r="DH40" s="622"/>
      <c r="DI40" s="622"/>
      <c r="DJ40" s="622"/>
      <c r="DK40" s="623"/>
      <c r="DL40" s="627">
        <v>11200</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11913602</v>
      </c>
      <c r="S41" s="646"/>
      <c r="T41" s="646"/>
      <c r="U41" s="646"/>
      <c r="V41" s="646"/>
      <c r="W41" s="646"/>
      <c r="X41" s="646"/>
      <c r="Y41" s="649"/>
      <c r="Z41" s="650">
        <v>100</v>
      </c>
      <c r="AA41" s="650"/>
      <c r="AB41" s="650"/>
      <c r="AC41" s="650"/>
      <c r="AD41" s="651">
        <v>6638491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203667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730967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1707362</v>
      </c>
      <c r="CS42" s="634"/>
      <c r="CT42" s="634"/>
      <c r="CU42" s="634"/>
      <c r="CV42" s="634"/>
      <c r="CW42" s="634"/>
      <c r="CX42" s="634"/>
      <c r="CY42" s="635"/>
      <c r="CZ42" s="624">
        <v>15.7</v>
      </c>
      <c r="DA42" s="636"/>
      <c r="DB42" s="636"/>
      <c r="DC42" s="637"/>
      <c r="DD42" s="627">
        <v>463719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52700</v>
      </c>
      <c r="CS43" s="634"/>
      <c r="CT43" s="634"/>
      <c r="CU43" s="634"/>
      <c r="CV43" s="634"/>
      <c r="CW43" s="634"/>
      <c r="CX43" s="634"/>
      <c r="CY43" s="635"/>
      <c r="CZ43" s="624">
        <v>0.5</v>
      </c>
      <c r="DA43" s="636"/>
      <c r="DB43" s="636"/>
      <c r="DC43" s="637"/>
      <c r="DD43" s="627">
        <v>52700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1699640</v>
      </c>
      <c r="CS44" s="622"/>
      <c r="CT44" s="622"/>
      <c r="CU44" s="622"/>
      <c r="CV44" s="622"/>
      <c r="CW44" s="622"/>
      <c r="CX44" s="622"/>
      <c r="CY44" s="623"/>
      <c r="CZ44" s="624">
        <v>15.6</v>
      </c>
      <c r="DA44" s="625"/>
      <c r="DB44" s="625"/>
      <c r="DC44" s="626"/>
      <c r="DD44" s="627">
        <v>463397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502888</v>
      </c>
      <c r="CS45" s="634"/>
      <c r="CT45" s="634"/>
      <c r="CU45" s="634"/>
      <c r="CV45" s="634"/>
      <c r="CW45" s="634"/>
      <c r="CX45" s="634"/>
      <c r="CY45" s="635"/>
      <c r="CZ45" s="624">
        <v>4.5999999999999996</v>
      </c>
      <c r="DA45" s="636"/>
      <c r="DB45" s="636"/>
      <c r="DC45" s="637"/>
      <c r="DD45" s="627">
        <v>57999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1036070</v>
      </c>
      <c r="CS46" s="622"/>
      <c r="CT46" s="622"/>
      <c r="CU46" s="622"/>
      <c r="CV46" s="622"/>
      <c r="CW46" s="622"/>
      <c r="CX46" s="622"/>
      <c r="CY46" s="623"/>
      <c r="CZ46" s="624">
        <v>9.5</v>
      </c>
      <c r="DA46" s="625"/>
      <c r="DB46" s="625"/>
      <c r="DC46" s="626"/>
      <c r="DD46" s="627">
        <v>405346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7722</v>
      </c>
      <c r="CS47" s="634"/>
      <c r="CT47" s="634"/>
      <c r="CU47" s="634"/>
      <c r="CV47" s="634"/>
      <c r="CW47" s="634"/>
      <c r="CX47" s="634"/>
      <c r="CY47" s="635"/>
      <c r="CZ47" s="624">
        <v>0.1</v>
      </c>
      <c r="DA47" s="636"/>
      <c r="DB47" s="636"/>
      <c r="DC47" s="637"/>
      <c r="DD47" s="627">
        <v>322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10863597</v>
      </c>
      <c r="CS49" s="606"/>
      <c r="CT49" s="606"/>
      <c r="CU49" s="606"/>
      <c r="CV49" s="606"/>
      <c r="CW49" s="606"/>
      <c r="CX49" s="606"/>
      <c r="CY49" s="607"/>
      <c r="CZ49" s="608">
        <v>100</v>
      </c>
      <c r="DA49" s="609"/>
      <c r="DB49" s="609"/>
      <c r="DC49" s="610"/>
      <c r="DD49" s="611">
        <v>7601254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9xGapOIbxSS4U1QZoZg0iabJWSWGRatmCwIRFA6x8vMPGFK3A7K4b2VJuWvDHC72F6befunNt9Fmy0qVYLyRw==" saltValue="ZHSU+RNnDLGrHXqMjhZm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2" zoomScale="70" zoomScaleNormal="70" zoomScaleSheetLayoutView="70" workbookViewId="0">
      <selection activeCell="V29" sqref="V29:Z29"/>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11917</v>
      </c>
      <c r="R7" s="1103"/>
      <c r="S7" s="1103"/>
      <c r="T7" s="1103"/>
      <c r="U7" s="1103"/>
      <c r="V7" s="1103">
        <v>10867</v>
      </c>
      <c r="W7" s="1103"/>
      <c r="X7" s="1103"/>
      <c r="Y7" s="1103"/>
      <c r="Z7" s="1103"/>
      <c r="AA7" s="1103">
        <v>1050</v>
      </c>
      <c r="AB7" s="1103"/>
      <c r="AC7" s="1103"/>
      <c r="AD7" s="1103"/>
      <c r="AE7" s="1104"/>
      <c r="AF7" s="1105">
        <v>994</v>
      </c>
      <c r="AG7" s="1106"/>
      <c r="AH7" s="1106"/>
      <c r="AI7" s="1106"/>
      <c r="AJ7" s="1107"/>
      <c r="AK7" s="1108">
        <v>3</v>
      </c>
      <c r="AL7" s="1109"/>
      <c r="AM7" s="1109"/>
      <c r="AN7" s="1109"/>
      <c r="AO7" s="1109"/>
      <c r="AP7" s="1109">
        <v>10764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11914</v>
      </c>
      <c r="R23" s="1061"/>
      <c r="S23" s="1061"/>
      <c r="T23" s="1061"/>
      <c r="U23" s="1061"/>
      <c r="V23" s="1061">
        <v>10864</v>
      </c>
      <c r="W23" s="1061"/>
      <c r="X23" s="1061"/>
      <c r="Y23" s="1061"/>
      <c r="Z23" s="1061"/>
      <c r="AA23" s="1061">
        <v>1050</v>
      </c>
      <c r="AB23" s="1061"/>
      <c r="AC23" s="1061"/>
      <c r="AD23" s="1061"/>
      <c r="AE23" s="1068"/>
      <c r="AF23" s="1069">
        <v>994</v>
      </c>
      <c r="AG23" s="1061"/>
      <c r="AH23" s="1061"/>
      <c r="AI23" s="1061"/>
      <c r="AJ23" s="1070"/>
      <c r="AK23" s="1071"/>
      <c r="AL23" s="1072"/>
      <c r="AM23" s="1072"/>
      <c r="AN23" s="1072"/>
      <c r="AO23" s="1072"/>
      <c r="AP23" s="1061">
        <v>10764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2257</v>
      </c>
      <c r="R28" s="1051"/>
      <c r="S28" s="1051"/>
      <c r="T28" s="1051"/>
      <c r="U28" s="1051"/>
      <c r="V28" s="1051">
        <v>2119</v>
      </c>
      <c r="W28" s="1051"/>
      <c r="X28" s="1051"/>
      <c r="Y28" s="1051"/>
      <c r="Z28" s="1051"/>
      <c r="AA28" s="1051">
        <v>139</v>
      </c>
      <c r="AB28" s="1051"/>
      <c r="AC28" s="1051"/>
      <c r="AD28" s="1051"/>
      <c r="AE28" s="1052"/>
      <c r="AF28" s="1053">
        <v>139</v>
      </c>
      <c r="AG28" s="1051"/>
      <c r="AH28" s="1051"/>
      <c r="AI28" s="1051"/>
      <c r="AJ28" s="1054"/>
      <c r="AK28" s="1042">
        <v>204</v>
      </c>
      <c r="AL28" s="1043"/>
      <c r="AM28" s="1043"/>
      <c r="AN28" s="1043"/>
      <c r="AO28" s="1043"/>
      <c r="AP28" s="1043" t="s">
        <v>547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304</v>
      </c>
      <c r="R29" s="1039"/>
      <c r="S29" s="1039"/>
      <c r="T29" s="1039"/>
      <c r="U29" s="1039"/>
      <c r="V29" s="1039">
        <v>294</v>
      </c>
      <c r="W29" s="1039"/>
      <c r="X29" s="1039"/>
      <c r="Y29" s="1039"/>
      <c r="Z29" s="1039"/>
      <c r="AA29" s="1039">
        <v>11</v>
      </c>
      <c r="AB29" s="1039"/>
      <c r="AC29" s="1039"/>
      <c r="AD29" s="1039"/>
      <c r="AE29" s="1040"/>
      <c r="AF29" s="1035">
        <v>11</v>
      </c>
      <c r="AG29" s="1036"/>
      <c r="AH29" s="1036"/>
      <c r="AI29" s="1036"/>
      <c r="AJ29" s="1037"/>
      <c r="AK29" s="980">
        <v>2</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2680</v>
      </c>
      <c r="R30" s="1039"/>
      <c r="S30" s="1039"/>
      <c r="T30" s="1039"/>
      <c r="U30" s="1039"/>
      <c r="V30" s="1039">
        <v>2469</v>
      </c>
      <c r="W30" s="1039"/>
      <c r="X30" s="1039"/>
      <c r="Y30" s="1039"/>
      <c r="Z30" s="1039"/>
      <c r="AA30" s="1039">
        <v>210</v>
      </c>
      <c r="AB30" s="1039"/>
      <c r="AC30" s="1039"/>
      <c r="AD30" s="1039"/>
      <c r="AE30" s="1040"/>
      <c r="AF30" s="1035">
        <v>210</v>
      </c>
      <c r="AG30" s="1036"/>
      <c r="AH30" s="1036"/>
      <c r="AI30" s="1036"/>
      <c r="AJ30" s="1037"/>
      <c r="AK30" s="980">
        <v>373</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13</v>
      </c>
      <c r="R31" s="1039"/>
      <c r="S31" s="1039"/>
      <c r="T31" s="1039"/>
      <c r="U31" s="1039"/>
      <c r="V31" s="1039">
        <v>13</v>
      </c>
      <c r="W31" s="1039"/>
      <c r="X31" s="1039"/>
      <c r="Y31" s="1039"/>
      <c r="Z31" s="1039"/>
      <c r="AA31" s="1039" t="s">
        <v>547</v>
      </c>
      <c r="AB31" s="1039"/>
      <c r="AC31" s="1039"/>
      <c r="AD31" s="1039"/>
      <c r="AE31" s="1040"/>
      <c r="AF31" s="1035" t="s">
        <v>122</v>
      </c>
      <c r="AG31" s="1036"/>
      <c r="AH31" s="1036"/>
      <c r="AI31" s="1036"/>
      <c r="AJ31" s="1037"/>
      <c r="AK31" s="980">
        <v>5</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446</v>
      </c>
      <c r="R32" s="1039"/>
      <c r="S32" s="1039"/>
      <c r="T32" s="1039"/>
      <c r="U32" s="1039"/>
      <c r="V32" s="1039">
        <v>439</v>
      </c>
      <c r="W32" s="1039"/>
      <c r="X32" s="1039"/>
      <c r="Y32" s="1039"/>
      <c r="Z32" s="1039"/>
      <c r="AA32" s="1039">
        <v>7</v>
      </c>
      <c r="AB32" s="1039"/>
      <c r="AC32" s="1039"/>
      <c r="AD32" s="1039"/>
      <c r="AE32" s="1040"/>
      <c r="AF32" s="1035">
        <v>444</v>
      </c>
      <c r="AG32" s="1036"/>
      <c r="AH32" s="1036"/>
      <c r="AI32" s="1036"/>
      <c r="AJ32" s="1037"/>
      <c r="AK32" s="980">
        <v>71</v>
      </c>
      <c r="AL32" s="971"/>
      <c r="AM32" s="971"/>
      <c r="AN32" s="971"/>
      <c r="AO32" s="971"/>
      <c r="AP32" s="971">
        <v>1067</v>
      </c>
      <c r="AQ32" s="971"/>
      <c r="AR32" s="971"/>
      <c r="AS32" s="971"/>
      <c r="AT32" s="971"/>
      <c r="AU32" s="971">
        <v>461</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76</v>
      </c>
      <c r="R33" s="1039"/>
      <c r="S33" s="1039"/>
      <c r="T33" s="1039"/>
      <c r="U33" s="1039"/>
      <c r="V33" s="1039">
        <v>68</v>
      </c>
      <c r="W33" s="1039"/>
      <c r="X33" s="1039"/>
      <c r="Y33" s="1039"/>
      <c r="Z33" s="1039"/>
      <c r="AA33" s="1039">
        <v>8</v>
      </c>
      <c r="AB33" s="1039"/>
      <c r="AC33" s="1039"/>
      <c r="AD33" s="1039"/>
      <c r="AE33" s="1040"/>
      <c r="AF33" s="1035">
        <v>54</v>
      </c>
      <c r="AG33" s="1036"/>
      <c r="AH33" s="1036"/>
      <c r="AI33" s="1036"/>
      <c r="AJ33" s="1037"/>
      <c r="AK33" s="980">
        <v>30</v>
      </c>
      <c r="AL33" s="971"/>
      <c r="AM33" s="971"/>
      <c r="AN33" s="971"/>
      <c r="AO33" s="971"/>
      <c r="AP33" s="971">
        <v>262</v>
      </c>
      <c r="AQ33" s="971"/>
      <c r="AR33" s="971"/>
      <c r="AS33" s="971"/>
      <c r="AT33" s="971"/>
      <c r="AU33" s="971">
        <v>250</v>
      </c>
      <c r="AV33" s="971"/>
      <c r="AW33" s="971"/>
      <c r="AX33" s="971"/>
      <c r="AY33" s="971"/>
      <c r="AZ33" s="1041" t="s">
        <v>487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857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425</v>
      </c>
      <c r="R70" s="971"/>
      <c r="S70" s="971"/>
      <c r="T70" s="971"/>
      <c r="U70" s="971"/>
      <c r="V70" s="971">
        <v>237</v>
      </c>
      <c r="W70" s="971"/>
      <c r="X70" s="971"/>
      <c r="Y70" s="971"/>
      <c r="Z70" s="971"/>
      <c r="AA70" s="971">
        <v>188</v>
      </c>
      <c r="AB70" s="971"/>
      <c r="AC70" s="971"/>
      <c r="AD70" s="971"/>
      <c r="AE70" s="971"/>
      <c r="AF70" s="971">
        <v>188</v>
      </c>
      <c r="AG70" s="971"/>
      <c r="AH70" s="971"/>
      <c r="AI70" s="971"/>
      <c r="AJ70" s="971"/>
      <c r="AK70" s="971" t="s">
        <v>547</v>
      </c>
      <c r="AL70" s="971"/>
      <c r="AM70" s="971"/>
      <c r="AN70" s="971"/>
      <c r="AO70" s="971"/>
      <c r="AP70" s="971" t="s">
        <v>487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1130</v>
      </c>
      <c r="R71" s="971"/>
      <c r="S71" s="971"/>
      <c r="T71" s="971"/>
      <c r="U71" s="971"/>
      <c r="V71" s="971">
        <v>1119</v>
      </c>
      <c r="W71" s="971"/>
      <c r="X71" s="971"/>
      <c r="Y71" s="971"/>
      <c r="Z71" s="971"/>
      <c r="AA71" s="971">
        <v>11</v>
      </c>
      <c r="AB71" s="971"/>
      <c r="AC71" s="971"/>
      <c r="AD71" s="971"/>
      <c r="AE71" s="971"/>
      <c r="AF71" s="971">
        <v>11</v>
      </c>
      <c r="AG71" s="971"/>
      <c r="AH71" s="971"/>
      <c r="AI71" s="971"/>
      <c r="AJ71" s="971"/>
      <c r="AK71" s="971" t="s">
        <v>547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395416</v>
      </c>
      <c r="R72" s="971"/>
      <c r="S72" s="971"/>
      <c r="T72" s="971"/>
      <c r="U72" s="971"/>
      <c r="V72" s="971">
        <v>387020</v>
      </c>
      <c r="W72" s="971"/>
      <c r="X72" s="971"/>
      <c r="Y72" s="971"/>
      <c r="Z72" s="971"/>
      <c r="AA72" s="971">
        <v>8396</v>
      </c>
      <c r="AB72" s="971"/>
      <c r="AC72" s="971"/>
      <c r="AD72" s="971"/>
      <c r="AE72" s="971"/>
      <c r="AF72" s="971">
        <v>8396</v>
      </c>
      <c r="AG72" s="971"/>
      <c r="AH72" s="971"/>
      <c r="AI72" s="971"/>
      <c r="AJ72" s="971"/>
      <c r="AK72" s="971">
        <v>755</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8617</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1108625</v>
      </c>
      <c r="AB110" s="889"/>
      <c r="AC110" s="889"/>
      <c r="AD110" s="889"/>
      <c r="AE110" s="890"/>
      <c r="AF110" s="891">
        <v>1130447</v>
      </c>
      <c r="AG110" s="889"/>
      <c r="AH110" s="889"/>
      <c r="AI110" s="889"/>
      <c r="AJ110" s="890"/>
      <c r="AK110" s="891">
        <v>1186223</v>
      </c>
      <c r="AL110" s="889"/>
      <c r="AM110" s="889"/>
      <c r="AN110" s="889"/>
      <c r="AO110" s="890"/>
      <c r="AP110" s="892">
        <v>21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11293939</v>
      </c>
      <c r="BR110" s="842"/>
      <c r="BS110" s="842"/>
      <c r="BT110" s="842"/>
      <c r="BU110" s="842"/>
      <c r="BV110" s="842">
        <v>11114022</v>
      </c>
      <c r="BW110" s="842"/>
      <c r="BX110" s="842"/>
      <c r="BY110" s="842"/>
      <c r="BZ110" s="842"/>
      <c r="CA110" s="842">
        <v>10764413</v>
      </c>
      <c r="CB110" s="842"/>
      <c r="CC110" s="842"/>
      <c r="CD110" s="842"/>
      <c r="CE110" s="842"/>
      <c r="CF110" s="866">
        <v>190.4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537</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425283</v>
      </c>
      <c r="BR112" s="817"/>
      <c r="BS112" s="817"/>
      <c r="BT112" s="817"/>
      <c r="BU112" s="817"/>
      <c r="BV112" s="817">
        <v>704696</v>
      </c>
      <c r="BW112" s="817"/>
      <c r="BX112" s="817"/>
      <c r="BY112" s="817"/>
      <c r="BZ112" s="817"/>
      <c r="CA112" s="817">
        <v>710373</v>
      </c>
      <c r="CB112" s="817"/>
      <c r="CC112" s="817"/>
      <c r="CD112" s="817"/>
      <c r="CE112" s="817"/>
      <c r="CF112" s="875">
        <v>12.6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37689</v>
      </c>
      <c r="AB113" s="919"/>
      <c r="AC113" s="919"/>
      <c r="AD113" s="919"/>
      <c r="AE113" s="920"/>
      <c r="AF113" s="921">
        <v>32903</v>
      </c>
      <c r="AG113" s="919"/>
      <c r="AH113" s="919"/>
      <c r="AI113" s="919"/>
      <c r="AJ113" s="920"/>
      <c r="AK113" s="921">
        <v>23820</v>
      </c>
      <c r="AL113" s="919"/>
      <c r="AM113" s="919"/>
      <c r="AN113" s="919"/>
      <c r="AO113" s="920"/>
      <c r="AP113" s="922">
        <v>0.4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3258487</v>
      </c>
      <c r="BR114" s="817"/>
      <c r="BS114" s="817"/>
      <c r="BT114" s="817"/>
      <c r="BU114" s="817"/>
      <c r="BV114" s="817">
        <v>3281954</v>
      </c>
      <c r="BW114" s="817"/>
      <c r="BX114" s="817"/>
      <c r="BY114" s="817"/>
      <c r="BZ114" s="817"/>
      <c r="CA114" s="817">
        <v>3297185</v>
      </c>
      <c r="CB114" s="817"/>
      <c r="CC114" s="817"/>
      <c r="CD114" s="817"/>
      <c r="CE114" s="817"/>
      <c r="CF114" s="875">
        <v>58.3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1008</v>
      </c>
      <c r="AB115" s="919"/>
      <c r="AC115" s="919"/>
      <c r="AD115" s="919"/>
      <c r="AE115" s="920"/>
      <c r="AF115" s="921">
        <v>537</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3984</v>
      </c>
      <c r="CB115" s="817"/>
      <c r="CC115" s="817"/>
      <c r="CD115" s="817"/>
      <c r="CE115" s="817"/>
      <c r="CF115" s="875">
        <v>0.1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1147322</v>
      </c>
      <c r="AB117" s="903"/>
      <c r="AC117" s="903"/>
      <c r="AD117" s="903"/>
      <c r="AE117" s="904"/>
      <c r="AF117" s="905">
        <v>1163887</v>
      </c>
      <c r="AG117" s="903"/>
      <c r="AH117" s="903"/>
      <c r="AI117" s="903"/>
      <c r="AJ117" s="904"/>
      <c r="AK117" s="905">
        <v>1210043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14978246</v>
      </c>
      <c r="BR119" s="845"/>
      <c r="BS119" s="845"/>
      <c r="BT119" s="845"/>
      <c r="BU119" s="845"/>
      <c r="BV119" s="845">
        <v>15100672</v>
      </c>
      <c r="BW119" s="845"/>
      <c r="BX119" s="845"/>
      <c r="BY119" s="845"/>
      <c r="BZ119" s="845"/>
      <c r="CA119" s="845">
        <v>14775955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537</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3880857</v>
      </c>
      <c r="BR120" s="842"/>
      <c r="BS120" s="842"/>
      <c r="BT120" s="842"/>
      <c r="BU120" s="842"/>
      <c r="BV120" s="842">
        <v>4031993</v>
      </c>
      <c r="BW120" s="842"/>
      <c r="BX120" s="842"/>
      <c r="BY120" s="842"/>
      <c r="BZ120" s="842"/>
      <c r="CA120" s="842">
        <v>4018260</v>
      </c>
      <c r="CB120" s="842"/>
      <c r="CC120" s="842"/>
      <c r="CD120" s="842"/>
      <c r="CE120" s="842"/>
      <c r="CF120" s="866">
        <v>71.099999999999994</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177779</v>
      </c>
      <c r="DH120" s="842"/>
      <c r="DI120" s="842"/>
      <c r="DJ120" s="842"/>
      <c r="DK120" s="842"/>
      <c r="DL120" s="842">
        <v>454513</v>
      </c>
      <c r="DM120" s="842"/>
      <c r="DN120" s="842"/>
      <c r="DO120" s="842"/>
      <c r="DP120" s="842"/>
      <c r="DQ120" s="842">
        <v>460735</v>
      </c>
      <c r="DR120" s="842"/>
      <c r="DS120" s="842"/>
      <c r="DT120" s="842"/>
      <c r="DU120" s="842"/>
      <c r="DV120" s="843">
        <v>8.1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59025</v>
      </c>
      <c r="BR121" s="817"/>
      <c r="BS121" s="817"/>
      <c r="BT121" s="817"/>
      <c r="BU121" s="817"/>
      <c r="BV121" s="817">
        <v>39283</v>
      </c>
      <c r="BW121" s="817"/>
      <c r="BX121" s="817"/>
      <c r="BY121" s="817"/>
      <c r="BZ121" s="817"/>
      <c r="CA121" s="817">
        <v>26240</v>
      </c>
      <c r="CB121" s="817"/>
      <c r="CC121" s="817"/>
      <c r="CD121" s="817"/>
      <c r="CE121" s="817"/>
      <c r="CF121" s="875">
        <v>0.5</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249638</v>
      </c>
      <c r="DR121" s="817"/>
      <c r="DS121" s="817"/>
      <c r="DT121" s="817"/>
      <c r="DU121" s="817"/>
      <c r="DV121" s="794">
        <v>4.4000000000000004</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8531436</v>
      </c>
      <c r="BR122" s="845"/>
      <c r="BS122" s="845"/>
      <c r="BT122" s="845"/>
      <c r="BU122" s="845"/>
      <c r="BV122" s="845">
        <v>8303998</v>
      </c>
      <c r="BW122" s="845"/>
      <c r="BX122" s="845"/>
      <c r="BY122" s="845"/>
      <c r="BZ122" s="845"/>
      <c r="CA122" s="845">
        <v>7899159</v>
      </c>
      <c r="CB122" s="845"/>
      <c r="CC122" s="845"/>
      <c r="CD122" s="845"/>
      <c r="CE122" s="845"/>
      <c r="CF122" s="846">
        <v>139.69999999999999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12471318</v>
      </c>
      <c r="BR123" s="833"/>
      <c r="BS123" s="833"/>
      <c r="BT123" s="833"/>
      <c r="BU123" s="833"/>
      <c r="BV123" s="833">
        <v>12375274</v>
      </c>
      <c r="BW123" s="833"/>
      <c r="BX123" s="833"/>
      <c r="BY123" s="833"/>
      <c r="BZ123" s="833"/>
      <c r="CA123" s="833">
        <v>11943659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45.4</v>
      </c>
      <c r="BR124" s="831"/>
      <c r="BS124" s="831"/>
      <c r="BT124" s="831"/>
      <c r="BU124" s="831"/>
      <c r="BV124" s="831">
        <v>49.3</v>
      </c>
      <c r="BW124" s="831"/>
      <c r="BX124" s="831"/>
      <c r="BY124" s="831"/>
      <c r="BZ124" s="831"/>
      <c r="CA124" s="831">
        <v>50</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247504</v>
      </c>
      <c r="DH124" s="764"/>
      <c r="DI124" s="764"/>
      <c r="DJ124" s="764"/>
      <c r="DK124" s="765"/>
      <c r="DL124" s="766">
        <v>250183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1008</v>
      </c>
      <c r="AB126" s="780"/>
      <c r="AC126" s="780"/>
      <c r="AD126" s="780"/>
      <c r="AE126" s="781"/>
      <c r="AF126" s="782">
        <v>537</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43424</v>
      </c>
      <c r="AB128" s="801"/>
      <c r="AC128" s="801"/>
      <c r="AD128" s="801"/>
      <c r="AE128" s="802"/>
      <c r="AF128" s="803">
        <v>20884</v>
      </c>
      <c r="AG128" s="801"/>
      <c r="AH128" s="801"/>
      <c r="AI128" s="801"/>
      <c r="AJ128" s="802"/>
      <c r="AK128" s="803">
        <v>13876</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14.21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3984</v>
      </c>
      <c r="DR128" s="791"/>
      <c r="DS128" s="791"/>
      <c r="DT128" s="791"/>
      <c r="DU128" s="791"/>
      <c r="DV128" s="792">
        <v>0.1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6385492</v>
      </c>
      <c r="AB129" s="780"/>
      <c r="AC129" s="780"/>
      <c r="AD129" s="780"/>
      <c r="AE129" s="781"/>
      <c r="AF129" s="782">
        <v>6417776</v>
      </c>
      <c r="AG129" s="780"/>
      <c r="AH129" s="780"/>
      <c r="AI129" s="780"/>
      <c r="AJ129" s="781"/>
      <c r="AK129" s="782">
        <v>6540693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19.21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875433</v>
      </c>
      <c r="AB130" s="780"/>
      <c r="AC130" s="780"/>
      <c r="AD130" s="780"/>
      <c r="AE130" s="781"/>
      <c r="AF130" s="782">
        <v>890054</v>
      </c>
      <c r="AG130" s="780"/>
      <c r="AH130" s="780"/>
      <c r="AI130" s="780"/>
      <c r="AJ130" s="781"/>
      <c r="AK130" s="782">
        <v>886964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5510059</v>
      </c>
      <c r="AB131" s="764"/>
      <c r="AC131" s="764"/>
      <c r="AD131" s="764"/>
      <c r="AE131" s="765"/>
      <c r="AF131" s="766">
        <v>5527722</v>
      </c>
      <c r="AG131" s="764"/>
      <c r="AH131" s="764"/>
      <c r="AI131" s="764"/>
      <c r="AJ131" s="765"/>
      <c r="AK131" s="766">
        <v>5653729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50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4.1463258380000001</v>
      </c>
      <c r="AB132" s="745"/>
      <c r="AC132" s="745"/>
      <c r="AD132" s="745"/>
      <c r="AE132" s="746"/>
      <c r="AF132" s="747">
        <v>4.5760079830000002</v>
      </c>
      <c r="AG132" s="745"/>
      <c r="AH132" s="745"/>
      <c r="AI132" s="745"/>
      <c r="AJ132" s="746"/>
      <c r="AK132" s="747">
        <v>5.4690099219999997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3.6</v>
      </c>
      <c r="AB133" s="724"/>
      <c r="AC133" s="724"/>
      <c r="AD133" s="724"/>
      <c r="AE133" s="725"/>
      <c r="AF133" s="723">
        <v>4</v>
      </c>
      <c r="AG133" s="724"/>
      <c r="AH133" s="724"/>
      <c r="AI133" s="724"/>
      <c r="AJ133" s="725"/>
      <c r="AK133" s="723">
        <v>4.7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2WSmIBUf5TcpVMz1Cq5xJDjwjbJwbXXMfgoKo6Ig9ms8esUOJTEUDHV+/NXeOmahUWtyiK7M7WLDUX0gQq8pQ==" saltValue="yArutTs3K/yaTTEjuDMA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Z77" sqref="AZ77"/>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3PbXxmGOD5ixzRofa07vMjnFtB1nMz3yAnQdV2t25yLYAI1wupMAWPUz194bGcoALB2GH4Rt5JvmJWN+wD24A==" saltValue="cfgdihc4ucTT7Kv3ICbij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F40"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9KRwsoJwOxfpOPer/l1DenLNomWEnhlnWh5kxdt9FsbiXfOf5xVZrOCXq7oGXnKkMauM8pRovvmLGa2asw5OQ==" saltValue="g5kSCwtb4j51F9FGE1Gyx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2155930</v>
      </c>
      <c r="AP9" s="269">
        <v>148521</v>
      </c>
      <c r="AQ9" s="270">
        <v>110873</v>
      </c>
      <c r="AR9" s="271">
        <v>34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1950</v>
      </c>
      <c r="AP10" s="272">
        <v>134</v>
      </c>
      <c r="AQ10" s="273">
        <v>12701</v>
      </c>
      <c r="AR10" s="274">
        <v>-98.9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3734</v>
      </c>
      <c r="AP11" s="272">
        <v>257</v>
      </c>
      <c r="AQ11" s="273">
        <v>1473</v>
      </c>
      <c r="AR11" s="274">
        <v>-82.6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95590</v>
      </c>
      <c r="AP13" s="272">
        <v>6585</v>
      </c>
      <c r="AQ13" s="273">
        <v>3598</v>
      </c>
      <c r="AR13" s="274">
        <v>83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52700</v>
      </c>
      <c r="AP14" s="272">
        <v>3630</v>
      </c>
      <c r="AQ14" s="273">
        <v>2175</v>
      </c>
      <c r="AR14" s="274">
        <v>66.900000000000006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-132236</v>
      </c>
      <c r="AP15" s="272">
        <v>-9110</v>
      </c>
      <c r="AQ15" s="273">
        <v>-6566</v>
      </c>
      <c r="AR15" s="274">
        <v>38.700000000000003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2177668</v>
      </c>
      <c r="AP16" s="272">
        <v>150018</v>
      </c>
      <c r="AQ16" s="273">
        <v>124259</v>
      </c>
      <c r="AR16" s="274">
        <v>20.7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15.43</v>
      </c>
      <c r="AP21" s="286">
        <v>10.18</v>
      </c>
      <c r="AQ21" s="287">
        <v>5.25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98.8</v>
      </c>
      <c r="AP22" s="291">
        <v>96.1</v>
      </c>
      <c r="AQ22" s="292">
        <v>2.7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1186223</v>
      </c>
      <c r="AP32" s="300">
        <v>81718</v>
      </c>
      <c r="AQ32" s="301">
        <v>56040</v>
      </c>
      <c r="AR32" s="302">
        <v>45.8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23820</v>
      </c>
      <c r="AP35" s="300">
        <v>1641</v>
      </c>
      <c r="AQ35" s="301">
        <v>19608</v>
      </c>
      <c r="AR35" s="302">
        <v>-91.6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3090</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590</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10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-13876</v>
      </c>
      <c r="AP39" s="300">
        <v>-956</v>
      </c>
      <c r="AQ39" s="301">
        <v>-2093</v>
      </c>
      <c r="AR39" s="302">
        <v>-54.3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-886964</v>
      </c>
      <c r="AP40" s="300">
        <v>-61103</v>
      </c>
      <c r="AQ40" s="301">
        <v>-52347</v>
      </c>
      <c r="AR40" s="302">
        <v>16.7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309203</v>
      </c>
      <c r="AP41" s="300">
        <v>21301</v>
      </c>
      <c r="AQ41" s="301">
        <v>24899</v>
      </c>
      <c r="AR41" s="302">
        <v>-14.5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1050718</v>
      </c>
      <c r="AN51" s="322">
        <v>64656</v>
      </c>
      <c r="AO51" s="323">
        <v>31.9</v>
      </c>
      <c r="AP51" s="324">
        <v>84459</v>
      </c>
      <c r="AQ51" s="325">
        <v>1.6</v>
      </c>
      <c r="AR51" s="326">
        <v>30.3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807893</v>
      </c>
      <c r="AN52" s="330">
        <v>49713</v>
      </c>
      <c r="AO52" s="331">
        <v>53.5</v>
      </c>
      <c r="AP52" s="332">
        <v>47314</v>
      </c>
      <c r="AQ52" s="333">
        <v>14.3</v>
      </c>
      <c r="AR52" s="334">
        <v>39.200000000000003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2287601</v>
      </c>
      <c r="AN53" s="322">
        <v>144483</v>
      </c>
      <c r="AO53" s="323">
        <v>123.5</v>
      </c>
      <c r="AP53" s="324">
        <v>74568</v>
      </c>
      <c r="AQ53" s="325">
        <v>-11.7</v>
      </c>
      <c r="AR53" s="326">
        <v>135.19999999999999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1913828</v>
      </c>
      <c r="AN54" s="330">
        <v>120876</v>
      </c>
      <c r="AO54" s="331">
        <v>143.1</v>
      </c>
      <c r="AP54" s="332">
        <v>42558</v>
      </c>
      <c r="AQ54" s="333">
        <v>-10.1</v>
      </c>
      <c r="AR54" s="334">
        <v>153.19999999999999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2466954</v>
      </c>
      <c r="AN55" s="322">
        <v>159735</v>
      </c>
      <c r="AO55" s="323">
        <v>10.6</v>
      </c>
      <c r="AP55" s="324">
        <v>73693</v>
      </c>
      <c r="AQ55" s="325">
        <v>-1.2</v>
      </c>
      <c r="AR55" s="326">
        <v>11.8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2017044</v>
      </c>
      <c r="AN56" s="330">
        <v>130604</v>
      </c>
      <c r="AO56" s="331">
        <v>8</v>
      </c>
      <c r="AP56" s="332">
        <v>44203</v>
      </c>
      <c r="AQ56" s="333">
        <v>3.9</v>
      </c>
      <c r="AR56" s="334">
        <v>4.0999999999999996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1348267</v>
      </c>
      <c r="AN57" s="322">
        <v>90173</v>
      </c>
      <c r="AO57" s="323">
        <v>-43.5</v>
      </c>
      <c r="AP57" s="324">
        <v>79401</v>
      </c>
      <c r="AQ57" s="325">
        <v>7.7</v>
      </c>
      <c r="AR57" s="326">
        <v>-51.2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862853</v>
      </c>
      <c r="AN58" s="330">
        <v>57708</v>
      </c>
      <c r="AO58" s="331">
        <v>-55.8</v>
      </c>
      <c r="AP58" s="332">
        <v>49347</v>
      </c>
      <c r="AQ58" s="333">
        <v>11.6</v>
      </c>
      <c r="AR58" s="334">
        <v>-67.400000000000006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1699640</v>
      </c>
      <c r="AN59" s="322">
        <v>117087</v>
      </c>
      <c r="AO59" s="323">
        <v>29.8</v>
      </c>
      <c r="AP59" s="324">
        <v>87379</v>
      </c>
      <c r="AQ59" s="325">
        <v>10</v>
      </c>
      <c r="AR59" s="326">
        <v>19.8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1036070</v>
      </c>
      <c r="AN60" s="330">
        <v>71374</v>
      </c>
      <c r="AO60" s="331">
        <v>23.7</v>
      </c>
      <c r="AP60" s="332">
        <v>55855</v>
      </c>
      <c r="AQ60" s="333">
        <v>13.2</v>
      </c>
      <c r="AR60" s="334">
        <v>10.5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1770636</v>
      </c>
      <c r="AN61" s="337">
        <v>115227</v>
      </c>
      <c r="AO61" s="338">
        <v>30.5</v>
      </c>
      <c r="AP61" s="339">
        <v>79900</v>
      </c>
      <c r="AQ61" s="340">
        <v>1.3</v>
      </c>
      <c r="AR61" s="326">
        <v>29.2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1327538</v>
      </c>
      <c r="AN62" s="330">
        <v>86055</v>
      </c>
      <c r="AO62" s="331">
        <v>34.5</v>
      </c>
      <c r="AP62" s="332">
        <v>47855</v>
      </c>
      <c r="AQ62" s="333">
        <v>6.6</v>
      </c>
      <c r="AR62" s="334">
        <v>27.9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6tWf/j0EduLUXgF6wbDULpeiKcunJnqzgj32rtp6ipKzAeen9Os98Ba2jgQRgqurqF4/E6pggD3m1cUTHzk5A==" saltValue="fBcX7P5l09BiMfh28hUH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election activeCell="CQ104" sqref="CQ10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O7iuE2fMAfN/4mHkC5qm0URZ0bLj/6vykU4Iny5WNrgHBgZen9XO6GULYd3yn8nNd6wmX8zIYbLLwER6AAp09w==" saltValue="m7CJ7B/OB3oQxEzXb+UJj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E15" sqref="CE15"/>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n0DNGS/XEZFfGmRYggF/o7GIU/z0hvNWSE7XtirZ2YKNW0BMtOG5pURTuPmAWQhVlMfMy70oMw+w29EmHGYhRA==" saltValue="XXHXQ1zNN//962K9gQozf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N44" sqref="N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22.15</v>
      </c>
      <c r="G47" s="12">
        <v>25.4</v>
      </c>
      <c r="H47" s="12">
        <v>26.53</v>
      </c>
      <c r="I47" s="12">
        <v>25.39</v>
      </c>
      <c r="J47" s="13">
        <v>23.08</v>
      </c>
    </row>
    <row r="48" spans="2:10" ht="57.75" customHeight="1" x14ac:dyDescent="0.2">
      <c r="B48" s="14"/>
      <c r="C48" s="1141" t="s">
        <v>4</v>
      </c>
      <c r="D48" s="1141"/>
      <c r="E48" s="1142"/>
      <c r="F48" s="15">
        <v>15.26</v>
      </c>
      <c r="G48" s="16">
        <v>22.42</v>
      </c>
      <c r="H48" s="16">
        <v>19.010000000000002</v>
      </c>
      <c r="I48" s="16">
        <v>18.739999999999998</v>
      </c>
      <c r="J48" s="17">
        <v>15.2</v>
      </c>
    </row>
    <row r="49" spans="2:10" ht="57.75" customHeight="1" thickBot="1" x14ac:dyDescent="0.25">
      <c r="B49" s="18"/>
      <c r="C49" s="1143" t="s">
        <v>5</v>
      </c>
      <c r="D49" s="1143"/>
      <c r="E49" s="1144"/>
      <c r="F49" s="19">
        <v>8.2100000000000009</v>
      </c>
      <c r="G49" s="20">
        <v>12.49</v>
      </c>
      <c r="H49" s="20" t="s">
        <v>530</v>
      </c>
      <c r="I49" s="20" t="s">
        <v>531</v>
      </c>
      <c r="J49" s="21" t="s">
        <v>532</v>
      </c>
    </row>
    <row r="50" spans="2:10" ht="13.2" x14ac:dyDescent="0.2"/>
  </sheetData>
  <sheetProtection algorithmName="SHA-512" hashValue="7SU9k260aRk+hSmGceh6Qg/oG2/FwWK3/y4KL1W5hFsF0NX/6FQN9Mb8GnBSpRy4z6Tx41AEWGJ7GoDhLUJaEQ==" saltValue="BPYnu16pax1IlcI4LR/0+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zaisei11</cp:lastModifiedBy>
  <cp:lastPrinted>2026-03-10T01:43:17Z</cp:lastPrinted>
  <dcterms:created xsi:type="dcterms:W3CDTF">2026-02-23T05:10:09Z</dcterms:created>
  <dcterms:modified xsi:type="dcterms:W3CDTF">2026-03-10T02:13:13Z</dcterms:modified>
  <cp:category/>
</cp:coreProperties>
</file>