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5_チェック\38_美浦村\"/>
    </mc:Choice>
  </mc:AlternateContent>
  <xr:revisionPtr revIDLastSave="0" documentId="13_ncr:1_{7AD3750D-B569-430E-9B0B-259998A6FD7A}" xr6:coauthVersionLast="47" xr6:coauthVersionMax="47" xr10:uidLastSave="{00000000-0000-0000-0000-000000000000}"/>
  <bookViews>
    <workbookView xWindow="-4440" yWindow="-16320" windowWidth="29040" windowHeight="15720" tabRatio="913" firstSheet="8"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U63" i="12" l="1"/>
  <c r="AP63" i="12"/>
  <c r="AF88" i="12" l="1"/>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alcChain>
</file>

<file path=xl/sharedStrings.xml><?xml version="1.0" encoding="utf-8"?>
<sst xmlns="http://schemas.openxmlformats.org/spreadsheetml/2006/main" count="1122" uniqueCount="563">
  <si>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</si>
  <si>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</si>
  <si>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</si>
  <si>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</si>
  <si>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</si>
  <si>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</si>
  <si>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</si>
  <si>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</si>
  <si>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</si>
  <si>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</si>
  <si>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</si>
  <si>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</si>
  <si>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</si>
  <si>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</si>
  <si>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</si>
  <si>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</si>
  <si>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</si>
  <si>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</si>
  <si>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</si>
  <si>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</si>
  <si>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</si>
  <si>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</si>
  <si>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</si>
  <si>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</si>
  <si>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</si>
  <si>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</si>
  <si>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</si>
  <si>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</si>
  <si>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</si>
  <si>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</si>
  <si>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</si>
  <si>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</si>
  <si>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</si>
  <si>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</si>
  <si>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</si>
  <si>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</si>
  <si>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</si>
  <si>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</si>
  <si>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</si>
  <si>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</si>
  <si>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</si>
  <si>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</si>
  <si>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</si>
  <si>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</si>
  <si>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</si>
  <si>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</si>
  <si>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</si>
  <si>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</si>
  <si>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</si>
  <si>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</si>
  <si>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</si>
  <si>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</si>
  <si>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</si>
  <si>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</si>
  <si>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</si>
  <si>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</si>
  <si>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</si>
  <si>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</si>
  <si>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</si>
  <si>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</si>
  <si>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</si>
  <si>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</si>
  <si>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</si>
  <si>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</si>
  <si>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</si>
  <si>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</si>
  <si>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</si>
  <si>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</si>
  <si>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</si>
  <si>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</si>
  <si>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</si>
  <si>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</si>
  <si>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</si>
  <si>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</si>
  <si>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</si>
  <si>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</si>
  <si>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</si>
  <si>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</si>
  <si>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</si>
  <si>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</si>
  <si>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</si>
  <si>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</si>
  <si>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</si>
  <si>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</si>
  <si>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</si>
  <si>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</si>
  <si>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</si>
  <si>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</si>
  <si>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</si>
  <si>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</si>
  <si>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</si>
  <si>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</si>
  <si>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</si>
  <si>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</si>
  <si>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美浦村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</si>
  <si>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</si>
  <si>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</si>
  <si>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</si>
  <si>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</si>
  <si>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</si>
  <si>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</si>
  <si>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</si>
  <si>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</si>
  <si>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</si>
  <si>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</si>
  <si>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</si>
  <si>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</si>
  <si>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</si>
  <si>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</si>
  <si>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</si>
  <si>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</si>
  <si>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</si>
  <si>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</si>
  <si>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</si>
  <si>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</si>
  <si>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</si>
  <si>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</si>
  <si>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</si>
  <si>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</si>
  <si>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</si>
  <si>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</si>
  <si>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</si>
  <si>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</si>
  <si>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</si>
  <si>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</si>
  <si>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</si>
  <si>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</si>
  <si>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</si>
  <si>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</si>
  <si>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</si>
  <si>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</si>
  <si>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</si>
  <si>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</si>
  <si>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</si>
  <si>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</si>
  <si>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</si>
  <si>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</si>
  <si>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</si>
  <si>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</si>
  <si>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</si>
  <si>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</si>
  <si>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</si>
  <si>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</si>
  <si>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</si>
  <si>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</si>
  <si>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</si>
  <si>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</si>
  <si>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</si>
  <si>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</si>
  <si>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</si>
  <si>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</si>
  <si>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</si>
  <si>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</si>
  <si>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</si>
  <si>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</si>
  <si>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</si>
  <si>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</si>
  <si>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</si>
  <si>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</si>
  <si>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</si>
  <si>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</si>
  <si>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</si>
  <si>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</si>
  <si>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</si>
  <si>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</si>
  <si>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</si>
  <si>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</si>
  <si>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</si>
  <si>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</si>
  <si>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</si>
  <si>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</si>
  <si>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</si>
  <si>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</si>
  <si>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</si>
  <si>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</si>
  <si>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</si>
  <si>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</si>
  <si>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</si>
  <si>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</si>
  <si>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</si>
  <si>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</si>
  <si>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</si>
  <si>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</si>
  <si>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</si>
  <si>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</si>
  <si>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</si>
  <si>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</si>
  <si>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</si>
  <si>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</si>
  <si>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</si>
  <si>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</si>
  <si>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</si>
  <si>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</si>
  <si>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</si>
  <si>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</si>
  <si>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</si>
  <si>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</si>
  <si>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</si>
  <si>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</si>
  <si>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</si>
  <si>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</si>
  <si>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</si>
  <si>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</si>
  <si>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茨城県美浦村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</si>
  <si>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</si>
  <si>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</si>
  <si>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</si>
  <si>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</si>
  <si>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</si>
  <si>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</si>
  <si>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</si>
  <si>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</si>
  <si>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</si>
  <si>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</si>
  <si>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</si>
  <si>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</si>
  <si>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</si>
  <si>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</si>
  <si>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</si>
  <si>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</si>
  <si>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</si>
  <si>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</si>
  <si>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</si>
  <si>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</si>
  <si>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</si>
  <si>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</si>
  <si>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</si>
  <si>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</si>
  <si>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</si>
  <si>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</si>
  <si>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</si>
  <si>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</si>
  <si>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</si>
  <si>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</si>
  <si>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</si>
  <si>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</si>
  <si>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</si>
  <si>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</si>
  <si>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</si>
  <si>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</si>
  <si>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</si>
  <si>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</si>
  <si>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</si>
  <si>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</si>
  <si>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</si>
  <si>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</si>
  <si>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</si>
  <si>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</si>
  <si>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</si>
  <si>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</si>
  <si>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</si>
  <si>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</si>
  <si>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</si>
  <si>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</si>
  <si>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</si>
  <si>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</si>
  <si>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</si>
  <si>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</si>
  <si>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</si>
  <si>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</si>
  <si>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</si>
  <si>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</si>
  <si>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</si>
  <si>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</si>
  <si>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</si>
  <si>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</si>
  <si>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</si>
  <si>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</si>
  <si>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</si>
  <si>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</si>
  <si>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</si>
  <si>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</si>
  <si>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</si>
  <si>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</si>
  <si>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</si>
  <si>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</si>
  <si>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</si>
  <si>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</si>
  <si>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</si>
  <si>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</si>
  <si>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</si>
  <si>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</si>
  <si>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</si>
  <si>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</si>
  <si>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</si>
  <si>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</si>
  <si>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</si>
  <si>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</si>
  <si>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</si>
  <si>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</si>
  <si>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</si>
  <si>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</si>
  <si>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</si>
  <si>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</si>
  <si>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</si>
  <si>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</si>
  <si>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</si>
  <si>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</si>
  <si>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</si>
  <si>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</si>
  <si>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</si>
  <si>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</si>
  <si>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</si>
  <si>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</si>
  <si>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</si>
  <si>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</si>
  <si>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</si>
  <si>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</si>
  <si>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</si>
  <si>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</si>
  <si>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</si>
  <si>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</si>
  <si>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</si>
  <si>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</si>
  <si>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</si>
  <si>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</si>
  <si>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</si>
  <si>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</si>
  <si>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</si>
  <si>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</si>
  <si>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</si>
  <si>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</si>
  <si>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</si>
  <si>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</si>
  <si>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</si>
  <si>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</si>
  <si>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</si>
  <si>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</si>
  <si>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</si>
  <si>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</si>
  <si>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</si>
  <si>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</si>
  <si>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</si>
  <si>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</si>
  <si>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</si>
  <si>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</si>
  <si>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</si>
  <si>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</si>
  <si>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</si>
  <si>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</si>
  <si>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</si>
  <si>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</si>
  <si>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</si>
  <si>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</si>
  <si>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</si>
  <si>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</si>
  <si>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</si>
  <si>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</si>
  <si>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</si>
  <si>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</si>
  <si>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</si>
  <si>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</si>
  <si>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</si>
  <si>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</si>
  <si>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茨城県美浦村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</si>
  <si>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</si>
  <si>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</si>
  <si>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</si>
  <si>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</si>
  <si>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</si>
  <si>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</si>
  <si>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</si>
  <si>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</si>
  <si>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</si>
  <si>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</si>
  <si>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</si>
  <si>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</si>
  <si>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</si>
  <si>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</si>
  <si>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</si>
  <si>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</si>
  <si>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</si>
  <si>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</si>
  <si>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</si>
  <si>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</si>
  <si>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</si>
  <si>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</si>
  <si>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</si>
  <si>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</si>
  <si>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</si>
  <si>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</si>
  <si>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</si>
  <si>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</si>
  <si>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</si>
  <si>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</si>
  <si>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</si>
  <si>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</si>
  <si>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</si>
  <si>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</si>
  <si>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</si>
  <si>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</si>
  <si>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</si>
  <si>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</si>
  <si>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電気事業会計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</si>
  <si>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</si>
  <si>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</si>
  <si>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</si>
  <si>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</si>
  <si>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</si>
  <si>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</si>
  <si>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</si>
  <si>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</si>
  <si>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</si>
  <si>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</si>
  <si>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</si>
  <si>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</si>
  <si>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</si>
  <si>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</si>
  <si>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</si>
  <si>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</si>
  <si>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</si>
  <si>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</si>
  <si>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</si>
  <si>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</si>
  <si>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</si>
  <si>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</si>
  <si>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</si>
  <si>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</si>
  <si>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</si>
  <si>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</si>
  <si>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</si>
  <si>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</si>
  <si>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</si>
  <si>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</si>
  <si>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</si>
  <si>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</si>
  <si>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</si>
  <si>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</si>
  <si>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</si>
  <si>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</si>
  <si>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</si>
  <si>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</si>
  <si>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</si>
  <si>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</si>
  <si>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</si>
  <si>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</si>
  <si>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</si>
  <si>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</si>
  <si>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</si>
  <si>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</si>
  <si>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</si>
  <si>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</si>
  <si>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</si>
  <si>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</si>
  <si>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</si>
  <si>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</si>
  <si>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</si>
  <si>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</si>
  <si>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</si>
  <si>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</si>
  <si>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</si>
  <si>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</si>
  <si>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</si>
  <si>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</si>
  <si>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</si>
  <si>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</si>
  <si>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</si>
  <si>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</si>
  <si>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</si>
  <si>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</si>
  <si>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</si>
  <si>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</si>
  <si>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</si>
  <si>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</si>
  <si>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</si>
  <si>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</si>
  <si>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</si>
  <si>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</si>
  <si>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</si>
  <si>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</si>
  <si>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</si>
  <si>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</si>
  <si>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</si>
  <si>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</si>
  <si>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</si>
  <si>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</si>
  <si>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</si>
  <si>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</si>
  <si>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</si>
  <si>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</si>
  <si>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</si>
  <si>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</si>
  <si>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</si>
  <si>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</si>
  <si>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</si>
  <si>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</si>
  <si>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</si>
  <si>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</si>
  <si>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</si>
  <si>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</si>
  <si>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</si>
  <si>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</si>
  <si>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</si>
  <si>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</si>
  <si>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</si>
  <si>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</si>
  <si>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</si>
  <si>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</si>
  <si>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</si>
  <si>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</si>
  <si>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</si>
  <si>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</si>
  <si>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</si>
  <si>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</si>
  <si>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</si>
  <si>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</si>
  <si>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</si>
  <si>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</si>
  <si>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</si>
  <si>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</si>
  <si>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</si>
  <si>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</si>
  <si>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</si>
  <si>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</si>
  <si>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</si>
  <si>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</si>
  <si>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</si>
  <si>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</si>
  <si>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</si>
  <si>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</si>
  <si>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</si>
  <si>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</si>
  <si>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</si>
  <si>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</si>
  <si>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</si>
  <si>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</si>
  <si>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</si>
  <si>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</si>
  <si>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</si>
  <si>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</si>
  <si>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5.80</t>
  </si>
  <si>
    <t>▲ 6.32</t>
  </si>
  <si>
    <t>水道事業会計</t>
  </si>
  <si>
    <t>下水道事業会計</t>
  </si>
  <si>
    <t>一般会計</t>
  </si>
  <si>
    <t>電気事業会計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</si>
  <si>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</si>
  <si>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</si>
  <si>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</si>
  <si>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</si>
  <si>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</si>
  <si>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</si>
  <si>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</si>
  <si>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</si>
  <si>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</si>
  <si>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</si>
  <si>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38"/>
  </si>
  <si>
    <t>ふるさと応援基金</t>
    <phoneticPr fontId="5"/>
  </si>
  <si>
    <t>地域福祉基金</t>
    <phoneticPr fontId="5"/>
  </si>
  <si>
    <t>公共公益施設整備基金</t>
    <phoneticPr fontId="5"/>
  </si>
  <si>
    <t>陸平基金</t>
    <phoneticPr fontId="5"/>
  </si>
  <si>
    <t>ふるさと基金</t>
    <phoneticPr fontId="5"/>
  </si>
  <si>
    <t>-</t>
    <phoneticPr fontId="2"/>
  </si>
  <si>
    <t>稲敷地方広域市町村圏事務組合（一般会計）</t>
    <rPh sb="15" eb="17">
      <t>イッパン</t>
    </rPh>
    <rPh sb="17" eb="19">
      <t>カイケイ</t>
    </rPh>
    <phoneticPr fontId="2"/>
  </si>
  <si>
    <t>龍ケ崎地方衛生組合</t>
  </si>
  <si>
    <t>江戸崎地方衛生土木組合</t>
  </si>
  <si>
    <t>茨城県市町村総合事務組合（一般会計）</t>
    <rPh sb="13" eb="15">
      <t>イッパン</t>
    </rPh>
    <rPh sb="15" eb="17">
      <t>カイケイ</t>
    </rPh>
    <phoneticPr fontId="2"/>
  </si>
  <si>
    <t>茨城県市町村総合事務組合（県民交通災害共済事業特別会計）</t>
  </si>
  <si>
    <t>茨城租税債権管理機構（一般会計）</t>
  </si>
  <si>
    <t>茨城県後期高齢者医療広域連合（一般会計）</t>
  </si>
  <si>
    <t>茨城県後期高齢者医療広域連合（後期高齢者医療特別会計）</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</si>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</sst>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CBBF-404C-9CE8-F7E3612116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18578</c:v>
                </c:pt>
                <c:pt idx="1">
                  <c:v>16785</c:v>
                </c:pt>
                <c:pt idx="2">
                  <c:v>23150</c:v>
                </c:pt>
                <c:pt idx="3">
                  <c:v>116444</c:v>
                </c:pt>
                <c:pt idx="4">
                  <c:v>171270</c:v>
                </c:pt>
              </c:numCache>
            </c:numRef>
          </c:val>
          <c:smooth val="0"/>
          <c:extLst>
            <c:ext xmlns:c16="http://schemas.microsoft.com/office/drawing/2014/chart" uri="{C3380CC4-5D6E-409C-BE32-E72D297353CC}">
              <c16:uniqueId val="{00000001-CBBF-404C-9CE8-F7E3612116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c:v>
                </c:pt>
                <c:pt idx="1">
                  <c:v>7.86</c:v>
                </c:pt>
                <c:pt idx="2">
                  <c:v>7.14</c:v>
                </c:pt>
                <c:pt idx="3">
                  <c:v>4.75</c:v>
                </c:pt>
                <c:pt idx="4">
                  <c:v>11.65</c:v>
                </c:pt>
              </c:numCache>
            </c:numRef>
          </c:val>
          <c:extLst>
            <c:ext xmlns:c16="http://schemas.microsoft.com/office/drawing/2014/chart" uri="{C3380CC4-5D6E-409C-BE32-E72D297353CC}">
              <c16:uniqueId val="{00000000-8A08-4C89-80E0-B7C3DC08B5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11.68</c:v>
                </c:pt>
                <c:pt idx="1">
                  <c:v>18.84</c:v>
                </c:pt>
                <c:pt idx="2">
                  <c:v>22.53</c:v>
                </c:pt>
                <c:pt idx="3">
                  <c:v>18.899999999999999</c:v>
                </c:pt>
                <c:pt idx="4">
                  <c:v>4.9000000000000004</c:v>
                </c:pt>
              </c:numCache>
            </c:numRef>
          </c:val>
          <c:extLst>
            <c:ext xmlns:c16="http://schemas.microsoft.com/office/drawing/2014/chart" uri="{C3380CC4-5D6E-409C-BE32-E72D297353CC}">
              <c16:uniqueId val="{00000001-8A08-4C89-80E0-B7C3DC08B5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6.87</c:v>
                </c:pt>
                <c:pt idx="1">
                  <c:v>9.64</c:v>
                </c:pt>
                <c:pt idx="2">
                  <c:v>2.2000000000000002</c:v>
                </c:pt>
                <c:pt idx="3">
                  <c:v>-5.8</c:v>
                </c:pt>
                <c:pt idx="4">
                  <c:v>-6.32</c:v>
                </c:pt>
              </c:numCache>
            </c:numRef>
          </c:val>
          <c:smooth val="0"/>
          <c:extLst>
            <c:ext xmlns:c16="http://schemas.microsoft.com/office/drawing/2014/chart" uri="{C3380CC4-5D6E-409C-BE32-E72D297353CC}">
              <c16:uniqueId val="{00000002-8A08-4C89-80E0-B7C3DC08B5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42-4CB7-A22A-3ED468B99F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42-4CB7-A22A-3ED468B99FA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42-4CB7-A22A-3ED468B99FA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0.04</c:v>
                </c:pt>
                <c:pt idx="6">
                  <c:v>#N/A</c:v>
                </c:pt>
                <c:pt idx="7">
                  <c:v>0.05</c:v>
                </c:pt>
                <c:pt idx="8">
                  <c:v>#N/A</c:v>
                </c:pt>
                <c:pt idx="9">
                  <c:v>0.03</c:v>
                </c:pt>
              </c:numCache>
            </c:numRef>
          </c:val>
          <c:extLst>
            <c:ext xmlns:c16="http://schemas.microsoft.com/office/drawing/2014/chart" uri="{C3380CC4-5D6E-409C-BE32-E72D297353CC}">
              <c16:uniqueId val="{00000003-AA42-4CB7-A22A-3ED468B99FA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1.46</c:v>
                </c:pt>
                <c:pt idx="2">
                  <c:v>#N/A</c:v>
                </c:pt>
                <c:pt idx="3">
                  <c:v>1.03</c:v>
                </c:pt>
                <c:pt idx="4">
                  <c:v>#N/A</c:v>
                </c:pt>
                <c:pt idx="5">
                  <c:v>0.56999999999999995</c:v>
                </c:pt>
                <c:pt idx="6">
                  <c:v>#N/A</c:v>
                </c:pt>
                <c:pt idx="7">
                  <c:v>0.37</c:v>
                </c:pt>
                <c:pt idx="8">
                  <c:v>#N/A</c:v>
                </c:pt>
                <c:pt idx="9">
                  <c:v>0.46</c:v>
                </c:pt>
              </c:numCache>
            </c:numRef>
          </c:val>
          <c:extLst>
            <c:ext xmlns:c16="http://schemas.microsoft.com/office/drawing/2014/chart" uri="{C3380CC4-5D6E-409C-BE32-E72D297353CC}">
              <c16:uniqueId val="{00000004-AA42-4CB7-A22A-3ED468B99FA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1.47</c:v>
                </c:pt>
                <c:pt idx="2">
                  <c:v>#N/A</c:v>
                </c:pt>
                <c:pt idx="3">
                  <c:v>1.44</c:v>
                </c:pt>
                <c:pt idx="4">
                  <c:v>#N/A</c:v>
                </c:pt>
                <c:pt idx="5">
                  <c:v>1.54</c:v>
                </c:pt>
                <c:pt idx="6">
                  <c:v>#N/A</c:v>
                </c:pt>
                <c:pt idx="7">
                  <c:v>0.72</c:v>
                </c:pt>
                <c:pt idx="8">
                  <c:v>#N/A</c:v>
                </c:pt>
                <c:pt idx="9">
                  <c:v>1.1599999999999999</c:v>
                </c:pt>
              </c:numCache>
            </c:numRef>
          </c:val>
          <c:extLst>
            <c:ext xmlns:c16="http://schemas.microsoft.com/office/drawing/2014/chart" uri="{C3380CC4-5D6E-409C-BE32-E72D297353CC}">
              <c16:uniqueId val="{00000005-AA42-4CB7-A22A-3ED468B99FAC}"/>
            </c:ext>
          </c:extLst>
        </c:ser>
        <c:ser>
          <c:idx val="6"/>
          <c:order val="6"/>
          <c:tx>
            <c:strRef>
              <c:f>データシート!$A$33</c:f>
              <c:strCache>
                <c:ptCount val="1"/>
                <c:pt idx="0">
                  <c:v>電気事業会計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5.96</c:v>
                </c:pt>
                <c:pt idx="2">
                  <c:v>#N/A</c:v>
                </c:pt>
                <c:pt idx="3">
                  <c:v>5.82</c:v>
                </c:pt>
                <c:pt idx="4">
                  <c:v>#N/A</c:v>
                </c:pt>
                <c:pt idx="5">
                  <c:v>6.23</c:v>
                </c:pt>
                <c:pt idx="6">
                  <c:v>#N/A</c:v>
                </c:pt>
                <c:pt idx="7">
                  <c:v>7.06</c:v>
                </c:pt>
                <c:pt idx="8">
                  <c:v>#N/A</c:v>
                </c:pt>
                <c:pt idx="9">
                  <c:v>7.66</c:v>
                </c:pt>
              </c:numCache>
            </c:numRef>
          </c:val>
          <c:extLst>
            <c:ext xmlns:c16="http://schemas.microsoft.com/office/drawing/2014/chart" uri="{C3380CC4-5D6E-409C-BE32-E72D297353CC}">
              <c16:uniqueId val="{00000006-AA42-4CB7-A22A-3ED468B99FA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6.5</c:v>
                </c:pt>
                <c:pt idx="2">
                  <c:v>#N/A</c:v>
                </c:pt>
                <c:pt idx="3">
                  <c:v>7.85</c:v>
                </c:pt>
                <c:pt idx="4">
                  <c:v>#N/A</c:v>
                </c:pt>
                <c:pt idx="5">
                  <c:v>7.14</c:v>
                </c:pt>
                <c:pt idx="6">
                  <c:v>#N/A</c:v>
                </c:pt>
                <c:pt idx="7">
                  <c:v>4.75</c:v>
                </c:pt>
                <c:pt idx="8">
                  <c:v>#N/A</c:v>
                </c:pt>
                <c:pt idx="9">
                  <c:v>11.65</c:v>
                </c:pt>
              </c:numCache>
            </c:numRef>
          </c:val>
          <c:extLst>
            <c:ext xmlns:c16="http://schemas.microsoft.com/office/drawing/2014/chart" uri="{C3380CC4-5D6E-409C-BE32-E72D297353CC}">
              <c16:uniqueId val="{00000007-AA42-4CB7-A22A-3ED468B99FA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17.649999999999999</c:v>
                </c:pt>
                <c:pt idx="2">
                  <c:v>#N/A</c:v>
                </c:pt>
                <c:pt idx="3">
                  <c:v>16.350000000000001</c:v>
                </c:pt>
                <c:pt idx="4">
                  <c:v>#N/A</c:v>
                </c:pt>
                <c:pt idx="5">
                  <c:v>16.78</c:v>
                </c:pt>
                <c:pt idx="6">
                  <c:v>#N/A</c:v>
                </c:pt>
                <c:pt idx="7">
                  <c:v>17.399999999999999</c:v>
                </c:pt>
                <c:pt idx="8">
                  <c:v>#N/A</c:v>
                </c:pt>
                <c:pt idx="9">
                  <c:v>17</c:v>
                </c:pt>
              </c:numCache>
            </c:numRef>
          </c:val>
          <c:extLst>
            <c:ext xmlns:c16="http://schemas.microsoft.com/office/drawing/2014/chart" uri="{C3380CC4-5D6E-409C-BE32-E72D297353CC}">
              <c16:uniqueId val="{00000008-AA42-4CB7-A22A-3ED468B99FA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21.18</c:v>
                </c:pt>
                <c:pt idx="2">
                  <c:v>#N/A</c:v>
                </c:pt>
                <c:pt idx="3">
                  <c:v>20.27</c:v>
                </c:pt>
                <c:pt idx="4">
                  <c:v>#N/A</c:v>
                </c:pt>
                <c:pt idx="5">
                  <c:v>20.82</c:v>
                </c:pt>
                <c:pt idx="6">
                  <c:v>#N/A</c:v>
                </c:pt>
                <c:pt idx="7">
                  <c:v>20.62</c:v>
                </c:pt>
                <c:pt idx="8">
                  <c:v>#N/A</c:v>
                </c:pt>
                <c:pt idx="9">
                  <c:v>17.670000000000002</c:v>
                </c:pt>
              </c:numCache>
            </c:numRef>
          </c:val>
          <c:extLst>
            <c:ext xmlns:c16="http://schemas.microsoft.com/office/drawing/2014/chart" uri="{C3380CC4-5D6E-409C-BE32-E72D297353CC}">
              <c16:uniqueId val="{00000009-AA42-4CB7-A22A-3ED468B99F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609</c:v>
                </c:pt>
                <c:pt idx="5">
                  <c:v>623</c:v>
                </c:pt>
                <c:pt idx="8">
                  <c:v>630</c:v>
                </c:pt>
                <c:pt idx="11">
                  <c:v>615</c:v>
                </c:pt>
                <c:pt idx="14">
                  <c:v>613</c:v>
                </c:pt>
              </c:numCache>
            </c:numRef>
          </c:val>
          <c:extLst>
            <c:ext xmlns:c16="http://schemas.microsoft.com/office/drawing/2014/chart" uri="{C3380CC4-5D6E-409C-BE32-E72D297353CC}">
              <c16:uniqueId val="{00000000-1C1A-4FA9-941D-5399D52339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1A-4FA9-941D-5399D52339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1A-4FA9-941D-5399D52339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23</c:v>
                </c:pt>
                <c:pt idx="6">
                  <c:v>23</c:v>
                </c:pt>
                <c:pt idx="9">
                  <c:v>27</c:v>
                </c:pt>
                <c:pt idx="12">
                  <c:v>27</c:v>
                </c:pt>
              </c:numCache>
            </c:numRef>
          </c:val>
          <c:extLst>
            <c:ext xmlns:c16="http://schemas.microsoft.com/office/drawing/2014/chart" uri="{C3380CC4-5D6E-409C-BE32-E72D297353CC}">
              <c16:uniqueId val="{00000003-1C1A-4FA9-941D-5399D52339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179</c:v>
                </c:pt>
                <c:pt idx="3">
                  <c:v>318</c:v>
                </c:pt>
                <c:pt idx="6">
                  <c:v>251</c:v>
                </c:pt>
                <c:pt idx="9">
                  <c:v>244</c:v>
                </c:pt>
                <c:pt idx="12">
                  <c:v>236</c:v>
                </c:pt>
              </c:numCache>
            </c:numRef>
          </c:val>
          <c:extLst>
            <c:ext xmlns:c16="http://schemas.microsoft.com/office/drawing/2014/chart" uri="{C3380CC4-5D6E-409C-BE32-E72D297353CC}">
              <c16:uniqueId val="{00000004-1C1A-4FA9-941D-5399D52339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1A-4FA9-941D-5399D52339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1A-4FA9-941D-5399D52339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622</c:v>
                </c:pt>
                <c:pt idx="3">
                  <c:v>640</c:v>
                </c:pt>
                <c:pt idx="6">
                  <c:v>673</c:v>
                </c:pt>
                <c:pt idx="9">
                  <c:v>676</c:v>
                </c:pt>
                <c:pt idx="12">
                  <c:v>650</c:v>
                </c:pt>
              </c:numCache>
            </c:numRef>
          </c:val>
          <c:extLst>
            <c:ext xmlns:c16="http://schemas.microsoft.com/office/drawing/2014/chart" uri="{C3380CC4-5D6E-409C-BE32-E72D297353CC}">
              <c16:uniqueId val="{00000007-1C1A-4FA9-941D-5399D52339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222</c:v>
                </c:pt>
                <c:pt idx="2">
                  <c:v>#N/A</c:v>
                </c:pt>
                <c:pt idx="3">
                  <c:v>#N/A</c:v>
                </c:pt>
                <c:pt idx="4">
                  <c:v>358</c:v>
                </c:pt>
                <c:pt idx="5">
                  <c:v>#N/A</c:v>
                </c:pt>
                <c:pt idx="6">
                  <c:v>#N/A</c:v>
                </c:pt>
                <c:pt idx="7">
                  <c:v>317</c:v>
                </c:pt>
                <c:pt idx="8">
                  <c:v>#N/A</c:v>
                </c:pt>
                <c:pt idx="9">
                  <c:v>#N/A</c:v>
                </c:pt>
                <c:pt idx="10">
                  <c:v>332</c:v>
                </c:pt>
                <c:pt idx="11">
                  <c:v>#N/A</c:v>
                </c:pt>
                <c:pt idx="12">
                  <c:v>#N/A</c:v>
                </c:pt>
                <c:pt idx="13">
                  <c:v>300</c:v>
                </c:pt>
                <c:pt idx="14">
                  <c:v>#N/A</c:v>
                </c:pt>
              </c:numCache>
            </c:numRef>
          </c:val>
          <c:smooth val="0"/>
          <c:extLst>
            <c:ext xmlns:c16="http://schemas.microsoft.com/office/drawing/2014/chart" uri="{C3380CC4-5D6E-409C-BE32-E72D297353CC}">
              <c16:uniqueId val="{00000008-1C1A-4FA9-941D-5399D52339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7858</c:v>
                </c:pt>
                <c:pt idx="5">
                  <c:v>7748</c:v>
                </c:pt>
                <c:pt idx="8">
                  <c:v>7546</c:v>
                </c:pt>
                <c:pt idx="11">
                  <c:v>7543</c:v>
                </c:pt>
                <c:pt idx="14">
                  <c:v>7474</c:v>
                </c:pt>
              </c:numCache>
            </c:numRef>
          </c:val>
          <c:extLst>
            <c:ext xmlns:c16="http://schemas.microsoft.com/office/drawing/2014/chart" uri="{C3380CC4-5D6E-409C-BE32-E72D297353CC}">
              <c16:uniqueId val="{00000000-9CCA-4A75-9FD0-E317226F0C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CCA-4A75-9FD0-E317226F0C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1763</c:v>
                </c:pt>
                <c:pt idx="5">
                  <c:v>2559</c:v>
                </c:pt>
                <c:pt idx="8">
                  <c:v>3011</c:v>
                </c:pt>
                <c:pt idx="11">
                  <c:v>2812</c:v>
                </c:pt>
                <c:pt idx="14">
                  <c:v>2180</c:v>
                </c:pt>
              </c:numCache>
            </c:numRef>
          </c:val>
          <c:extLst>
            <c:ext xmlns:c16="http://schemas.microsoft.com/office/drawing/2014/chart" uri="{C3380CC4-5D6E-409C-BE32-E72D297353CC}">
              <c16:uniqueId val="{00000002-9CCA-4A75-9FD0-E317226F0C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CA-4A75-9FD0-E317226F0C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CA-4A75-9FD0-E317226F0C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5-9CCA-4A75-9FD0-E317226F0C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531</c:v>
                </c:pt>
                <c:pt idx="3">
                  <c:v>606</c:v>
                </c:pt>
                <c:pt idx="6">
                  <c:v>690</c:v>
                </c:pt>
                <c:pt idx="9">
                  <c:v>465</c:v>
                </c:pt>
                <c:pt idx="12">
                  <c:v>445</c:v>
                </c:pt>
              </c:numCache>
            </c:numRef>
          </c:val>
          <c:extLst>
            <c:ext xmlns:c16="http://schemas.microsoft.com/office/drawing/2014/chart" uri="{C3380CC4-5D6E-409C-BE32-E72D297353CC}">
              <c16:uniqueId val="{00000006-9CCA-4A75-9FD0-E317226F0C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188</c:v>
                </c:pt>
                <c:pt idx="3">
                  <c:v>181</c:v>
                </c:pt>
                <c:pt idx="6">
                  <c:v>175</c:v>
                </c:pt>
                <c:pt idx="9">
                  <c:v>168</c:v>
                </c:pt>
                <c:pt idx="12">
                  <c:v>149</c:v>
                </c:pt>
              </c:numCache>
            </c:numRef>
          </c:val>
          <c:extLst>
            <c:ext xmlns:c16="http://schemas.microsoft.com/office/drawing/2014/chart" uri="{C3380CC4-5D6E-409C-BE32-E72D297353CC}">
              <c16:uniqueId val="{00000007-9CCA-4A75-9FD0-E317226F0C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4822</c:v>
                </c:pt>
                <c:pt idx="3">
                  <c:v>4637</c:v>
                </c:pt>
                <c:pt idx="6">
                  <c:v>4549</c:v>
                </c:pt>
                <c:pt idx="9">
                  <c:v>4120</c:v>
                </c:pt>
                <c:pt idx="12">
                  <c:v>3652</c:v>
                </c:pt>
              </c:numCache>
            </c:numRef>
          </c:val>
          <c:extLst>
            <c:ext xmlns:c16="http://schemas.microsoft.com/office/drawing/2014/chart" uri="{C3380CC4-5D6E-409C-BE32-E72D297353CC}">
              <c16:uniqueId val="{00000008-9CCA-4A75-9FD0-E317226F0C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CA-4A75-9FD0-E317226F0C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7599</c:v>
                </c:pt>
                <c:pt idx="3">
                  <c:v>7610</c:v>
                </c:pt>
                <c:pt idx="6">
                  <c:v>7364</c:v>
                </c:pt>
                <c:pt idx="9">
                  <c:v>7929</c:v>
                </c:pt>
                <c:pt idx="12">
                  <c:v>8458</c:v>
                </c:pt>
              </c:numCache>
            </c:numRef>
          </c:val>
          <c:extLst>
            <c:ext xmlns:c16="http://schemas.microsoft.com/office/drawing/2014/chart" uri="{C3380CC4-5D6E-409C-BE32-E72D297353CC}">
              <c16:uniqueId val="{0000000A-9CCA-4A75-9FD0-E317226F0C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3519</c:v>
                </c:pt>
                <c:pt idx="2">
                  <c:v>#N/A</c:v>
                </c:pt>
                <c:pt idx="3">
                  <c:v>#N/A</c:v>
                </c:pt>
                <c:pt idx="4">
                  <c:v>2725</c:v>
                </c:pt>
                <c:pt idx="5">
                  <c:v>#N/A</c:v>
                </c:pt>
                <c:pt idx="6">
                  <c:v>#N/A</c:v>
                </c:pt>
                <c:pt idx="7">
                  <c:v>2221</c:v>
                </c:pt>
                <c:pt idx="8">
                  <c:v>#N/A</c:v>
                </c:pt>
                <c:pt idx="9">
                  <c:v>#N/A</c:v>
                </c:pt>
                <c:pt idx="10">
                  <c:v>2327</c:v>
                </c:pt>
                <c:pt idx="11">
                  <c:v>#N/A</c:v>
                </c:pt>
                <c:pt idx="12">
                  <c:v>#N/A</c:v>
                </c:pt>
                <c:pt idx="13">
                  <c:v>3049</c:v>
                </c:pt>
                <c:pt idx="14">
                  <c:v>#N/A</c:v>
                </c:pt>
              </c:numCache>
            </c:numRef>
          </c:val>
          <c:smooth val="0"/>
          <c:extLst>
            <c:ext xmlns:c16="http://schemas.microsoft.com/office/drawing/2014/chart" uri="{C3380CC4-5D6E-409C-BE32-E72D297353CC}">
              <c16:uniqueId val="{0000000B-9CCA-4A75-9FD0-E317226F0C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1032</c:v>
                </c:pt>
                <c:pt idx="1">
                  <c:v>872</c:v>
                </c:pt>
                <c:pt idx="2">
                  <c:v>234</c:v>
                </c:pt>
              </c:numCache>
            </c:numRef>
          </c:val>
          <c:extLst>
            <c:ext xmlns:c16="http://schemas.microsoft.com/office/drawing/2014/chart" uri="{C3380CC4-5D6E-409C-BE32-E72D297353CC}">
              <c16:uniqueId val="{00000000-2041-4C66-8A55-8795E40C55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821</c:v>
                </c:pt>
                <c:pt idx="1">
                  <c:v>800</c:v>
                </c:pt>
                <c:pt idx="2">
                  <c:v>800</c:v>
                </c:pt>
              </c:numCache>
            </c:numRef>
          </c:val>
          <c:extLst>
            <c:ext xmlns:c16="http://schemas.microsoft.com/office/drawing/2014/chart" uri="{C3380CC4-5D6E-409C-BE32-E72D297353CC}">
              <c16:uniqueId val="{00000001-2041-4C66-8A55-8795E40C55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699</c:v>
                </c:pt>
                <c:pt idx="1">
                  <c:v>773</c:v>
                </c:pt>
                <c:pt idx="2">
                  <c:v>860</c:v>
                </c:pt>
              </c:numCache>
            </c:numRef>
          </c:val>
          <c:extLst>
            <c:ext xmlns:c16="http://schemas.microsoft.com/office/drawing/2014/chart" uri="{C3380CC4-5D6E-409C-BE32-E72D297353CC}">
              <c16:uniqueId val="{00000002-2041-4C66-8A55-8795E40C55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茨城県美浦村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ysClr val="windowText" lastClr="000000"/>
              </a:solidFill>
              <a:effectLst/>
              <a:latin typeface="+mn-lt"/>
              <a:ea typeface="+mn-ea"/>
              <a:cs typeface="+mn-cs"/>
            </a:rPr>
            <a:t>　元利償還金等は、臨時財政対策債等の既往債の償還開始により</a:t>
          </a:r>
          <a:r>
            <a:rPr kumimoji="1" lang="ja-JP" altLang="en-US" sz="900">
              <a:solidFill>
                <a:sysClr val="windowText" lastClr="000000"/>
              </a:solidFill>
              <a:effectLst/>
              <a:latin typeface="+mn-lt"/>
              <a:ea typeface="+mn-ea"/>
              <a:cs typeface="+mn-cs"/>
            </a:rPr>
            <a:t>増加傾向で推移していたが、令和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年度は償還開始額を償還終了額が上回ったため、前年度から減少した</a:t>
          </a:r>
          <a:r>
            <a:rPr kumimoji="1" lang="ja-JP" altLang="ja-JP" sz="900">
              <a:solidFill>
                <a:sysClr val="windowText" lastClr="000000"/>
              </a:solidFill>
              <a:effectLst/>
              <a:latin typeface="+mn-lt"/>
              <a:ea typeface="+mn-ea"/>
              <a:cs typeface="+mn-cs"/>
            </a:rPr>
            <a:t>。</a:t>
          </a:r>
          <a:endParaRPr kumimoji="1" lang="en-US" altLang="ja-JP" sz="900">
            <a:solidFill>
              <a:sysClr val="windowText" lastClr="000000"/>
            </a:solidFill>
            <a:effectLst/>
            <a:latin typeface="+mn-lt"/>
            <a:ea typeface="+mn-ea"/>
            <a:cs typeface="+mn-cs"/>
          </a:endParaRPr>
        </a:p>
        <a:p>
          <a:r>
            <a:rPr kumimoji="1" lang="ja-JP" altLang="en-US" sz="900">
              <a:solidFill>
                <a:sysClr val="windowText" lastClr="000000"/>
              </a:solidFill>
              <a:effectLst/>
              <a:latin typeface="+mn-lt"/>
              <a:ea typeface="+mn-ea"/>
              <a:cs typeface="+mn-cs"/>
            </a:rPr>
            <a:t>　公営企業地方債の元利償還金に対する繰入金は、前年度と比較して</a:t>
          </a:r>
          <a:r>
            <a:rPr kumimoji="1" lang="en-US" altLang="ja-JP" sz="900">
              <a:solidFill>
                <a:sysClr val="windowText" lastClr="000000"/>
              </a:solidFill>
              <a:effectLst/>
              <a:latin typeface="+mn-lt"/>
              <a:ea typeface="+mn-ea"/>
              <a:cs typeface="+mn-cs"/>
            </a:rPr>
            <a:t>3.2</a:t>
          </a:r>
          <a:r>
            <a:rPr kumimoji="1" lang="ja-JP" altLang="en-US" sz="900">
              <a:solidFill>
                <a:sysClr val="windowText" lastClr="000000"/>
              </a:solidFill>
              <a:effectLst/>
              <a:latin typeface="+mn-lt"/>
              <a:ea typeface="+mn-ea"/>
              <a:cs typeface="+mn-cs"/>
            </a:rPr>
            <a:t>％減となっている。これは、下水道事業会計において、下水道事業会計繰出金決算額が</a:t>
          </a:r>
          <a:r>
            <a:rPr kumimoji="1" lang="en-US" altLang="ja-JP" sz="900">
              <a:solidFill>
                <a:sysClr val="windowText" lastClr="000000"/>
              </a:solidFill>
              <a:effectLst/>
              <a:latin typeface="+mn-lt"/>
              <a:ea typeface="+mn-ea"/>
              <a:cs typeface="+mn-cs"/>
            </a:rPr>
            <a:t>10.7</a:t>
          </a:r>
          <a:r>
            <a:rPr kumimoji="1" lang="ja-JP" altLang="en-US" sz="900">
              <a:solidFill>
                <a:sysClr val="windowText" lastClr="000000"/>
              </a:solidFill>
              <a:effectLst/>
              <a:latin typeface="+mn-lt"/>
              <a:ea typeface="+mn-ea"/>
              <a:cs typeface="+mn-cs"/>
            </a:rPr>
            <a:t>％減となり、また、準元利償還金算入額（</a:t>
          </a:r>
          <a:r>
            <a:rPr kumimoji="1" lang="en-US" altLang="ja-JP" sz="900">
              <a:solidFill>
                <a:sysClr val="windowText" lastClr="000000"/>
              </a:solidFill>
              <a:effectLst/>
              <a:latin typeface="+mn-lt"/>
              <a:ea typeface="+mn-ea"/>
              <a:cs typeface="+mn-cs"/>
            </a:rPr>
            <a:t>4</a:t>
          </a:r>
          <a:r>
            <a:rPr kumimoji="1" lang="ja-JP" altLang="en-US" sz="900">
              <a:solidFill>
                <a:sysClr val="windowText" lastClr="000000"/>
              </a:solidFill>
              <a:effectLst/>
              <a:latin typeface="+mn-lt"/>
              <a:ea typeface="+mn-ea"/>
              <a:cs typeface="+mn-cs"/>
            </a:rPr>
            <a:t>条分）が大きく減少したためである。</a:t>
          </a:r>
          <a:endParaRPr kumimoji="1" lang="en-US" altLang="ja-JP" sz="900">
            <a:solidFill>
              <a:sysClr val="windowText" lastClr="000000"/>
            </a:solidFill>
            <a:effectLst/>
            <a:latin typeface="+mn-lt"/>
            <a:ea typeface="+mn-ea"/>
            <a:cs typeface="+mn-cs"/>
          </a:endParaRPr>
        </a:p>
        <a:p>
          <a:r>
            <a:rPr kumimoji="1" lang="ja-JP" altLang="ja-JP" sz="900">
              <a:solidFill>
                <a:sysClr val="windowText" lastClr="000000"/>
              </a:solidFill>
              <a:effectLst/>
              <a:latin typeface="+mn-lt"/>
              <a:ea typeface="+mn-ea"/>
              <a:cs typeface="+mn-cs"/>
            </a:rPr>
            <a:t>　算入公債費等は、</a:t>
          </a:r>
          <a:r>
            <a:rPr kumimoji="1" lang="ja-JP" altLang="en-US" sz="900">
              <a:solidFill>
                <a:sysClr val="windowText" lastClr="000000"/>
              </a:solidFill>
              <a:effectLst/>
              <a:latin typeface="+mn-lt"/>
              <a:ea typeface="+mn-ea"/>
              <a:cs typeface="+mn-cs"/>
            </a:rPr>
            <a:t>前年度からやや減少した。これは、統合小学校建設に係る学校教育施設等整備事業債の算入額が増加したが</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一方で、平成</a:t>
          </a:r>
          <a:r>
            <a:rPr kumimoji="1" lang="en-US" altLang="ja-JP" sz="900">
              <a:solidFill>
                <a:sysClr val="windowText" lastClr="000000"/>
              </a:solidFill>
              <a:effectLst/>
              <a:latin typeface="+mn-lt"/>
              <a:ea typeface="+mn-ea"/>
              <a:cs typeface="+mn-cs"/>
            </a:rPr>
            <a:t>16</a:t>
          </a:r>
          <a:r>
            <a:rPr kumimoji="1" lang="ja-JP" altLang="en-US" sz="900">
              <a:solidFill>
                <a:sysClr val="windowText" lastClr="000000"/>
              </a:solidFill>
              <a:effectLst/>
              <a:latin typeface="+mn-lt"/>
              <a:ea typeface="+mn-ea"/>
              <a:cs typeface="+mn-cs"/>
            </a:rPr>
            <a:t>年度臨時財政対策債、平成</a:t>
          </a:r>
          <a:r>
            <a:rPr kumimoji="1" lang="en-US" altLang="ja-JP" sz="900">
              <a:solidFill>
                <a:sysClr val="windowText" lastClr="000000"/>
              </a:solidFill>
              <a:effectLst/>
              <a:latin typeface="+mn-lt"/>
              <a:ea typeface="+mn-ea"/>
              <a:cs typeface="+mn-cs"/>
            </a:rPr>
            <a:t>16</a:t>
          </a:r>
          <a:r>
            <a:rPr kumimoji="1" lang="ja-JP" altLang="en-US" sz="900">
              <a:solidFill>
                <a:sysClr val="windowText" lastClr="000000"/>
              </a:solidFill>
              <a:effectLst/>
              <a:latin typeface="+mn-lt"/>
              <a:ea typeface="+mn-ea"/>
              <a:cs typeface="+mn-cs"/>
            </a:rPr>
            <a:t>年度減税補てん債等が</a:t>
          </a:r>
          <a:r>
            <a:rPr kumimoji="1" lang="ja-JP" altLang="ja-JP" sz="900">
              <a:solidFill>
                <a:sysClr val="windowText" lastClr="000000"/>
              </a:solidFill>
              <a:effectLst/>
              <a:latin typeface="+mn-lt"/>
              <a:ea typeface="+mn-ea"/>
              <a:cs typeface="+mn-cs"/>
            </a:rPr>
            <a:t>算入終了</a:t>
          </a:r>
          <a:r>
            <a:rPr kumimoji="1" lang="ja-JP" altLang="en-US" sz="900">
              <a:solidFill>
                <a:sysClr val="windowText" lastClr="000000"/>
              </a:solidFill>
              <a:effectLst/>
              <a:latin typeface="+mn-lt"/>
              <a:ea typeface="+mn-ea"/>
              <a:cs typeface="+mn-cs"/>
            </a:rPr>
            <a:t>したためである。</a:t>
          </a:r>
          <a:endParaRPr kumimoji="1" lang="en-US" altLang="ja-JP" sz="900">
            <a:solidFill>
              <a:sysClr val="windowText" lastClr="000000"/>
            </a:solidFill>
            <a:effectLst/>
            <a:latin typeface="+mn-lt"/>
            <a:ea typeface="+mn-ea"/>
            <a:cs typeface="+mn-cs"/>
          </a:endParaRPr>
        </a:p>
        <a:p>
          <a:r>
            <a:rPr kumimoji="1" lang="ja-JP" altLang="ja-JP" sz="900">
              <a:solidFill>
                <a:sysClr val="windowText" lastClr="000000"/>
              </a:solidFill>
              <a:effectLst/>
              <a:latin typeface="+mn-lt"/>
              <a:ea typeface="+mn-ea"/>
              <a:cs typeface="+mn-cs"/>
            </a:rPr>
            <a:t>　</a:t>
          </a:r>
          <a:r>
            <a:rPr kumimoji="1" lang="ja-JP" altLang="en-US"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24</a:t>
          </a:r>
          <a:r>
            <a:rPr kumimoji="1" lang="ja-JP" altLang="en-US" sz="900">
              <a:solidFill>
                <a:sysClr val="windowText" lastClr="000000"/>
              </a:solidFill>
              <a:effectLst/>
              <a:latin typeface="+mn-lt"/>
              <a:ea typeface="+mn-ea"/>
              <a:cs typeface="+mn-cs"/>
            </a:rPr>
            <a:t>年度学校教育施設等整備事業債、平成</a:t>
          </a:r>
          <a:r>
            <a:rPr kumimoji="1" lang="en-US" altLang="ja-JP" sz="900">
              <a:solidFill>
                <a:sysClr val="windowText" lastClr="000000"/>
              </a:solidFill>
              <a:effectLst/>
              <a:latin typeface="+mn-lt"/>
              <a:ea typeface="+mn-ea"/>
              <a:cs typeface="+mn-cs"/>
            </a:rPr>
            <a:t>15</a:t>
          </a:r>
          <a:r>
            <a:rPr kumimoji="1" lang="ja-JP" altLang="en-US" sz="900">
              <a:solidFill>
                <a:sysClr val="windowText" lastClr="000000"/>
              </a:solidFill>
              <a:effectLst/>
              <a:latin typeface="+mn-lt"/>
              <a:ea typeface="+mn-ea"/>
              <a:cs typeface="+mn-cs"/>
            </a:rPr>
            <a:t>年度臨時財政対策債償還終了</a:t>
          </a:r>
          <a:r>
            <a:rPr kumimoji="1" lang="ja-JP" altLang="ja-JP" sz="900">
              <a:solidFill>
                <a:sysClr val="windowText" lastClr="000000"/>
              </a:solidFill>
              <a:effectLst/>
              <a:latin typeface="+mn-lt"/>
              <a:ea typeface="+mn-ea"/>
              <a:cs typeface="+mn-cs"/>
            </a:rPr>
            <a:t>による元利償還金の</a:t>
          </a:r>
          <a:r>
            <a:rPr kumimoji="1" lang="ja-JP" altLang="en-US" sz="900">
              <a:solidFill>
                <a:sysClr val="windowText" lastClr="000000"/>
              </a:solidFill>
              <a:effectLst/>
              <a:latin typeface="+mn-lt"/>
              <a:ea typeface="+mn-ea"/>
              <a:cs typeface="+mn-cs"/>
            </a:rPr>
            <a:t>減</a:t>
          </a:r>
          <a:r>
            <a:rPr kumimoji="1" lang="ja-JP" altLang="ja-JP" sz="900">
              <a:solidFill>
                <a:sysClr val="windowText" lastClr="000000"/>
              </a:solidFill>
              <a:effectLst/>
              <a:latin typeface="+mn-lt"/>
              <a:ea typeface="+mn-ea"/>
              <a:cs typeface="+mn-cs"/>
            </a:rPr>
            <a:t>により、実質公債費比率の分子は前年度から</a:t>
          </a:r>
          <a:r>
            <a:rPr kumimoji="1" lang="ja-JP" altLang="en-US" sz="900">
              <a:solidFill>
                <a:sysClr val="windowText" lastClr="000000"/>
              </a:solidFill>
              <a:effectLst/>
              <a:latin typeface="+mn-lt"/>
              <a:ea typeface="+mn-ea"/>
              <a:cs typeface="+mn-cs"/>
            </a:rPr>
            <a:t>減少</a:t>
          </a:r>
          <a:r>
            <a:rPr kumimoji="1" lang="ja-JP" altLang="ja-JP" sz="900">
              <a:solidFill>
                <a:sysClr val="windowText" lastClr="000000"/>
              </a:solidFill>
              <a:effectLst/>
              <a:latin typeface="+mn-lt"/>
              <a:ea typeface="+mn-ea"/>
              <a:cs typeface="+mn-cs"/>
            </a:rPr>
            <a:t>した。</a:t>
          </a:r>
          <a:endParaRPr lang="ja-JP" altLang="ja-JP" sz="105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該当なし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茨城県美浦村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将来負担額の一般会計等に係る地方債の現在高は、統合小学校建設事業に係る学校教育施設等整備事業債等を発行し、令和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年度地方債の借入が償還額を上回ったため、増加している。公営企業債等繰入見込額は、</a:t>
          </a:r>
          <a:r>
            <a:rPr kumimoji="1" lang="ja-JP" altLang="en-US" sz="1100">
              <a:solidFill>
                <a:sysClr val="windowText" lastClr="000000"/>
              </a:solidFill>
              <a:effectLst/>
              <a:latin typeface="+mn-lt"/>
              <a:ea typeface="+mn-ea"/>
              <a:cs typeface="+mn-cs"/>
            </a:rPr>
            <a:t>下水道事業会計の準元利償還金の減及び算入率（準元金償還金</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元金償還金割合）の減</a:t>
          </a:r>
          <a:r>
            <a:rPr kumimoji="1" lang="ja-JP" altLang="ja-JP" sz="1100">
              <a:solidFill>
                <a:sysClr val="windowText" lastClr="000000"/>
              </a:solidFill>
              <a:effectLst/>
              <a:latin typeface="+mn-lt"/>
              <a:ea typeface="+mn-ea"/>
              <a:cs typeface="+mn-cs"/>
            </a:rPr>
            <a:t>により、減少している。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また、充当可能財源等の充当可能基金については、財政調整基金、学校施設建設基金の取崩しにより減少しており、基準財政需要額算入見込額についても、公債費等の算入額の減により減少している。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茨城県美浦村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年度末の基金残高は、約</a:t>
          </a:r>
          <a:r>
            <a:rPr kumimoji="1" lang="en-US" altLang="ja-JP" sz="1100">
              <a:solidFill>
                <a:sysClr val="windowText" lastClr="000000"/>
              </a:solidFill>
              <a:effectLst/>
              <a:latin typeface="+mn-lt"/>
              <a:ea typeface="+mn-ea"/>
              <a:cs typeface="+mn-cs"/>
            </a:rPr>
            <a:t>1,893</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553</a:t>
          </a:r>
          <a:r>
            <a:rPr kumimoji="1" lang="ja-JP" altLang="ja-JP" sz="1100">
              <a:solidFill>
                <a:sysClr val="windowText" lastClr="000000"/>
              </a:solidFill>
              <a:effectLst/>
              <a:latin typeface="+mn-lt"/>
              <a:ea typeface="+mn-ea"/>
              <a:cs typeface="+mn-cs"/>
            </a:rPr>
            <a:t>百万円の減少となっている。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・ふるさと応援寄附金の増加により、ふるさと応援基金残高は大きく伸び、約</a:t>
          </a:r>
          <a:r>
            <a:rPr kumimoji="1" lang="en-US" altLang="ja-JP" sz="1100">
              <a:solidFill>
                <a:sysClr val="windowText" lastClr="000000"/>
              </a:solidFill>
              <a:effectLst/>
              <a:latin typeface="+mn-lt"/>
              <a:ea typeface="+mn-ea"/>
              <a:cs typeface="+mn-cs"/>
            </a:rPr>
            <a:t>235</a:t>
          </a:r>
          <a:r>
            <a:rPr kumimoji="1" lang="ja-JP" altLang="ja-JP" sz="1100">
              <a:solidFill>
                <a:sysClr val="windowText" lastClr="000000"/>
              </a:solidFill>
              <a:effectLst/>
              <a:latin typeface="+mn-lt"/>
              <a:ea typeface="+mn-ea"/>
              <a:cs typeface="+mn-cs"/>
            </a:rPr>
            <a:t>百万円の増となった。一方で、統合小学校建設事業により、財政調整基金で約</a:t>
          </a:r>
          <a:r>
            <a:rPr kumimoji="1" lang="en-US" altLang="ja-JP" sz="1100">
              <a:solidFill>
                <a:sysClr val="windowText" lastClr="000000"/>
              </a:solidFill>
              <a:effectLst/>
              <a:latin typeface="+mn-lt"/>
              <a:ea typeface="+mn-ea"/>
              <a:cs typeface="+mn-cs"/>
            </a:rPr>
            <a:t>638</a:t>
          </a:r>
          <a:r>
            <a:rPr kumimoji="1" lang="ja-JP" altLang="ja-JP" sz="1100">
              <a:solidFill>
                <a:sysClr val="windowText" lastClr="000000"/>
              </a:solidFill>
              <a:effectLst/>
              <a:latin typeface="+mn-lt"/>
              <a:ea typeface="+mn-ea"/>
              <a:cs typeface="+mn-cs"/>
            </a:rPr>
            <a:t>百万円、学校施設建設基金で</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147</a:t>
          </a:r>
          <a:r>
            <a:rPr kumimoji="1" lang="ja-JP" altLang="ja-JP" sz="1100">
              <a:solidFill>
                <a:sysClr val="windowText" lastClr="000000"/>
              </a:solidFill>
              <a:effectLst/>
              <a:latin typeface="+mn-lt"/>
              <a:ea typeface="+mn-ea"/>
              <a:cs typeface="+mn-cs"/>
            </a:rPr>
            <a:t>百万円を取り崩したため、基金全体の残高は減少した。</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・統合小学校建設事業</a:t>
          </a:r>
          <a:r>
            <a:rPr kumimoji="1" lang="ja-JP" altLang="en-US" sz="1100">
              <a:solidFill>
                <a:sysClr val="windowText" lastClr="000000"/>
              </a:solidFill>
              <a:effectLst/>
              <a:latin typeface="+mn-lt"/>
              <a:ea typeface="+mn-ea"/>
              <a:cs typeface="+mn-cs"/>
            </a:rPr>
            <a:t>の完了</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年度には</a:t>
          </a:r>
          <a:r>
            <a:rPr kumimoji="1" lang="ja-JP" altLang="ja-JP" sz="1100">
              <a:solidFill>
                <a:sysClr val="windowText" lastClr="000000"/>
              </a:solidFill>
              <a:effectLst/>
              <a:latin typeface="+mn-lt"/>
              <a:ea typeface="+mn-ea"/>
              <a:cs typeface="+mn-cs"/>
            </a:rPr>
            <a:t>財政調整基金</a:t>
          </a:r>
          <a:r>
            <a:rPr kumimoji="1" lang="ja-JP" altLang="en-US" sz="1100">
              <a:solidFill>
                <a:sysClr val="windowText" lastClr="000000"/>
              </a:solidFill>
              <a:effectLst/>
              <a:latin typeface="+mn-lt"/>
              <a:ea typeface="+mn-ea"/>
              <a:cs typeface="+mn-cs"/>
            </a:rPr>
            <a:t>の積立を予定している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また、庁舎老朽化に伴い、将来的な建替えに備え、今後十年程度の期間をかけて財源を確保するため、公共施設建設基金の積立を予定している。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・景気の動向による法人関係税等の変動及び</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ヵ年実施計画からも</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今後、公共施設の老朽化等に伴う改修も予定されていることから、令和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年度以降で財政調整基金の積立を優先とし、これに充当するための一般財源の平準化を図るため、基金の計画的な積立及び処分を行う必要がある。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・ふるさと応援基金は、美浦村を応援する個人又は団体からの寄附金を財源として</a:t>
          </a:r>
          <a:r>
            <a:rPr kumimoji="1" lang="ja-JP" altLang="en-US" sz="1100">
              <a:solidFill>
                <a:sysClr val="windowText" lastClr="000000"/>
              </a:solidFill>
              <a:effectLst/>
              <a:latin typeface="+mn-lt"/>
              <a:ea typeface="+mn-ea"/>
              <a:cs typeface="+mn-cs"/>
            </a:rPr>
            <a:t>積立を行い</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寄附者の指定する使途に応じた</a:t>
          </a:r>
          <a:r>
            <a:rPr kumimoji="1" lang="ja-JP" altLang="ja-JP" sz="1100">
              <a:solidFill>
                <a:sysClr val="windowText" lastClr="000000"/>
              </a:solidFill>
              <a:effectLst/>
              <a:latin typeface="+mn-lt"/>
              <a:ea typeface="+mn-ea"/>
              <a:cs typeface="+mn-cs"/>
            </a:rPr>
            <a:t>施策の財源に充てる。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・地域福祉基金は、地域における高齢者保健福祉の推進、整備及び民間福祉活動に対する助成に充てる。</a:t>
          </a:r>
          <a:endParaRPr kumimoji="0" lang="en-US" altLang="ja-JP" sz="1400">
            <a:solidFill>
              <a:sysClr val="windowText" lastClr="000000"/>
            </a:solidFill>
            <a:effectLst/>
            <a:latin typeface="+mn-lt"/>
            <a:ea typeface="+mn-ea"/>
            <a:cs typeface="+mn-cs"/>
          </a:endParaRPr>
        </a:p>
        <a:p>
          <a:r>
            <a:rPr kumimoji="0" lang="ja-JP" altLang="en-US" sz="1100">
              <a:solidFill>
                <a:sysClr val="windowText" lastClr="000000"/>
              </a:solidFill>
              <a:effectLst/>
              <a:latin typeface="+mn-lt"/>
              <a:ea typeface="+mn-ea"/>
              <a:cs typeface="+mn-cs"/>
            </a:rPr>
            <a:t>・公共公益施設整備基金は、</a:t>
          </a:r>
          <a:r>
            <a:rPr lang="ja-JP" altLang="en-US">
              <a:solidFill>
                <a:sysClr val="windowText" lastClr="000000"/>
              </a:solidFill>
            </a:rPr>
            <a:t>公共公益施設整備事業の財源に充てる。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・陸平基金は、国指定史跡である陸平貝塚の保存と活用等に充てる。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・ふるさと基金は、ふるさと創生事業として美浦村の特色を活かし、自主的かつ主体的に行う個性豊かな地域づくりの円滑な推進を図るための施策の財源に充てる。</a:t>
          </a:r>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・ふるさと応援基金は、特別支援教育支援員配置事業、</a:t>
          </a:r>
          <a:r>
            <a:rPr kumimoji="1" lang="ja-JP" altLang="en-US" sz="1100">
              <a:solidFill>
                <a:sysClr val="windowText" lastClr="000000"/>
              </a:solidFill>
              <a:effectLst/>
              <a:latin typeface="+mn-lt"/>
              <a:ea typeface="+mn-ea"/>
              <a:cs typeface="+mn-cs"/>
            </a:rPr>
            <a:t>大山湖畔公園管理費</a:t>
          </a:r>
          <a:r>
            <a:rPr kumimoji="1" lang="ja-JP" altLang="ja-JP" sz="1100">
              <a:solidFill>
                <a:sysClr val="windowText" lastClr="000000"/>
              </a:solidFill>
              <a:effectLst/>
              <a:latin typeface="+mn-lt"/>
              <a:ea typeface="+mn-ea"/>
              <a:cs typeface="+mn-cs"/>
            </a:rPr>
            <a:t>等で約</a:t>
          </a:r>
          <a:r>
            <a:rPr kumimoji="1" lang="en-US" altLang="ja-JP" sz="1100">
              <a:solidFill>
                <a:sysClr val="windowText" lastClr="000000"/>
              </a:solidFill>
              <a:effectLst/>
              <a:latin typeface="+mn-lt"/>
              <a:ea typeface="+mn-ea"/>
              <a:cs typeface="+mn-cs"/>
            </a:rPr>
            <a:t>144</a:t>
          </a:r>
          <a:r>
            <a:rPr kumimoji="1" lang="ja-JP" altLang="ja-JP" sz="1100">
              <a:solidFill>
                <a:sysClr val="windowText" lastClr="000000"/>
              </a:solidFill>
              <a:effectLst/>
              <a:latin typeface="+mn-lt"/>
              <a:ea typeface="+mn-ea"/>
              <a:cs typeface="+mn-cs"/>
            </a:rPr>
            <a:t>百万円を取り崩した。一方で、ふるさと応援寄附金の増加により約</a:t>
          </a:r>
          <a:r>
            <a:rPr kumimoji="1" lang="en-US" altLang="ja-JP" sz="1100">
              <a:solidFill>
                <a:sysClr val="windowText" lastClr="000000"/>
              </a:solidFill>
              <a:effectLst/>
              <a:latin typeface="+mn-lt"/>
              <a:ea typeface="+mn-ea"/>
              <a:cs typeface="+mn-cs"/>
            </a:rPr>
            <a:t>379</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を積み立てたため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残高は</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235</a:t>
          </a:r>
          <a:r>
            <a:rPr kumimoji="1" lang="ja-JP" altLang="ja-JP" sz="1100">
              <a:solidFill>
                <a:sysClr val="windowText" lastClr="000000"/>
              </a:solidFill>
              <a:effectLst/>
              <a:latin typeface="+mn-lt"/>
              <a:ea typeface="+mn-ea"/>
              <a:cs typeface="+mn-cs"/>
            </a:rPr>
            <a:t>百万円増加した。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・陸平基金は、陸平貝塚に隣接するゴルフ場及びゴルフ場利用者からの寄附金約</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百万円を積み立てた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一方で、陸平貝塚の文化財の保存・活用、施設の管理費等の財源として約</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百万円を取り崩したことにより</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残高は</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・学校施設建設基金は、統合小学校建設事業の完了により、廃止した。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endParaRPr lang="ja-JP" altLang="ja-JP" sz="1400">
            <a:solidFill>
              <a:srgbClr val="FF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・ふるさと応援基金については、ふるさと応援寄附金の事業に充当しており、翌年度で精算されるため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基金残高は</a:t>
          </a:r>
          <a:r>
            <a:rPr kumimoji="1" lang="ja-JP" altLang="en-US" sz="1100">
              <a:solidFill>
                <a:sysClr val="windowText" lastClr="000000"/>
              </a:solidFill>
              <a:effectLst/>
              <a:latin typeface="+mn-lt"/>
              <a:ea typeface="+mn-ea"/>
              <a:cs typeface="+mn-cs"/>
            </a:rPr>
            <a:t>寄附</a:t>
          </a:r>
          <a:r>
            <a:rPr kumimoji="1" lang="ja-JP" altLang="ja-JP" sz="1100">
              <a:solidFill>
                <a:sysClr val="windowText" lastClr="000000"/>
              </a:solidFill>
              <a:effectLst/>
              <a:latin typeface="+mn-lt"/>
              <a:ea typeface="+mn-ea"/>
              <a:cs typeface="+mn-cs"/>
            </a:rPr>
            <a:t>額に応じ増減する。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・庁舎老朽化に伴い、将来的な建替えに備え、今後十年程度の期間をかけて財源を確保するため、公共施設建設基金の積立を予定している。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年度末の残高は、約</a:t>
          </a:r>
          <a:r>
            <a:rPr kumimoji="1" lang="en-US" altLang="ja-JP" sz="1100">
              <a:solidFill>
                <a:sysClr val="windowText" lastClr="000000"/>
              </a:solidFill>
              <a:effectLst/>
              <a:latin typeface="+mn-lt"/>
              <a:ea typeface="+mn-ea"/>
              <a:cs typeface="+mn-cs"/>
            </a:rPr>
            <a:t>234</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638</a:t>
          </a:r>
          <a:r>
            <a:rPr kumimoji="1" lang="ja-JP" altLang="ja-JP" sz="1100">
              <a:solidFill>
                <a:sysClr val="windowText" lastClr="000000"/>
              </a:solidFill>
              <a:effectLst/>
              <a:latin typeface="+mn-lt"/>
              <a:ea typeface="+mn-ea"/>
              <a:cs typeface="+mn-cs"/>
            </a:rPr>
            <a:t>百万円の減少となっている。これは、統合小学校建設事業により、財政調整基金を取り崩したためである。</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・統合小学校建設事業の完了により、令和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年度には財政調整基金の積立を予定している。令和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年度以降で財政調整基金の積立を優先し、景気後退による税収減収等不測の事態に備えるため、標準財政規模の</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％程度を維持できるよう努めることとする。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年度末の残高は、約</a:t>
          </a:r>
          <a:r>
            <a:rPr kumimoji="1" lang="en-US" altLang="ja-JP" sz="1100">
              <a:solidFill>
                <a:sysClr val="windowText" lastClr="000000"/>
              </a:solidFill>
              <a:effectLst/>
              <a:latin typeface="+mn-lt"/>
              <a:ea typeface="+mn-ea"/>
              <a:cs typeface="+mn-cs"/>
            </a:rPr>
            <a:t>800</a:t>
          </a:r>
          <a:r>
            <a:rPr kumimoji="1" lang="ja-JP" altLang="ja-JP" sz="1100">
              <a:solidFill>
                <a:sysClr val="windowText" lastClr="000000"/>
              </a:solidFill>
              <a:effectLst/>
              <a:latin typeface="+mn-lt"/>
              <a:ea typeface="+mn-ea"/>
              <a:cs typeface="+mn-cs"/>
            </a:rPr>
            <a:t>百万円となっており、前年度</a:t>
          </a:r>
          <a:r>
            <a:rPr kumimoji="1" lang="ja-JP" altLang="en-US" sz="1100">
              <a:solidFill>
                <a:sysClr val="windowText" lastClr="000000"/>
              </a:solidFill>
              <a:effectLst/>
              <a:latin typeface="+mn-lt"/>
              <a:ea typeface="+mn-ea"/>
              <a:cs typeface="+mn-cs"/>
            </a:rPr>
            <a:t>から横ばいの推移となった。これは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年度臨時財政対策債</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償還に充てる</a:t>
          </a:r>
          <a:r>
            <a:rPr kumimoji="1" lang="en-US" altLang="ja-JP" sz="1100">
              <a:solidFill>
                <a:sysClr val="windowText" lastClr="000000"/>
              </a:solidFill>
              <a:effectLst/>
              <a:latin typeface="+mn-lt"/>
              <a:ea typeface="+mn-ea"/>
              <a:cs typeface="+mn-cs"/>
            </a:rPr>
            <a:t>293</a:t>
          </a:r>
          <a:r>
            <a:rPr kumimoji="1" lang="ja-JP" altLang="ja-JP" sz="1100">
              <a:solidFill>
                <a:sysClr val="windowText" lastClr="000000"/>
              </a:solidFill>
              <a:effectLst/>
              <a:latin typeface="+mn-lt"/>
              <a:ea typeface="+mn-ea"/>
              <a:cs typeface="+mn-cs"/>
            </a:rPr>
            <a:t>千円のみを取</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崩したためである。</a:t>
          </a:r>
          <a:endParaRPr lang="ja-JP" altLang="ja-JP" sz="1400">
            <a:solidFill>
              <a:sysClr val="windowText" lastClr="000000"/>
            </a:solidFill>
            <a:effectLst/>
          </a:endParaRPr>
        </a:p>
        <a:p>
          <a:endParaRPr kumimoji="1" lang="en-US" altLang="ja-JP" sz="1100">
            <a:solidFill>
              <a:srgbClr val="FF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年度の継続事業である統合小学校建設事業により起債額</a:t>
          </a:r>
          <a:r>
            <a:rPr kumimoji="1" lang="ja-JP" altLang="en-US" sz="1100">
              <a:solidFill>
                <a:sysClr val="windowText" lastClr="000000"/>
              </a:solidFill>
              <a:effectLst/>
              <a:latin typeface="+mn-lt"/>
              <a:ea typeface="+mn-ea"/>
              <a:cs typeface="+mn-cs"/>
            </a:rPr>
            <a:t>が増加し</a:t>
          </a:r>
          <a:r>
            <a:rPr kumimoji="1" lang="ja-JP" altLang="ja-JP" sz="1100">
              <a:solidFill>
                <a:sysClr val="windowText" lastClr="000000"/>
              </a:solidFill>
              <a:effectLst/>
              <a:latin typeface="+mn-lt"/>
              <a:ea typeface="+mn-ea"/>
              <a:cs typeface="+mn-cs"/>
            </a:rPr>
            <a:t>、この元金償還に充てるため、令和</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年度までにかけて順次取り崩す予定のため、基金残高は漸減する。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14,156
13,576
66.61
9,614,590
9,026,704
556,340
4,774,463
8,457,671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財政力指数は、日本中央競馬会の美浦トレーニング・センター立地等により類似団体を上回る税収があるため</a:t>
          </a:r>
          <a:r>
            <a:rPr kumimoji="1" lang="en-US" altLang="ja-JP" sz="1100">
              <a:solidFill>
                <a:sysClr val="windowText" lastClr="000000"/>
              </a:solidFill>
              <a:effectLst/>
              <a:latin typeface="+mn-lt"/>
              <a:ea typeface="+mn-ea"/>
              <a:cs typeface="+mn-cs"/>
            </a:rPr>
            <a:t>0.61</a:t>
          </a:r>
          <a:r>
            <a:rPr kumimoji="1" lang="ja-JP" altLang="ja-JP" sz="1100">
              <a:solidFill>
                <a:sysClr val="windowText" lastClr="000000"/>
              </a:solidFill>
              <a:effectLst/>
              <a:latin typeface="+mn-lt"/>
              <a:ea typeface="+mn-ea"/>
              <a:cs typeface="+mn-cs"/>
            </a:rPr>
            <a:t>となっている。固定資産税は償却資産の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等により</a:t>
          </a:r>
          <a:r>
            <a:rPr kumimoji="1" lang="ja-JP" altLang="en-US" sz="1100">
              <a:solidFill>
                <a:sysClr val="windowText" lastClr="000000"/>
              </a:solidFill>
              <a:effectLst/>
              <a:latin typeface="+mn-lt"/>
              <a:ea typeface="+mn-ea"/>
              <a:cs typeface="+mn-cs"/>
            </a:rPr>
            <a:t>増収</a:t>
          </a:r>
          <a:r>
            <a:rPr kumimoji="1" lang="ja-JP" altLang="ja-JP" sz="1100">
              <a:solidFill>
                <a:sysClr val="windowText" lastClr="000000"/>
              </a:solidFill>
              <a:effectLst/>
              <a:latin typeface="+mn-lt"/>
              <a:ea typeface="+mn-ea"/>
              <a:cs typeface="+mn-cs"/>
            </a:rPr>
            <a:t>となった。法人村民税は</a:t>
          </a:r>
          <a:r>
            <a:rPr kumimoji="1" lang="ja-JP" altLang="en-US" sz="1100">
              <a:solidFill>
                <a:sysClr val="windowText" lastClr="000000"/>
              </a:solidFill>
              <a:effectLst/>
              <a:latin typeface="+mn-lt"/>
              <a:ea typeface="+mn-ea"/>
              <a:cs typeface="+mn-cs"/>
            </a:rPr>
            <a:t>村内大手企業の申告額の減少等により減収、</a:t>
          </a:r>
          <a:r>
            <a:rPr kumimoji="1" lang="ja-JP" altLang="ja-JP" sz="1100">
              <a:solidFill>
                <a:sysClr val="windowText" lastClr="000000"/>
              </a:solidFill>
              <a:effectLst/>
              <a:latin typeface="+mn-lt"/>
              <a:ea typeface="+mn-ea"/>
              <a:cs typeface="+mn-cs"/>
            </a:rPr>
            <a:t>個人村民税</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労働人口流出等によ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減収傾向等に</a:t>
          </a:r>
          <a:r>
            <a:rPr kumimoji="1" lang="ja-JP" altLang="en-US" sz="1100">
              <a:solidFill>
                <a:sysClr val="windowText" lastClr="000000"/>
              </a:solidFill>
              <a:effectLst/>
              <a:latin typeface="+mn-lt"/>
              <a:ea typeface="+mn-ea"/>
              <a:cs typeface="+mn-cs"/>
            </a:rPr>
            <a:t>あるが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今年度はさらに定額減税が実施されたことにより大きく減収となった。</a:t>
          </a:r>
          <a:r>
            <a:rPr kumimoji="1" lang="ja-JP" altLang="ja-JP" sz="1100">
              <a:solidFill>
                <a:sysClr val="windowText" lastClr="000000"/>
              </a:solidFill>
              <a:effectLst/>
              <a:latin typeface="+mn-lt"/>
              <a:ea typeface="+mn-ea"/>
              <a:cs typeface="+mn-cs"/>
            </a:rPr>
            <a:t>財政力指数は低下傾向にある。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今後も、歳出抑制を図るとともに、収納対策の強化を継続し税収の確保を図り、税収増を図るため企業誘致及び定住化施策の推進に努める。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75671</xdr:rowOff>
    </xdr:from>
    <xdr:to>
      <xdr:col>23</xdr:col>
      <xdr:colOff>133350</xdr:colOff>
      <xdr:row>42</xdr:row>
      <xdr:rowOff>75671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76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55563</xdr:rowOff>
    </xdr:from>
    <xdr:to>
      <xdr:col>19</xdr:col>
      <xdr:colOff>133350</xdr:colOff>
      <xdr:row>42</xdr:row>
      <xdr:rowOff>75671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564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55563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263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166688</xdr:rowOff>
    </xdr:from>
    <xdr:to>
      <xdr:col>11</xdr:col>
      <xdr:colOff>31750</xdr:colOff>
      <xdr:row>42</xdr:row>
      <xdr:rowOff>25400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961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24871</xdr:rowOff>
    </xdr:from>
    <xdr:to>
      <xdr:col>23</xdr:col>
      <xdr:colOff>184150</xdr:colOff>
      <xdr:row>42</xdr:row>
      <xdr:rowOff>126471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41398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24871</xdr:rowOff>
    </xdr:from>
    <xdr:to>
      <xdr:col>19</xdr:col>
      <xdr:colOff>184150</xdr:colOff>
      <xdr:row>42</xdr:row>
      <xdr:rowOff>126471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136648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94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4763</xdr:rowOff>
    </xdr:from>
    <xdr:to>
      <xdr:col>15</xdr:col>
      <xdr:colOff>133350</xdr:colOff>
      <xdr:row>42</xdr:row>
      <xdr:rowOff>106363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116540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115888</xdr:rowOff>
    </xdr:from>
    <xdr:to>
      <xdr:col>7</xdr:col>
      <xdr:colOff>31750</xdr:colOff>
      <xdr:row>42</xdr:row>
      <xdr:rowOff>46038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56215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経常収支比率は前年度比</a:t>
          </a:r>
          <a:r>
            <a:rPr kumimoji="1" lang="en-US" altLang="ja-JP" sz="900">
              <a:solidFill>
                <a:sysClr val="windowText" lastClr="000000"/>
              </a:solidFill>
              <a:effectLst/>
              <a:latin typeface="+mn-lt"/>
              <a:ea typeface="+mn-ea"/>
              <a:cs typeface="+mn-cs"/>
            </a:rPr>
            <a:t>0.4</a:t>
          </a:r>
          <a:r>
            <a:rPr kumimoji="1" lang="ja-JP" altLang="ja-JP" sz="900">
              <a:solidFill>
                <a:sysClr val="windowText" lastClr="000000"/>
              </a:solidFill>
              <a:effectLst/>
              <a:latin typeface="+mn-lt"/>
              <a:ea typeface="+mn-ea"/>
              <a:cs typeface="+mn-cs"/>
            </a:rPr>
            <a:t>ポイント増の</a:t>
          </a:r>
          <a:r>
            <a:rPr kumimoji="1" lang="en-US" altLang="ja-JP" sz="900">
              <a:solidFill>
                <a:sysClr val="windowText" lastClr="000000"/>
              </a:solidFill>
              <a:effectLst/>
              <a:latin typeface="+mn-lt"/>
              <a:ea typeface="+mn-ea"/>
              <a:cs typeface="+mn-cs"/>
            </a:rPr>
            <a:t>92.5</a:t>
          </a:r>
          <a:r>
            <a:rPr kumimoji="1" lang="ja-JP" altLang="ja-JP" sz="900">
              <a:solidFill>
                <a:sysClr val="windowText" lastClr="000000"/>
              </a:solidFill>
              <a:effectLst/>
              <a:latin typeface="+mn-lt"/>
              <a:ea typeface="+mn-ea"/>
              <a:cs typeface="+mn-cs"/>
            </a:rPr>
            <a:t>％となり、類似団体平均を</a:t>
          </a:r>
          <a:r>
            <a:rPr kumimoji="1" lang="en-US" altLang="ja-JP" sz="900">
              <a:solidFill>
                <a:sysClr val="windowText" lastClr="000000"/>
              </a:solidFill>
              <a:effectLst/>
              <a:latin typeface="+mn-lt"/>
              <a:ea typeface="+mn-ea"/>
              <a:cs typeface="+mn-cs"/>
            </a:rPr>
            <a:t>3.3</a:t>
          </a:r>
          <a:r>
            <a:rPr kumimoji="1" lang="ja-JP" altLang="ja-JP" sz="900">
              <a:solidFill>
                <a:sysClr val="windowText" lastClr="000000"/>
              </a:solidFill>
              <a:effectLst/>
              <a:latin typeface="+mn-lt"/>
              <a:ea typeface="+mn-ea"/>
              <a:cs typeface="+mn-cs"/>
            </a:rPr>
            <a:t>ポイント上回っている。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臨時財政対策債発行可能額が</a:t>
          </a:r>
          <a:r>
            <a:rPr kumimoji="1" lang="en-US" altLang="ja-JP" sz="900">
              <a:solidFill>
                <a:sysClr val="windowText" lastClr="000000"/>
              </a:solidFill>
              <a:effectLst/>
              <a:latin typeface="+mn-lt"/>
              <a:ea typeface="+mn-ea"/>
              <a:cs typeface="+mn-cs"/>
            </a:rPr>
            <a:t>26</a:t>
          </a:r>
          <a:r>
            <a:rPr kumimoji="1" lang="ja-JP" altLang="ja-JP" sz="900">
              <a:solidFill>
                <a:sysClr val="windowText" lastClr="000000"/>
              </a:solidFill>
              <a:effectLst/>
              <a:latin typeface="+mn-lt"/>
              <a:ea typeface="+mn-ea"/>
              <a:cs typeface="+mn-cs"/>
            </a:rPr>
            <a:t>百万円減となったが、一方で</a:t>
          </a:r>
          <a:r>
            <a:rPr kumimoji="1" lang="ja-JP" altLang="en-US" sz="900">
              <a:solidFill>
                <a:sysClr val="windowText" lastClr="000000"/>
              </a:solidFill>
              <a:effectLst/>
              <a:latin typeface="+mn-lt"/>
              <a:ea typeface="+mn-ea"/>
              <a:cs typeface="+mn-cs"/>
            </a:rPr>
            <a:t>、固定資産税（償却資産）が</a:t>
          </a:r>
          <a:r>
            <a:rPr kumimoji="1" lang="en-US" altLang="ja-JP" sz="900">
              <a:solidFill>
                <a:sysClr val="windowText" lastClr="000000"/>
              </a:solidFill>
              <a:effectLst/>
              <a:latin typeface="+mn-lt"/>
              <a:ea typeface="+mn-ea"/>
              <a:cs typeface="+mn-cs"/>
            </a:rPr>
            <a:t>106</a:t>
          </a:r>
          <a:r>
            <a:rPr kumimoji="1" lang="ja-JP" altLang="en-US" sz="900">
              <a:solidFill>
                <a:sysClr val="windowText" lastClr="000000"/>
              </a:solidFill>
              <a:effectLst/>
              <a:latin typeface="+mn-lt"/>
              <a:ea typeface="+mn-ea"/>
              <a:cs typeface="+mn-cs"/>
            </a:rPr>
            <a:t>百万円増、給与改定費の措置等により普通</a:t>
          </a:r>
          <a:r>
            <a:rPr kumimoji="1" lang="ja-JP" altLang="ja-JP" sz="900">
              <a:solidFill>
                <a:sysClr val="windowText" lastClr="000000"/>
              </a:solidFill>
              <a:effectLst/>
              <a:latin typeface="+mn-lt"/>
              <a:ea typeface="+mn-ea"/>
              <a:cs typeface="+mn-cs"/>
            </a:rPr>
            <a:t>交付税</a:t>
          </a:r>
          <a:r>
            <a:rPr kumimoji="1" lang="ja-JP" altLang="en-US" sz="900">
              <a:solidFill>
                <a:sysClr val="windowText" lastClr="000000"/>
              </a:solidFill>
              <a:effectLst/>
              <a:latin typeface="+mn-lt"/>
              <a:ea typeface="+mn-ea"/>
              <a:cs typeface="+mn-cs"/>
            </a:rPr>
            <a:t>が</a:t>
          </a:r>
          <a:r>
            <a:rPr kumimoji="1" lang="en-US" altLang="ja-JP" sz="900">
              <a:solidFill>
                <a:sysClr val="windowText" lastClr="000000"/>
              </a:solidFill>
              <a:effectLst/>
              <a:latin typeface="+mn-lt"/>
              <a:ea typeface="+mn-ea"/>
              <a:cs typeface="+mn-cs"/>
            </a:rPr>
            <a:t>23</a:t>
          </a:r>
          <a:r>
            <a:rPr kumimoji="1" lang="ja-JP" altLang="ja-JP" sz="900">
              <a:solidFill>
                <a:sysClr val="windowText" lastClr="000000"/>
              </a:solidFill>
              <a:effectLst/>
              <a:latin typeface="+mn-lt"/>
              <a:ea typeface="+mn-ea"/>
              <a:cs typeface="+mn-cs"/>
            </a:rPr>
            <a:t>百万円増</a:t>
          </a:r>
          <a:r>
            <a:rPr kumimoji="1" lang="ja-JP" altLang="en-US" sz="900">
              <a:solidFill>
                <a:sysClr val="windowText" lastClr="000000"/>
              </a:solidFill>
              <a:effectLst/>
              <a:latin typeface="+mn-lt"/>
              <a:ea typeface="+mn-ea"/>
              <a:cs typeface="+mn-cs"/>
            </a:rPr>
            <a:t>となり</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分母の経常一般財源等は、</a:t>
          </a:r>
          <a:r>
            <a:rPr kumimoji="1" lang="en-US" altLang="ja-JP" sz="900">
              <a:solidFill>
                <a:sysClr val="windowText" lastClr="000000"/>
              </a:solidFill>
              <a:effectLst/>
              <a:latin typeface="+mn-lt"/>
              <a:ea typeface="+mn-ea"/>
              <a:cs typeface="+mn-cs"/>
            </a:rPr>
            <a:t>111</a:t>
          </a:r>
          <a:r>
            <a:rPr kumimoji="1" lang="ja-JP" altLang="ja-JP" sz="900">
              <a:solidFill>
                <a:sysClr val="windowText" lastClr="000000"/>
              </a:solidFill>
              <a:effectLst/>
              <a:latin typeface="+mn-lt"/>
              <a:ea typeface="+mn-ea"/>
              <a:cs typeface="+mn-cs"/>
            </a:rPr>
            <a:t>百万円（</a:t>
          </a:r>
          <a:r>
            <a:rPr kumimoji="1" lang="en-US" altLang="ja-JP" sz="900">
              <a:solidFill>
                <a:sysClr val="windowText" lastClr="000000"/>
              </a:solidFill>
              <a:effectLst/>
              <a:latin typeface="+mn-lt"/>
              <a:ea typeface="+mn-ea"/>
              <a:cs typeface="+mn-cs"/>
            </a:rPr>
            <a:t>2.4</a:t>
          </a:r>
          <a:r>
            <a:rPr kumimoji="1" lang="ja-JP" altLang="ja-JP" sz="900">
              <a:solidFill>
                <a:sysClr val="windowText" lastClr="000000"/>
              </a:solidFill>
              <a:effectLst/>
              <a:latin typeface="+mn-lt"/>
              <a:ea typeface="+mn-ea"/>
              <a:cs typeface="+mn-cs"/>
            </a:rPr>
            <a:t>％）増となった。</a:t>
          </a:r>
          <a:r>
            <a:rPr kumimoji="1" lang="ja-JP" altLang="en-US" sz="900">
              <a:solidFill>
                <a:sysClr val="windowText" lastClr="000000"/>
              </a:solidFill>
              <a:effectLst/>
              <a:latin typeface="+mn-lt"/>
              <a:ea typeface="+mn-ea"/>
              <a:cs typeface="+mn-cs"/>
            </a:rPr>
            <a:t>一方で、</a:t>
          </a:r>
          <a:r>
            <a:rPr kumimoji="1" lang="ja-JP" altLang="ja-JP" sz="900">
              <a:solidFill>
                <a:sysClr val="windowText" lastClr="000000"/>
              </a:solidFill>
              <a:effectLst/>
              <a:latin typeface="+mn-lt"/>
              <a:ea typeface="+mn-ea"/>
              <a:cs typeface="+mn-cs"/>
            </a:rPr>
            <a:t>物件費が</a:t>
          </a:r>
          <a:r>
            <a:rPr kumimoji="1" lang="en-US" altLang="ja-JP" sz="900">
              <a:solidFill>
                <a:sysClr val="windowText" lastClr="000000"/>
              </a:solidFill>
              <a:effectLst/>
              <a:latin typeface="+mn-lt"/>
              <a:ea typeface="+mn-ea"/>
              <a:cs typeface="+mn-cs"/>
            </a:rPr>
            <a:t>136</a:t>
          </a:r>
          <a:r>
            <a:rPr kumimoji="1" lang="ja-JP" altLang="ja-JP" sz="900">
              <a:solidFill>
                <a:sysClr val="windowText" lastClr="000000"/>
              </a:solidFill>
              <a:effectLst/>
              <a:latin typeface="+mn-lt"/>
              <a:ea typeface="+mn-ea"/>
              <a:cs typeface="+mn-cs"/>
            </a:rPr>
            <a:t>百万円</a:t>
          </a:r>
          <a:r>
            <a:rPr kumimoji="1" lang="ja-JP" altLang="en-US" sz="900">
              <a:solidFill>
                <a:sysClr val="windowText" lastClr="000000"/>
              </a:solidFill>
              <a:effectLst/>
              <a:latin typeface="+mn-lt"/>
              <a:ea typeface="+mn-ea"/>
              <a:cs typeface="+mn-cs"/>
            </a:rPr>
            <a:t>の増</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人件費</a:t>
          </a:r>
          <a:r>
            <a:rPr kumimoji="1" lang="ja-JP" altLang="ja-JP" sz="900">
              <a:solidFill>
                <a:sysClr val="windowText" lastClr="000000"/>
              </a:solidFill>
              <a:effectLst/>
              <a:latin typeface="+mn-lt"/>
              <a:ea typeface="+mn-ea"/>
              <a:cs typeface="+mn-cs"/>
            </a:rPr>
            <a:t>が</a:t>
          </a:r>
          <a:r>
            <a:rPr kumimoji="1" lang="en-US" altLang="ja-JP" sz="900">
              <a:solidFill>
                <a:sysClr val="windowText" lastClr="000000"/>
              </a:solidFill>
              <a:effectLst/>
              <a:latin typeface="+mn-lt"/>
              <a:ea typeface="+mn-ea"/>
              <a:cs typeface="+mn-cs"/>
            </a:rPr>
            <a:t>65</a:t>
          </a:r>
          <a:r>
            <a:rPr kumimoji="1" lang="ja-JP" altLang="ja-JP" sz="900">
              <a:solidFill>
                <a:sysClr val="windowText" lastClr="000000"/>
              </a:solidFill>
              <a:effectLst/>
              <a:latin typeface="+mn-lt"/>
              <a:ea typeface="+mn-ea"/>
              <a:cs typeface="+mn-cs"/>
            </a:rPr>
            <a:t>百万円の増となったこと等により</a:t>
          </a:r>
          <a:r>
            <a:rPr kumimoji="1" lang="ja-JP" altLang="en-US" sz="900">
              <a:solidFill>
                <a:sysClr val="windowText" lastClr="000000"/>
              </a:solidFill>
              <a:effectLst/>
              <a:latin typeface="+mn-lt"/>
              <a:ea typeface="+mn-ea"/>
              <a:cs typeface="+mn-cs"/>
            </a:rPr>
            <a:t>、分子となる経常経費充当一般財源は、</a:t>
          </a:r>
          <a:r>
            <a:rPr kumimoji="1" lang="en-US" altLang="ja-JP" sz="900">
              <a:solidFill>
                <a:sysClr val="windowText" lastClr="000000"/>
              </a:solidFill>
              <a:effectLst/>
              <a:latin typeface="+mn-lt"/>
              <a:ea typeface="+mn-ea"/>
              <a:cs typeface="+mn-cs"/>
            </a:rPr>
            <a:t>119</a:t>
          </a:r>
          <a:r>
            <a:rPr kumimoji="1" lang="ja-JP" altLang="ja-JP" sz="900">
              <a:solidFill>
                <a:sysClr val="windowText" lastClr="000000"/>
              </a:solidFill>
              <a:effectLst/>
              <a:latin typeface="+mn-lt"/>
              <a:ea typeface="+mn-ea"/>
              <a:cs typeface="+mn-cs"/>
            </a:rPr>
            <a:t>百万円（</a:t>
          </a:r>
          <a:r>
            <a:rPr kumimoji="1" lang="en-US" altLang="ja-JP" sz="900">
              <a:solidFill>
                <a:sysClr val="windowText" lastClr="000000"/>
              </a:solidFill>
              <a:effectLst/>
              <a:latin typeface="+mn-lt"/>
              <a:ea typeface="+mn-ea"/>
              <a:cs typeface="+mn-cs"/>
            </a:rPr>
            <a:t>2.8</a:t>
          </a:r>
          <a:r>
            <a:rPr kumimoji="1" lang="ja-JP" altLang="ja-JP" sz="900">
              <a:solidFill>
                <a:sysClr val="windowText" lastClr="000000"/>
              </a:solidFill>
              <a:effectLst/>
              <a:latin typeface="+mn-lt"/>
              <a:ea typeface="+mn-ea"/>
              <a:cs typeface="+mn-cs"/>
            </a:rPr>
            <a:t>％）増となり、分母の伸びを超える増となった。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も、物価高騰による物件費の増加、繰出金を含めた社会保障費の増加及び公債費の増加が見込まれるため、人件費の抑制、民間委託等による経常経費の抑制を図るとともに、企業誘致及び収納対策の強化を継続し税収の確保に努める。</a:t>
          </a:r>
          <a:endParaRPr lang="ja-JP" altLang="ja-JP" sz="9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137371</xdr:rowOff>
    </xdr:from>
    <xdr:to>
      <xdr:col>23</xdr:col>
      <xdr:colOff>133350</xdr:colOff>
      <xdr:row>65</xdr:row>
      <xdr:rowOff>153458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8162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65</xdr:row>
      <xdr:rowOff>137371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40863"/>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168063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4326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65</xdr:row>
      <xdr:rowOff>81069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43260"/>
          <a:ext cx="889000" cy="3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102658</xdr:rowOff>
    </xdr:from>
    <xdr:to>
      <xdr:col>23</xdr:col>
      <xdr:colOff>184150</xdr:colOff>
      <xdr:row>66</xdr:row>
      <xdr:rowOff>32808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74735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1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86571</xdr:rowOff>
    </xdr:from>
    <xdr:to>
      <xdr:col>19</xdr:col>
      <xdr:colOff>184150</xdr:colOff>
      <xdr:row>66</xdr:row>
      <xdr:rowOff>16721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1498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1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人当たりの決算額は、類似団体平均を下回っているが、増加傾向で推移している。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人件費は、職員数が類似団体と比較して少ないことが考えられる。物件費では、需用費、役務費、委託料等が類似団体平均を下回っている。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今後も、令和元年度に策定した定員適正化計画に基づく適正な定員管理に努めるとともに、民間委託等による経常経費の抑制、内部事務経費等の抑制を推進し物件費の削減を図る。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74613</xdr:rowOff>
    </xdr:from>
    <xdr:to>
      <xdr:col>23</xdr:col>
      <xdr:colOff>133350</xdr:colOff>
      <xdr:row>82</xdr:row>
      <xdr:rowOff>102955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3513"/>
          <a:ext cx="838200" cy="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43848</xdr:rowOff>
    </xdr:from>
    <xdr:to>
      <xdr:col>19</xdr:col>
      <xdr:colOff>133350</xdr:colOff>
      <xdr:row>82</xdr:row>
      <xdr:rowOff>74613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02748"/>
          <a:ext cx="8890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39970</xdr:rowOff>
    </xdr:from>
    <xdr:to>
      <xdr:col>15</xdr:col>
      <xdr:colOff>82550</xdr:colOff>
      <xdr:row>82</xdr:row>
      <xdr:rowOff>43848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8870"/>
          <a:ext cx="8890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36957</xdr:rowOff>
    </xdr:from>
    <xdr:to>
      <xdr:col>11</xdr:col>
      <xdr:colOff>31750</xdr:colOff>
      <xdr:row>82</xdr:row>
      <xdr:rowOff>39970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5857"/>
          <a:ext cx="8890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52155</xdr:rowOff>
    </xdr:from>
    <xdr:to>
      <xdr:col>23</xdr:col>
      <xdr:colOff>184150</xdr:colOff>
      <xdr:row>82</xdr:row>
      <xdr:rowOff>153755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144882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23813</xdr:rowOff>
    </xdr:from>
    <xdr:to>
      <xdr:col>19</xdr:col>
      <xdr:colOff>184150</xdr:colOff>
      <xdr:row>82</xdr:row>
      <xdr:rowOff>125413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135590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164498</xdr:rowOff>
    </xdr:from>
    <xdr:to>
      <xdr:col>15</xdr:col>
      <xdr:colOff>133350</xdr:colOff>
      <xdr:row>82</xdr:row>
      <xdr:rowOff>94648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104825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160620</xdr:rowOff>
    </xdr:from>
    <xdr:to>
      <xdr:col>11</xdr:col>
      <xdr:colOff>82550</xdr:colOff>
      <xdr:row>82</xdr:row>
      <xdr:rowOff>90770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100947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6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157607</xdr:rowOff>
    </xdr:from>
    <xdr:to>
      <xdr:col>7</xdr:col>
      <xdr:colOff>31750</xdr:colOff>
      <xdr:row>82</xdr:row>
      <xdr:rowOff>87757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97934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ysClr val="windowText" lastClr="000000"/>
              </a:solidFill>
              <a:effectLst/>
            </a:rPr>
            <a:t>　旧来からの給与体系により、類似団体平均を上回って推移している。町村の場合は職員数が少ないため、勤続年数の上昇による経験年数階層別平均月額の変動が大きい。令和６年度においては下位の階層から次の階層に異動した職員が多く、その階層の平均月額を下げたことにより、前年度と比較し</a:t>
          </a:r>
          <a:r>
            <a:rPr lang="en-US" altLang="ja-JP" sz="1050">
              <a:solidFill>
                <a:sysClr val="windowText" lastClr="000000"/>
              </a:solidFill>
              <a:effectLst/>
            </a:rPr>
            <a:t>0.7</a:t>
          </a:r>
          <a:r>
            <a:rPr lang="ja-JP" altLang="en-US" sz="1050">
              <a:solidFill>
                <a:sysClr val="windowText" lastClr="000000"/>
              </a:solidFill>
              <a:effectLst/>
            </a:rPr>
            <a:t>ポイント減少した。今後は現在の給与体系を見直すとともに、国や他団体の状況、民間給与の状況等を踏まえた職員給与の適正な管理を進めていく。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134055</xdr:rowOff>
    </xdr:from>
    <xdr:to>
      <xdr:col>81</xdr:col>
      <xdr:colOff>44450</xdr:colOff>
      <xdr:row>89</xdr:row>
      <xdr:rowOff>56445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22165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89</xdr:row>
      <xdr:rowOff>56445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948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107245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607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144639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2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83255</xdr:rowOff>
    </xdr:from>
    <xdr:to>
      <xdr:col>81</xdr:col>
      <xdr:colOff>95250</xdr:colOff>
      <xdr:row>89</xdr:row>
      <xdr:rowOff>13405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150582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6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5645</xdr:rowOff>
    </xdr:from>
    <xdr:to>
      <xdr:col>77</xdr:col>
      <xdr:colOff>95250</xdr:colOff>
      <xdr:row>89</xdr:row>
      <xdr:rowOff>107245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92022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5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人口</a:t>
          </a:r>
          <a:r>
            <a:rPr kumimoji="1" lang="en-US" altLang="ja-JP" sz="1050">
              <a:solidFill>
                <a:schemeClr val="dk1"/>
              </a:solidFill>
              <a:effectLst/>
              <a:latin typeface="+mn-lt"/>
              <a:ea typeface="+mn-ea"/>
              <a:cs typeface="+mn-cs"/>
            </a:rPr>
            <a:t>1,000</a:t>
          </a:r>
          <a:r>
            <a:rPr kumimoji="1" lang="ja-JP" altLang="ja-JP" sz="1050">
              <a:solidFill>
                <a:schemeClr val="dk1"/>
              </a:solidFill>
              <a:effectLst/>
              <a:latin typeface="+mn-lt"/>
              <a:ea typeface="+mn-ea"/>
              <a:cs typeface="+mn-cs"/>
            </a:rPr>
            <a:t>人当たり職員数は、前年度と比較して</a:t>
          </a:r>
          <a:r>
            <a:rPr kumimoji="1" lang="en-US" altLang="ja-JP" sz="1050">
              <a:solidFill>
                <a:schemeClr val="dk1"/>
              </a:solidFill>
              <a:effectLst/>
              <a:latin typeface="+mn-lt"/>
              <a:ea typeface="+mn-ea"/>
              <a:cs typeface="+mn-cs"/>
            </a:rPr>
            <a:t>0.01</a:t>
          </a:r>
          <a:r>
            <a:rPr kumimoji="1" lang="ja-JP" altLang="ja-JP" sz="1050">
              <a:solidFill>
                <a:schemeClr val="dk1"/>
              </a:solidFill>
              <a:effectLst/>
              <a:latin typeface="+mn-lt"/>
              <a:ea typeface="+mn-ea"/>
              <a:cs typeface="+mn-cs"/>
            </a:rPr>
            <a:t>ポイント減少した。短時間勤務再任用職員の増加に伴う人員配置の見直しによる職員数の減少が要因と考えられる。類似団体平均を下回って推移しており、今後も社会環境の変化による行政需要の動向などを見極めながら、職員数の削減と効率的な職員の配置実現に向けて取り組んでいく。</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35408</xdr:rowOff>
    </xdr:from>
    <xdr:to>
      <xdr:col>81</xdr:col>
      <xdr:colOff>44450</xdr:colOff>
      <xdr:row>61</xdr:row>
      <xdr:rowOff>35890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493858"/>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32512</xdr:rowOff>
    </xdr:from>
    <xdr:to>
      <xdr:col>77</xdr:col>
      <xdr:colOff>44450</xdr:colOff>
      <xdr:row>61</xdr:row>
      <xdr:rowOff>35890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90962"/>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32512</xdr:rowOff>
    </xdr:from>
    <xdr:to>
      <xdr:col>72</xdr:col>
      <xdr:colOff>203200</xdr:colOff>
      <xdr:row>61</xdr:row>
      <xdr:rowOff>54711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90962"/>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47955</xdr:rowOff>
    </xdr:from>
    <xdr:to>
      <xdr:col>68</xdr:col>
      <xdr:colOff>152400</xdr:colOff>
      <xdr:row>61</xdr:row>
      <xdr:rowOff>54711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06405"/>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156058</xdr:rowOff>
    </xdr:from>
    <xdr:to>
      <xdr:col>81</xdr:col>
      <xdr:colOff>95250</xdr:colOff>
      <xdr:row>61</xdr:row>
      <xdr:rowOff>86208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77335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6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156540</xdr:rowOff>
    </xdr:from>
    <xdr:to>
      <xdr:col>77</xdr:col>
      <xdr:colOff>95250</xdr:colOff>
      <xdr:row>61</xdr:row>
      <xdr:rowOff>86690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96867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153162</xdr:rowOff>
    </xdr:from>
    <xdr:to>
      <xdr:col>73</xdr:col>
      <xdr:colOff>44450</xdr:colOff>
      <xdr:row>61</xdr:row>
      <xdr:rowOff>83312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93489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3911</xdr:rowOff>
    </xdr:from>
    <xdr:to>
      <xdr:col>68</xdr:col>
      <xdr:colOff>203200</xdr:colOff>
      <xdr:row>61</xdr:row>
      <xdr:rowOff>105511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115688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3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168605</xdr:rowOff>
    </xdr:from>
    <xdr:to>
      <xdr:col>64</xdr:col>
      <xdr:colOff>152400</xdr:colOff>
      <xdr:row>61</xdr:row>
      <xdr:rowOff>98755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108932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2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実質公債費比率は、</a:t>
          </a:r>
          <a:r>
            <a:rPr kumimoji="1" lang="ja-JP" altLang="en-US" sz="1100">
              <a:solidFill>
                <a:sysClr val="windowText" lastClr="000000"/>
              </a:solidFill>
              <a:effectLst/>
              <a:latin typeface="+mn-lt"/>
              <a:ea typeface="+mn-ea"/>
              <a:cs typeface="+mn-cs"/>
            </a:rPr>
            <a:t>固定資産税（償却資産）の増収により標準税収入額等が増加し</a:t>
          </a:r>
          <a:r>
            <a:rPr kumimoji="1" lang="ja-JP" altLang="ja-JP" sz="1100">
              <a:solidFill>
                <a:sysClr val="windowText" lastClr="000000"/>
              </a:solidFill>
              <a:effectLst/>
              <a:latin typeface="+mn-lt"/>
              <a:ea typeface="+mn-ea"/>
              <a:cs typeface="+mn-cs"/>
            </a:rPr>
            <a:t>たことや、</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年度に実施した</a:t>
          </a:r>
          <a:r>
            <a:rPr kumimoji="1" lang="ja-JP" altLang="en-US" sz="1100">
              <a:solidFill>
                <a:sysClr val="windowText" lastClr="000000"/>
              </a:solidFill>
              <a:effectLst/>
              <a:latin typeface="+mn-lt"/>
              <a:ea typeface="+mn-ea"/>
              <a:cs typeface="+mn-cs"/>
            </a:rPr>
            <a:t>学校教育施設等整備事業</a:t>
          </a:r>
          <a:r>
            <a:rPr kumimoji="1" lang="ja-JP" altLang="ja-JP" sz="1100">
              <a:solidFill>
                <a:sysClr val="windowText" lastClr="000000"/>
              </a:solidFill>
              <a:effectLst/>
              <a:latin typeface="+mn-lt"/>
              <a:ea typeface="+mn-ea"/>
              <a:cs typeface="+mn-cs"/>
            </a:rPr>
            <a:t>に係る起債の元金償還が</a:t>
          </a:r>
          <a:r>
            <a:rPr kumimoji="1" lang="ja-JP" altLang="en-US" sz="1100">
              <a:solidFill>
                <a:sysClr val="windowText" lastClr="000000"/>
              </a:solidFill>
              <a:effectLst/>
              <a:latin typeface="+mn-lt"/>
              <a:ea typeface="+mn-ea"/>
              <a:cs typeface="+mn-cs"/>
            </a:rPr>
            <a:t>終了</a:t>
          </a:r>
          <a:r>
            <a:rPr kumimoji="1" lang="ja-JP" altLang="ja-JP" sz="1100">
              <a:solidFill>
                <a:sysClr val="windowText" lastClr="000000"/>
              </a:solidFill>
              <a:effectLst/>
              <a:latin typeface="+mn-lt"/>
              <a:ea typeface="+mn-ea"/>
              <a:cs typeface="+mn-cs"/>
            </a:rPr>
            <a:t>したこと等により、前年度比</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7.8</a:t>
          </a:r>
          <a:r>
            <a:rPr kumimoji="1" lang="ja-JP" altLang="ja-JP" sz="1100">
              <a:solidFill>
                <a:sysClr val="windowText" lastClr="000000"/>
              </a:solidFill>
              <a:effectLst/>
              <a:latin typeface="+mn-lt"/>
              <a:ea typeface="+mn-ea"/>
              <a:cs typeface="+mn-cs"/>
            </a:rPr>
            <a:t>％となり、類似団体平均で</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下回った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今後は、令和</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年度から統合小学校建設事業に係る元金償還が開始することにより、上昇傾向で推移することが見込まれるため、更なる債権管理の適正化が必要となっている。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32766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1395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32766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850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270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69088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498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将来負担比率は、財政調整基金及び</a:t>
          </a:r>
          <a:r>
            <a:rPr kumimoji="1" lang="ja-JP" altLang="en-US" sz="1000">
              <a:solidFill>
                <a:sysClr val="windowText" lastClr="000000"/>
              </a:solidFill>
              <a:effectLst/>
              <a:latin typeface="+mn-lt"/>
              <a:ea typeface="+mn-ea"/>
              <a:cs typeface="+mn-cs"/>
            </a:rPr>
            <a:t>学校施設建設</a:t>
          </a:r>
          <a:r>
            <a:rPr kumimoji="1" lang="ja-JP" altLang="ja-JP" sz="1000">
              <a:solidFill>
                <a:sysClr val="windowText" lastClr="000000"/>
              </a:solidFill>
              <a:effectLst/>
              <a:latin typeface="+mn-lt"/>
              <a:ea typeface="+mn-ea"/>
              <a:cs typeface="+mn-cs"/>
            </a:rPr>
            <a:t>基金の取崩しによる充当可能基金の減少、学校教育施設等整備事業債の新規発行等による地方債現在高の増加により、前年度比</a:t>
          </a:r>
          <a:r>
            <a:rPr kumimoji="1" lang="en-US" altLang="ja-JP" sz="1000">
              <a:solidFill>
                <a:sysClr val="windowText" lastClr="000000"/>
              </a:solidFill>
              <a:effectLst/>
              <a:latin typeface="+mn-lt"/>
              <a:ea typeface="+mn-ea"/>
              <a:cs typeface="+mn-cs"/>
            </a:rPr>
            <a:t>15.1</a:t>
          </a:r>
          <a:r>
            <a:rPr kumimoji="1" lang="ja-JP" altLang="ja-JP" sz="1000">
              <a:solidFill>
                <a:sysClr val="windowText" lastClr="000000"/>
              </a:solidFill>
              <a:effectLst/>
              <a:latin typeface="+mn-lt"/>
              <a:ea typeface="+mn-ea"/>
              <a:cs typeface="+mn-cs"/>
            </a:rPr>
            <a:t>ポイント増の</a:t>
          </a:r>
          <a:r>
            <a:rPr kumimoji="1" lang="en-US" altLang="ja-JP" sz="1000">
              <a:solidFill>
                <a:sysClr val="windowText" lastClr="000000"/>
              </a:solidFill>
              <a:effectLst/>
              <a:latin typeface="+mn-lt"/>
              <a:ea typeface="+mn-ea"/>
              <a:cs typeface="+mn-cs"/>
            </a:rPr>
            <a:t>73.2</a:t>
          </a:r>
          <a:r>
            <a:rPr kumimoji="1" lang="ja-JP" altLang="ja-JP" sz="1000">
              <a:solidFill>
                <a:sysClr val="windowText" lastClr="000000"/>
              </a:solidFill>
              <a:effectLst/>
              <a:latin typeface="+mn-lt"/>
              <a:ea typeface="+mn-ea"/>
              <a:cs typeface="+mn-cs"/>
            </a:rPr>
            <a:t>％となり、類似団体平均を</a:t>
          </a:r>
          <a:r>
            <a:rPr kumimoji="1" lang="en-US" altLang="ja-JP" sz="1000">
              <a:solidFill>
                <a:sysClr val="windowText" lastClr="000000"/>
              </a:solidFill>
              <a:effectLst/>
              <a:latin typeface="+mn-lt"/>
              <a:ea typeface="+mn-ea"/>
              <a:cs typeface="+mn-cs"/>
            </a:rPr>
            <a:t>73.2</a:t>
          </a:r>
          <a:r>
            <a:rPr kumimoji="1" lang="ja-JP" altLang="ja-JP" sz="1000">
              <a:solidFill>
                <a:sysClr val="windowText" lastClr="000000"/>
              </a:solidFill>
              <a:effectLst/>
              <a:latin typeface="+mn-lt"/>
              <a:ea typeface="+mn-ea"/>
              <a:cs typeface="+mn-cs"/>
            </a:rPr>
            <a:t>ポイント上回っている。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公共下水道事業会計については、今後の事業推進による下水道事業債の残高の増加に伴い、繰入見込額の増加が見込まれる。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今後は、事業の実施について緊急性や優先順位を見極めながら行い、起債残高を圧縮すること、下水道使用料を見直し経営改善することが必要である。</a:t>
          </a:r>
          <a:endParaRPr lang="ja-JP" altLang="ja-JP" sz="10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97231</xdr:rowOff>
    </xdr:from>
    <xdr:to>
      <xdr:col>81</xdr:col>
      <xdr:colOff>44450</xdr:colOff>
      <xdr:row>18</xdr:row>
      <xdr:rowOff>71526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011881"/>
          <a:ext cx="8382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78892</xdr:rowOff>
    </xdr:from>
    <xdr:to>
      <xdr:col>77</xdr:col>
      <xdr:colOff>44450</xdr:colOff>
      <xdr:row>17</xdr:row>
      <xdr:rowOff>97231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993542"/>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78892</xdr:rowOff>
    </xdr:from>
    <xdr:to>
      <xdr:col>72</xdr:col>
      <xdr:colOff>203200</xdr:colOff>
      <xdr:row>18</xdr:row>
      <xdr:rowOff>6858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93542"/>
          <a:ext cx="889000" cy="9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6858</xdr:rowOff>
    </xdr:from>
    <xdr:to>
      <xdr:col>68</xdr:col>
      <xdr:colOff>152400</xdr:colOff>
      <xdr:row>19</xdr:row>
      <xdr:rowOff>83464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092958"/>
          <a:ext cx="889000" cy="2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20726</xdr:rowOff>
    </xdr:from>
    <xdr:to>
      <xdr:col>81</xdr:col>
      <xdr:colOff>95250</xdr:colOff>
      <xdr:row>18</xdr:row>
      <xdr:rowOff>122326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164253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0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46431</xdr:rowOff>
    </xdr:from>
    <xdr:to>
      <xdr:col>77</xdr:col>
      <xdr:colOff>95250</xdr:colOff>
      <xdr:row>17</xdr:row>
      <xdr:rowOff>148031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9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132808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04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28092</xdr:rowOff>
    </xdr:from>
    <xdr:to>
      <xdr:col>73</xdr:col>
      <xdr:colOff>44450</xdr:colOff>
      <xdr:row>17</xdr:row>
      <xdr:rowOff>129692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114469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2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127508</xdr:rowOff>
    </xdr:from>
    <xdr:to>
      <xdr:col>68</xdr:col>
      <xdr:colOff>203200</xdr:colOff>
      <xdr:row>18</xdr:row>
      <xdr:rowOff>57658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0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42435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12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32664</xdr:rowOff>
    </xdr:from>
    <xdr:to>
      <xdr:col>64</xdr:col>
      <xdr:colOff>152400</xdr:colOff>
      <xdr:row>19</xdr:row>
      <xdr:rowOff>134264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2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119041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37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14,156
13,576
66.61
9,614,590
9,026,704
556,340
4,774,463
8,457,671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人件費に係る経常収支比率は、令和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年度までは類似団体平均と比較して高い水準で推移していたが、令和</a:t>
          </a:r>
          <a:r>
            <a:rPr kumimoji="1" lang="en-US" altLang="ja-JP" sz="900">
              <a:solidFill>
                <a:sysClr val="windowText" lastClr="000000"/>
              </a:solidFill>
              <a:effectLst/>
              <a:latin typeface="+mn-lt"/>
              <a:ea typeface="+mn-ea"/>
              <a:cs typeface="+mn-cs"/>
            </a:rPr>
            <a:t>5</a:t>
          </a:r>
          <a:r>
            <a:rPr kumimoji="1" lang="ja-JP" altLang="ja-JP" sz="900">
              <a:solidFill>
                <a:sysClr val="windowText" lastClr="000000"/>
              </a:solidFill>
              <a:effectLst/>
              <a:latin typeface="+mn-lt"/>
              <a:ea typeface="+mn-ea"/>
              <a:cs typeface="+mn-cs"/>
            </a:rPr>
            <a:t>年度は前年度比</a:t>
          </a:r>
          <a:r>
            <a:rPr kumimoji="1" lang="en-US" altLang="ja-JP" sz="900">
              <a:solidFill>
                <a:sysClr val="windowText" lastClr="000000"/>
              </a:solidFill>
              <a:effectLst/>
              <a:latin typeface="+mn-lt"/>
              <a:ea typeface="+mn-ea"/>
              <a:cs typeface="+mn-cs"/>
            </a:rPr>
            <a:t>1.5</a:t>
          </a:r>
          <a:r>
            <a:rPr kumimoji="1" lang="ja-JP" altLang="ja-JP" sz="900">
              <a:solidFill>
                <a:sysClr val="windowText" lastClr="000000"/>
              </a:solidFill>
              <a:effectLst/>
              <a:latin typeface="+mn-lt"/>
              <a:ea typeface="+mn-ea"/>
              <a:cs typeface="+mn-cs"/>
            </a:rPr>
            <a:t>ポイント減の</a:t>
          </a:r>
          <a:r>
            <a:rPr kumimoji="1" lang="en-US" altLang="ja-JP" sz="900">
              <a:solidFill>
                <a:sysClr val="windowText" lastClr="000000"/>
              </a:solidFill>
              <a:effectLst/>
              <a:latin typeface="+mn-lt"/>
              <a:ea typeface="+mn-ea"/>
              <a:cs typeface="+mn-cs"/>
            </a:rPr>
            <a:t>24.6</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年度は前年度比</a:t>
          </a:r>
          <a:r>
            <a:rPr kumimoji="1" lang="en-US" altLang="ja-JP" sz="900">
              <a:solidFill>
                <a:sysClr val="windowText" lastClr="000000"/>
              </a:solidFill>
              <a:effectLst/>
              <a:latin typeface="+mn-lt"/>
              <a:ea typeface="+mn-ea"/>
              <a:cs typeface="+mn-cs"/>
            </a:rPr>
            <a:t>0.7</a:t>
          </a:r>
          <a:r>
            <a:rPr kumimoji="1" lang="ja-JP" altLang="en-US" sz="900">
              <a:solidFill>
                <a:sysClr val="windowText" lastClr="000000"/>
              </a:solidFill>
              <a:effectLst/>
              <a:latin typeface="+mn-lt"/>
              <a:ea typeface="+mn-ea"/>
              <a:cs typeface="+mn-cs"/>
            </a:rPr>
            <a:t>ポイント増の</a:t>
          </a:r>
          <a:r>
            <a:rPr kumimoji="1" lang="en-US" altLang="ja-JP" sz="900">
              <a:solidFill>
                <a:sysClr val="windowText" lastClr="000000"/>
              </a:solidFill>
              <a:effectLst/>
              <a:latin typeface="+mn-lt"/>
              <a:ea typeface="+mn-ea"/>
              <a:cs typeface="+mn-cs"/>
            </a:rPr>
            <a:t>25.3</a:t>
          </a:r>
          <a:r>
            <a:rPr kumimoji="1" lang="ja-JP" altLang="en-US" sz="900">
              <a:solidFill>
                <a:sysClr val="windowText" lastClr="000000"/>
              </a:solidFill>
              <a:effectLst/>
              <a:latin typeface="+mn-lt"/>
              <a:ea typeface="+mn-ea"/>
              <a:cs typeface="+mn-cs"/>
            </a:rPr>
            <a:t>％で</a:t>
          </a:r>
          <a:r>
            <a:rPr kumimoji="1" lang="ja-JP" altLang="ja-JP" sz="900">
              <a:solidFill>
                <a:sysClr val="windowText" lastClr="000000"/>
              </a:solidFill>
              <a:effectLst/>
              <a:latin typeface="+mn-lt"/>
              <a:ea typeface="+mn-ea"/>
              <a:cs typeface="+mn-cs"/>
            </a:rPr>
            <a:t>、類似団体平均を下回った。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a:t>
          </a:r>
          <a:r>
            <a:rPr kumimoji="1" lang="ja-JP" altLang="en-US" sz="900">
              <a:solidFill>
                <a:sysClr val="windowText" lastClr="000000"/>
              </a:solidFill>
              <a:effectLst/>
              <a:latin typeface="+mn-lt"/>
              <a:ea typeface="+mn-ea"/>
              <a:cs typeface="+mn-cs"/>
            </a:rPr>
            <a:t>この逆転状態</a:t>
          </a:r>
          <a:r>
            <a:rPr kumimoji="1" lang="ja-JP" altLang="ja-JP" sz="900">
              <a:solidFill>
                <a:sysClr val="windowText" lastClr="000000"/>
              </a:solidFill>
              <a:effectLst/>
              <a:latin typeface="+mn-lt"/>
              <a:ea typeface="+mn-ea"/>
              <a:cs typeface="+mn-cs"/>
            </a:rPr>
            <a:t>は</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統合小学校建設事業により令和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年度まで義務的経費として支出していた人件費の一部を、令和</a:t>
          </a:r>
          <a:r>
            <a:rPr kumimoji="1" lang="en-US" altLang="ja-JP" sz="900">
              <a:solidFill>
                <a:sysClr val="windowText" lastClr="000000"/>
              </a:solidFill>
              <a:effectLst/>
              <a:latin typeface="+mn-lt"/>
              <a:ea typeface="+mn-ea"/>
              <a:cs typeface="+mn-cs"/>
            </a:rPr>
            <a:t>5</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及び令和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a:t>
          </a:r>
          <a:r>
            <a:rPr kumimoji="1" lang="ja-JP" altLang="ja-JP" sz="900">
              <a:solidFill>
                <a:sysClr val="windowText" lastClr="000000"/>
              </a:solidFill>
              <a:effectLst/>
              <a:latin typeface="+mn-lt"/>
              <a:ea typeface="+mn-ea"/>
              <a:cs typeface="+mn-cs"/>
            </a:rPr>
            <a:t>には投資的経費として支出したことによる</a:t>
          </a:r>
          <a:r>
            <a:rPr kumimoji="1" lang="ja-JP" altLang="en-US" sz="900">
              <a:solidFill>
                <a:sysClr val="windowText" lastClr="000000"/>
              </a:solidFill>
              <a:effectLst/>
              <a:latin typeface="+mn-lt"/>
              <a:ea typeface="+mn-ea"/>
              <a:cs typeface="+mn-cs"/>
            </a:rPr>
            <a:t>もので、</a:t>
          </a:r>
          <a:r>
            <a:rPr kumimoji="1" lang="ja-JP" altLang="ja-JP" sz="900">
              <a:solidFill>
                <a:sysClr val="windowText" lastClr="000000"/>
              </a:solidFill>
              <a:effectLst/>
              <a:latin typeface="+mn-lt"/>
              <a:ea typeface="+mn-ea"/>
              <a:cs typeface="+mn-cs"/>
            </a:rPr>
            <a:t>一時的なことであると考えられる。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会計年度任用職員制度の適用、定年退職の延長等により、今後は増加も見込まれるため、民間委託を含め事務の効率化、経費の抑制を図っていく。</a:t>
          </a:r>
          <a:endParaRPr lang="ja-JP" altLang="ja-JP" sz="9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77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54610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6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54610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68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xdr:rowOff>
    </xdr:from>
    <xdr:to>
      <xdr:col>24</xdr:col>
      <xdr:colOff>76200</xdr:colOff>
      <xdr:row>36</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xdr:rowOff>
    </xdr:from>
    <xdr:to>
      <xdr:col>11</xdr:col>
      <xdr:colOff>60325</xdr:colOff>
      <xdr:row>36</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物件費に係る経常収支比率は、令和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統合小学校に係る備品購入費の増や</a:t>
          </a:r>
          <a:r>
            <a:rPr kumimoji="1" lang="ja-JP" altLang="ja-JP" sz="1100">
              <a:solidFill>
                <a:sysClr val="windowText" lastClr="000000"/>
              </a:solidFill>
              <a:effectLst/>
              <a:latin typeface="+mn-lt"/>
              <a:ea typeface="+mn-ea"/>
              <a:cs typeface="+mn-cs"/>
            </a:rPr>
            <a:t>ふるさと応援寄附金事業費の増等により物件費が</a:t>
          </a:r>
          <a:r>
            <a:rPr kumimoji="1" lang="en-US" altLang="ja-JP" sz="1100">
              <a:solidFill>
                <a:sysClr val="windowText" lastClr="000000"/>
              </a:solidFill>
              <a:effectLst/>
              <a:latin typeface="+mn-lt"/>
              <a:ea typeface="+mn-ea"/>
              <a:cs typeface="+mn-cs"/>
            </a:rPr>
            <a:t>136</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21.7</a:t>
          </a:r>
          <a:r>
            <a:rPr kumimoji="1" lang="ja-JP" altLang="ja-JP" sz="1100">
              <a:solidFill>
                <a:sysClr val="windowText" lastClr="000000"/>
              </a:solidFill>
              <a:effectLst/>
              <a:latin typeface="+mn-lt"/>
              <a:ea typeface="+mn-ea"/>
              <a:cs typeface="+mn-cs"/>
            </a:rPr>
            <a:t>％）増加していることから、前年度比</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16.0</a:t>
          </a:r>
          <a:r>
            <a:rPr kumimoji="1" lang="ja-JP" altLang="ja-JP" sz="1100">
              <a:solidFill>
                <a:sysClr val="windowText" lastClr="000000"/>
              </a:solidFill>
              <a:effectLst/>
              <a:latin typeface="+mn-lt"/>
              <a:ea typeface="+mn-ea"/>
              <a:cs typeface="+mn-cs"/>
            </a:rPr>
            <a:t>％となり、類似団体平均を</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上回った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今後も、行政事務の民間委託の検討及び委託内容の精査を行うとともに、引き続き内部事務経費等の効率化を図りながら、物件費の抑制に努める。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321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117475</xdr:rowOff>
    </xdr:from>
    <xdr:to>
      <xdr:col>78</xdr:col>
      <xdr:colOff>69850</xdr:colOff>
      <xdr:row>16</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892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xdr:rowOff>
    </xdr:from>
    <xdr:to>
      <xdr:col>73</xdr:col>
      <xdr:colOff>180975</xdr:colOff>
      <xdr:row>15</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749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xdr:rowOff>
    </xdr:from>
    <xdr:to>
      <xdr:col>69</xdr:col>
      <xdr:colOff>92075</xdr:colOff>
      <xdr:row>16</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7492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114300</xdr:rowOff>
    </xdr:from>
    <xdr:to>
      <xdr:col>82</xdr:col>
      <xdr:colOff>158750</xdr:colOff>
      <xdr:row>18</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86377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66675</xdr:rowOff>
    </xdr:from>
    <xdr:to>
      <xdr:col>74</xdr:col>
      <xdr:colOff>31750</xdr:colOff>
      <xdr:row>15</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123825</xdr:rowOff>
    </xdr:from>
    <xdr:to>
      <xdr:col>69</xdr:col>
      <xdr:colOff>142875</xdr:colOff>
      <xdr:row>15</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64152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扶助費に係る経常収支比率は、類似団体平均を下回って</a:t>
          </a:r>
          <a:r>
            <a:rPr kumimoji="1" lang="ja-JP" altLang="en-US" sz="1100">
              <a:solidFill>
                <a:sysClr val="windowText" lastClr="000000"/>
              </a:solidFill>
              <a:effectLst/>
              <a:latin typeface="+mn-lt"/>
              <a:ea typeface="+mn-ea"/>
              <a:cs typeface="+mn-cs"/>
            </a:rPr>
            <a:t>いるが、増加傾向で</a:t>
          </a:r>
          <a:r>
            <a:rPr kumimoji="1" lang="ja-JP" altLang="ja-JP" sz="1100">
              <a:solidFill>
                <a:sysClr val="windowText" lastClr="000000"/>
              </a:solidFill>
              <a:effectLst/>
              <a:latin typeface="+mn-lt"/>
              <a:ea typeface="+mn-ea"/>
              <a:cs typeface="+mn-cs"/>
            </a:rPr>
            <a:t>推移している。</a:t>
          </a:r>
          <a:endParaRPr kumimoji="1" lang="en-US" altLang="ja-JP" sz="1100">
            <a:solidFill>
              <a:sysClr val="windowText" lastClr="000000"/>
            </a:solidFill>
            <a:effectLst/>
            <a:latin typeface="+mn-lt"/>
            <a:ea typeface="+mn-ea"/>
            <a:cs typeface="+mn-cs"/>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年度は、経常一般財源充当決算額が</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11.5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増となり、前年度比</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5.3</a:t>
          </a:r>
          <a:r>
            <a:rPr kumimoji="1" lang="ja-JP" altLang="ja-JP" sz="1100">
              <a:solidFill>
                <a:sysClr val="windowText" lastClr="000000"/>
              </a:solidFill>
              <a:effectLst/>
              <a:latin typeface="+mn-lt"/>
              <a:ea typeface="+mn-ea"/>
              <a:cs typeface="+mn-cs"/>
            </a:rPr>
            <a:t>％となった。前年度から増加した要因として、</a:t>
          </a:r>
          <a:r>
            <a:rPr kumimoji="1" lang="ja-JP" altLang="en-US" sz="1100">
              <a:solidFill>
                <a:sysClr val="windowText" lastClr="000000"/>
              </a:solidFill>
              <a:effectLst/>
              <a:latin typeface="+mn-lt"/>
              <a:ea typeface="+mn-ea"/>
              <a:cs typeface="+mn-cs"/>
            </a:rPr>
            <a:t>障がい者福祉サービス費の増加、制度改正に伴う児童手当の</a:t>
          </a:r>
          <a:r>
            <a:rPr kumimoji="1" lang="ja-JP" altLang="ja-JP" sz="1100">
              <a:solidFill>
                <a:sysClr val="windowText" lastClr="000000"/>
              </a:solidFill>
              <a:effectLst/>
              <a:latin typeface="+mn-lt"/>
              <a:ea typeface="+mn-ea"/>
              <a:cs typeface="+mn-cs"/>
            </a:rPr>
            <a:t>増加等が挙げられる。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1815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59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129722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26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97065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97065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その他に係る経常収支比率は、令和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年度は、介護保険特別会計繰出金</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道路維持補修費等が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し、前年度比</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11.4</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今後は、事務の効率化、経費の抑制を図り、普通会計からの繰出金の抑制に努める。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167822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98642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124278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86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124278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7227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57</xdr:row>
      <xdr:rowOff>69850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7227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補助費等に係る経常収支比率は、類似団体平均と比較して上回って推移している。これは、一部事務組合で行っているごみ処理及び消防業務等のための負担金が約</a:t>
          </a:r>
          <a:r>
            <a:rPr kumimoji="1" lang="en-US" altLang="ja-JP" sz="900">
              <a:solidFill>
                <a:sysClr val="windowText" lastClr="000000"/>
              </a:solidFill>
              <a:effectLst/>
              <a:latin typeface="+mn-lt"/>
              <a:ea typeface="+mn-ea"/>
              <a:cs typeface="+mn-cs"/>
            </a:rPr>
            <a:t>1/2</a:t>
          </a:r>
          <a:r>
            <a:rPr kumimoji="1" lang="ja-JP" altLang="ja-JP" sz="900">
              <a:solidFill>
                <a:sysClr val="windowText" lastClr="000000"/>
              </a:solidFill>
              <a:effectLst/>
              <a:latin typeface="+mn-lt"/>
              <a:ea typeface="+mn-ea"/>
              <a:cs typeface="+mn-cs"/>
            </a:rPr>
            <a:t>以上を占めているためと考えられる。</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令和</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年度は、</a:t>
          </a:r>
          <a:r>
            <a:rPr kumimoji="1" lang="ja-JP" altLang="en-US" sz="900">
              <a:solidFill>
                <a:sysClr val="windowText" lastClr="000000"/>
              </a:solidFill>
              <a:effectLst/>
              <a:latin typeface="+mn-lt"/>
              <a:ea typeface="+mn-ea"/>
              <a:cs typeface="+mn-cs"/>
            </a:rPr>
            <a:t>下水道事業会計補助金（公共下水道事業）</a:t>
          </a:r>
          <a:r>
            <a:rPr kumimoji="1" lang="ja-JP" altLang="ja-JP" sz="900">
              <a:solidFill>
                <a:sysClr val="windowText" lastClr="000000"/>
              </a:solidFill>
              <a:effectLst/>
              <a:latin typeface="+mn-lt"/>
              <a:ea typeface="+mn-ea"/>
              <a:cs typeface="+mn-cs"/>
            </a:rPr>
            <a:t>の</a:t>
          </a:r>
          <a:r>
            <a:rPr kumimoji="1" lang="ja-JP" altLang="en-US" sz="900">
              <a:solidFill>
                <a:sysClr val="windowText" lastClr="000000"/>
              </a:solidFill>
              <a:effectLst/>
              <a:latin typeface="+mn-lt"/>
              <a:ea typeface="+mn-ea"/>
              <a:cs typeface="+mn-cs"/>
            </a:rPr>
            <a:t>減</a:t>
          </a:r>
          <a:r>
            <a:rPr kumimoji="1" lang="ja-JP" altLang="ja-JP" sz="900">
              <a:solidFill>
                <a:sysClr val="windowText" lastClr="000000"/>
              </a:solidFill>
              <a:effectLst/>
              <a:latin typeface="+mn-lt"/>
              <a:ea typeface="+mn-ea"/>
              <a:cs typeface="+mn-cs"/>
            </a:rPr>
            <a:t>により、前年度比</a:t>
          </a:r>
          <a:r>
            <a:rPr kumimoji="1" lang="en-US" altLang="ja-JP" sz="900">
              <a:solidFill>
                <a:sysClr val="windowText" lastClr="000000"/>
              </a:solidFill>
              <a:effectLst/>
              <a:latin typeface="+mn-lt"/>
              <a:ea typeface="+mn-ea"/>
              <a:cs typeface="+mn-cs"/>
            </a:rPr>
            <a:t>3.1</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減</a:t>
          </a:r>
          <a:r>
            <a:rPr kumimoji="1" lang="ja-JP" altLang="ja-JP" sz="900">
              <a:solidFill>
                <a:sysClr val="windowText" lastClr="000000"/>
              </a:solidFill>
              <a:effectLst/>
              <a:latin typeface="+mn-lt"/>
              <a:ea typeface="+mn-ea"/>
              <a:cs typeface="+mn-cs"/>
            </a:rPr>
            <a:t>の</a:t>
          </a:r>
          <a:r>
            <a:rPr kumimoji="1" lang="en-US" altLang="ja-JP" sz="900">
              <a:solidFill>
                <a:sysClr val="windowText" lastClr="000000"/>
              </a:solidFill>
              <a:effectLst/>
              <a:latin typeface="+mn-lt"/>
              <a:ea typeface="+mn-ea"/>
              <a:cs typeface="+mn-cs"/>
            </a:rPr>
            <a:t>20.9</a:t>
          </a:r>
          <a:r>
            <a:rPr kumimoji="1" lang="ja-JP" altLang="ja-JP" sz="900">
              <a:solidFill>
                <a:sysClr val="windowText" lastClr="000000"/>
              </a:solidFill>
              <a:effectLst/>
              <a:latin typeface="+mn-lt"/>
              <a:ea typeface="+mn-ea"/>
              <a:cs typeface="+mn-cs"/>
            </a:rPr>
            <a:t>％となった。</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各種団体等に対する単独補助金等については</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補助金検討委員会を経て年限を設ける等の補助金の適正化を行っており、今後は経常経費削減への取り組みを促し負担金の抑制に努める。</a:t>
          </a:r>
          <a:endParaRPr lang="ja-JP" altLang="ja-JP" sz="105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168148</xdr:rowOff>
    </xdr:from>
    <xdr:to>
      <xdr:col>82</xdr:col>
      <xdr:colOff>107950</xdr:colOff>
      <xdr:row>39</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8324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6649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598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39</xdr:row>
      <xdr:rowOff>51562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5980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117348</xdr:rowOff>
    </xdr:from>
    <xdr:to>
      <xdr:col>82</xdr:col>
      <xdr:colOff>158750</xdr:colOff>
      <xdr:row>39</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89425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xdr:rowOff>
    </xdr:from>
    <xdr:to>
      <xdr:col>65</xdr:col>
      <xdr:colOff>53975</xdr:colOff>
      <xdr:row>39</xdr:row>
      <xdr:rowOff>102362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87139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公債費に係る経常収支比率は、類似団体平均を下回って推移している。</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令和</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年度は令和</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臨時財政対策債</a:t>
          </a:r>
          <a:r>
            <a:rPr kumimoji="1" lang="ja-JP" altLang="ja-JP" sz="900">
              <a:solidFill>
                <a:sysClr val="windowText" lastClr="000000"/>
              </a:solidFill>
              <a:effectLst/>
              <a:latin typeface="+mn-lt"/>
              <a:ea typeface="+mn-ea"/>
              <a:cs typeface="+mn-cs"/>
            </a:rPr>
            <a:t>の元金償還が開始したが、一方で</a:t>
          </a:r>
          <a:r>
            <a:rPr kumimoji="1" lang="ja-JP" altLang="en-US"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24</a:t>
          </a:r>
          <a:r>
            <a:rPr kumimoji="1" lang="ja-JP" altLang="en-US" sz="900">
              <a:solidFill>
                <a:sysClr val="windowText" lastClr="000000"/>
              </a:solidFill>
              <a:effectLst/>
              <a:latin typeface="+mn-lt"/>
              <a:ea typeface="+mn-ea"/>
              <a:cs typeface="+mn-cs"/>
            </a:rPr>
            <a:t>年度学校教育施設等整備事業債、平成</a:t>
          </a:r>
          <a:r>
            <a:rPr kumimoji="1" lang="en-US" altLang="ja-JP" sz="900">
              <a:solidFill>
                <a:sysClr val="windowText" lastClr="000000"/>
              </a:solidFill>
              <a:effectLst/>
              <a:latin typeface="+mn-lt"/>
              <a:ea typeface="+mn-ea"/>
              <a:cs typeface="+mn-cs"/>
            </a:rPr>
            <a:t>15</a:t>
          </a:r>
          <a:r>
            <a:rPr kumimoji="1" lang="ja-JP" altLang="en-US" sz="900">
              <a:solidFill>
                <a:sysClr val="windowText" lastClr="000000"/>
              </a:solidFill>
              <a:effectLst/>
              <a:latin typeface="+mn-lt"/>
              <a:ea typeface="+mn-ea"/>
              <a:cs typeface="+mn-cs"/>
            </a:rPr>
            <a:t>年度臨時財政対策債等</a:t>
          </a:r>
          <a:r>
            <a:rPr kumimoji="1" lang="ja-JP" altLang="ja-JP" sz="900">
              <a:solidFill>
                <a:sysClr val="windowText" lastClr="000000"/>
              </a:solidFill>
              <a:effectLst/>
              <a:latin typeface="+mn-lt"/>
              <a:ea typeface="+mn-ea"/>
              <a:cs typeface="+mn-cs"/>
            </a:rPr>
            <a:t>の償還が終了した。決算額は</a:t>
          </a:r>
          <a:r>
            <a:rPr kumimoji="1" lang="en-US" altLang="ja-JP" sz="900">
              <a:solidFill>
                <a:sysClr val="windowText" lastClr="000000"/>
              </a:solidFill>
              <a:effectLst/>
              <a:latin typeface="+mn-lt"/>
              <a:ea typeface="+mn-ea"/>
              <a:cs typeface="+mn-cs"/>
            </a:rPr>
            <a:t>25</a:t>
          </a:r>
          <a:r>
            <a:rPr kumimoji="1" lang="ja-JP" altLang="ja-JP" sz="900">
              <a:solidFill>
                <a:sysClr val="windowText" lastClr="000000"/>
              </a:solidFill>
              <a:effectLst/>
              <a:latin typeface="+mn-lt"/>
              <a:ea typeface="+mn-ea"/>
              <a:cs typeface="+mn-cs"/>
            </a:rPr>
            <a:t>百万円（</a:t>
          </a:r>
          <a:r>
            <a:rPr kumimoji="1" lang="en-US" altLang="ja-JP" sz="900">
              <a:solidFill>
                <a:sysClr val="windowText" lastClr="000000"/>
              </a:solidFill>
              <a:effectLst/>
              <a:latin typeface="+mn-lt"/>
              <a:ea typeface="+mn-ea"/>
              <a:cs typeface="+mn-cs"/>
            </a:rPr>
            <a:t>3.7</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減少</a:t>
          </a:r>
          <a:r>
            <a:rPr kumimoji="1" lang="ja-JP" altLang="ja-JP" sz="900">
              <a:solidFill>
                <a:sysClr val="windowText" lastClr="000000"/>
              </a:solidFill>
              <a:effectLst/>
              <a:latin typeface="+mn-lt"/>
              <a:ea typeface="+mn-ea"/>
              <a:cs typeface="+mn-cs"/>
            </a:rPr>
            <a:t>し、公債費に係る経常収支比率は前年度</a:t>
          </a:r>
          <a:r>
            <a:rPr kumimoji="1" lang="ja-JP" altLang="en-US" sz="900">
              <a:solidFill>
                <a:sysClr val="windowText" lastClr="000000"/>
              </a:solidFill>
              <a:effectLst/>
              <a:latin typeface="+mn-lt"/>
              <a:ea typeface="+mn-ea"/>
              <a:cs typeface="+mn-cs"/>
            </a:rPr>
            <a:t>比</a:t>
          </a:r>
          <a:r>
            <a:rPr kumimoji="1" lang="en-US" altLang="ja-JP" sz="900">
              <a:solidFill>
                <a:sysClr val="windowText" lastClr="000000"/>
              </a:solidFill>
              <a:effectLst/>
              <a:latin typeface="+mn-lt"/>
              <a:ea typeface="+mn-ea"/>
              <a:cs typeface="+mn-cs"/>
            </a:rPr>
            <a:t>0.9</a:t>
          </a:r>
          <a:r>
            <a:rPr kumimoji="1" lang="ja-JP" altLang="en-US" sz="900">
              <a:solidFill>
                <a:sysClr val="windowText" lastClr="000000"/>
              </a:solidFill>
              <a:effectLst/>
              <a:latin typeface="+mn-lt"/>
              <a:ea typeface="+mn-ea"/>
              <a:cs typeface="+mn-cs"/>
            </a:rPr>
            <a:t>ポイント減の</a:t>
          </a:r>
          <a:r>
            <a:rPr kumimoji="1" lang="en-US" altLang="ja-JP" sz="900">
              <a:solidFill>
                <a:sysClr val="windowText" lastClr="000000"/>
              </a:solidFill>
              <a:effectLst/>
              <a:latin typeface="+mn-lt"/>
              <a:ea typeface="+mn-ea"/>
              <a:cs typeface="+mn-cs"/>
            </a:rPr>
            <a:t>13.6</a:t>
          </a:r>
          <a:r>
            <a:rPr kumimoji="1" lang="ja-JP" altLang="en-US" sz="900">
              <a:solidFill>
                <a:sysClr val="windowText" lastClr="000000"/>
              </a:solidFill>
              <a:effectLst/>
              <a:latin typeface="+mn-lt"/>
              <a:ea typeface="+mn-ea"/>
              <a:cs typeface="+mn-cs"/>
            </a:rPr>
            <a:t>％となった</a:t>
          </a:r>
          <a:r>
            <a:rPr kumimoji="1" lang="ja-JP" altLang="ja-JP" sz="90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今後も、統合小学校建設事業に係る学校教育施設等整備事業債の元金償還開始等により、公債費の増加が見込まれるため、起債事業の抑制に努める必要がある。</a:t>
          </a:r>
          <a:endParaRPr lang="ja-JP" altLang="ja-JP" sz="105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074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892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19558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公債費以外に係る経常収支比率は、前年度比</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78.9</a:t>
          </a:r>
          <a:r>
            <a:rPr kumimoji="1" lang="ja-JP" altLang="ja-JP" sz="1100">
              <a:solidFill>
                <a:sysClr val="windowText" lastClr="000000"/>
              </a:solidFill>
              <a:effectLst/>
              <a:latin typeface="+mn-lt"/>
              <a:ea typeface="+mn-ea"/>
              <a:cs typeface="+mn-cs"/>
            </a:rPr>
            <a:t>％となり、類似団体平均と比較して</a:t>
          </a:r>
          <a:r>
            <a:rPr kumimoji="1" lang="en-US" altLang="ja-JP" sz="1100">
              <a:solidFill>
                <a:sysClr val="windowText" lastClr="000000"/>
              </a:solidFill>
              <a:effectLst/>
              <a:latin typeface="+mn-lt"/>
              <a:ea typeface="+mn-ea"/>
              <a:cs typeface="+mn-cs"/>
            </a:rPr>
            <a:t>4.4</a:t>
          </a:r>
          <a:r>
            <a:rPr kumimoji="1" lang="ja-JP" altLang="ja-JP" sz="1100">
              <a:solidFill>
                <a:sysClr val="windowText" lastClr="000000"/>
              </a:solidFill>
              <a:effectLst/>
              <a:latin typeface="+mn-lt"/>
              <a:ea typeface="+mn-ea"/>
              <a:cs typeface="+mn-cs"/>
            </a:rPr>
            <a:t>ポイント上回った。</a:t>
          </a:r>
          <a:r>
            <a:rPr kumimoji="1" lang="ja-JP" altLang="en-US" sz="1100">
              <a:solidFill>
                <a:sysClr val="windowText" lastClr="000000"/>
              </a:solidFill>
              <a:effectLst/>
              <a:latin typeface="+mn-lt"/>
              <a:ea typeface="+mn-ea"/>
              <a:cs typeface="+mn-cs"/>
            </a:rPr>
            <a:t>物件費の増の影響が大きく、類似団体平均との乖離が大きくなった。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a:t>
          </a:r>
          <a:r>
            <a:rPr kumimoji="1" lang="ja-JP" altLang="en-US" sz="1100">
              <a:solidFill>
                <a:sysClr val="windowText" lastClr="000000"/>
              </a:solidFill>
              <a:effectLst/>
              <a:latin typeface="+mn-lt"/>
              <a:ea typeface="+mn-ea"/>
              <a:cs typeface="+mn-cs"/>
            </a:rPr>
            <a:t>物件費</a:t>
          </a:r>
          <a:r>
            <a:rPr kumimoji="1" lang="ja-JP" altLang="ja-JP" sz="1100">
              <a:solidFill>
                <a:sysClr val="windowText" lastClr="000000"/>
              </a:solidFill>
              <a:effectLst/>
              <a:latin typeface="+mn-lt"/>
              <a:ea typeface="+mn-ea"/>
              <a:cs typeface="+mn-cs"/>
            </a:rPr>
            <a:t>及び補助費等を、類似団体平均を目標に経費の削減に努める。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76708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903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78</xdr:row>
      <xdr:rowOff>17272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303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77</xdr:row>
      <xdr:rowOff>28702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51460"/>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77</xdr:row>
      <xdr:rowOff>152146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5146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114115</xdr:rowOff>
    </xdr:from>
    <xdr:to>
      <xdr:col>29</xdr:col>
      <xdr:colOff>127000</xdr:colOff>
      <xdr:row>16</xdr:row>
      <xdr:rowOff>161275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04940"/>
          <a:ext cx="647700" cy="47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161275</xdr:rowOff>
    </xdr:from>
    <xdr:to>
      <xdr:col>26</xdr:col>
      <xdr:colOff>50800</xdr:colOff>
      <xdr:row>17</xdr:row>
      <xdr:rowOff>17399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52100"/>
          <a:ext cx="698500" cy="27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7377</xdr:rowOff>
    </xdr:from>
    <xdr:to>
      <xdr:col>22</xdr:col>
      <xdr:colOff>114300</xdr:colOff>
      <xdr:row>17</xdr:row>
      <xdr:rowOff>17399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969652"/>
          <a:ext cx="698500" cy="10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7377</xdr:rowOff>
    </xdr:from>
    <xdr:to>
      <xdr:col>18</xdr:col>
      <xdr:colOff>177800</xdr:colOff>
      <xdr:row>17</xdr:row>
      <xdr:rowOff>20654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69652"/>
          <a:ext cx="698500" cy="1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63315</xdr:rowOff>
    </xdr:from>
    <xdr:to>
      <xdr:col>29</xdr:col>
      <xdr:colOff>177800</xdr:colOff>
      <xdr:row>16</xdr:row>
      <xdr:rowOff>164915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54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35392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110475</xdr:rowOff>
    </xdr:from>
    <xdr:to>
      <xdr:col>26</xdr:col>
      <xdr:colOff>101600</xdr:colOff>
      <xdr:row>17</xdr:row>
      <xdr:rowOff>40625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01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25402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138049</xdr:rowOff>
    </xdr:from>
    <xdr:to>
      <xdr:col>22</xdr:col>
      <xdr:colOff>165100</xdr:colOff>
      <xdr:row>17</xdr:row>
      <xdr:rowOff>68199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2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52976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1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128027</xdr:rowOff>
    </xdr:from>
    <xdr:to>
      <xdr:col>19</xdr:col>
      <xdr:colOff>38100</xdr:colOff>
      <xdr:row>17</xdr:row>
      <xdr:rowOff>58177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1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42954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0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141304</xdr:rowOff>
    </xdr:from>
    <xdr:to>
      <xdr:col>15</xdr:col>
      <xdr:colOff>101600</xdr:colOff>
      <xdr:row>17</xdr:row>
      <xdr:rowOff>71454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3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56231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1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164567</xdr:rowOff>
    </xdr:from>
    <xdr:to>
      <xdr:col>29</xdr:col>
      <xdr:colOff>127000</xdr:colOff>
      <xdr:row>37</xdr:row>
      <xdr:rowOff>28587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17817"/>
          <a:ext cx="647700" cy="35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164567</xdr:rowOff>
    </xdr:from>
    <xdr:to>
      <xdr:col>26</xdr:col>
      <xdr:colOff>50800</xdr:colOff>
      <xdr:row>37</xdr:row>
      <xdr:rowOff>19082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17817"/>
          <a:ext cx="698500" cy="25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140506</xdr:rowOff>
    </xdr:from>
    <xdr:to>
      <xdr:col>22</xdr:col>
      <xdr:colOff>114300</xdr:colOff>
      <xdr:row>37</xdr:row>
      <xdr:rowOff>19082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93756"/>
          <a:ext cx="698500" cy="50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140506</xdr:rowOff>
    </xdr:from>
    <xdr:to>
      <xdr:col>18</xdr:col>
      <xdr:colOff>177800</xdr:colOff>
      <xdr:row>37</xdr:row>
      <xdr:rowOff>148831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93756"/>
          <a:ext cx="698500" cy="179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149237</xdr:rowOff>
    </xdr:from>
    <xdr:to>
      <xdr:col>29</xdr:col>
      <xdr:colOff>177800</xdr:colOff>
      <xdr:row>37</xdr:row>
      <xdr:rowOff>79387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02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121314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7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113767</xdr:rowOff>
    </xdr:from>
    <xdr:to>
      <xdr:col>26</xdr:col>
      <xdr:colOff>101600</xdr:colOff>
      <xdr:row>37</xdr:row>
      <xdr:rowOff>43917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6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28694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139732</xdr:rowOff>
    </xdr:from>
    <xdr:to>
      <xdr:col>22</xdr:col>
      <xdr:colOff>165100</xdr:colOff>
      <xdr:row>37</xdr:row>
      <xdr:rowOff>69882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9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54659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7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89706</xdr:rowOff>
    </xdr:from>
    <xdr:to>
      <xdr:col>19</xdr:col>
      <xdr:colOff>38100</xdr:colOff>
      <xdr:row>37</xdr:row>
      <xdr:rowOff>19856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2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2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98031</xdr:rowOff>
    </xdr:from>
    <xdr:to>
      <xdr:col>15</xdr:col>
      <xdr:colOff>101600</xdr:colOff>
      <xdr:row>37</xdr:row>
      <xdr:rowOff>199631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2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184408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0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14,156
13,576
66.61
9,614,590
9,026,704
556,340
4,774,463
8,457,671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43441</xdr:rowOff>
    </xdr:from>
    <xdr:to>
      <xdr:col>24</xdr:col>
      <xdr:colOff>63500</xdr:colOff>
      <xdr:row>36</xdr:row>
      <xdr:rowOff>78563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15641"/>
          <a:ext cx="8382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68272</xdr:rowOff>
    </xdr:from>
    <xdr:to>
      <xdr:col>19</xdr:col>
      <xdr:colOff>177800</xdr:colOff>
      <xdr:row>36</xdr:row>
      <xdr:rowOff>78563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40472"/>
          <a:ext cx="8890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66164</xdr:rowOff>
    </xdr:from>
    <xdr:to>
      <xdr:col>15</xdr:col>
      <xdr:colOff>50800</xdr:colOff>
      <xdr:row>36</xdr:row>
      <xdr:rowOff>68272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38364"/>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66164</xdr:rowOff>
    </xdr:from>
    <xdr:to>
      <xdr:col>10</xdr:col>
      <xdr:colOff>114300</xdr:colOff>
      <xdr:row>36</xdr:row>
      <xdr:rowOff>80616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8364"/>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164091</xdr:rowOff>
    </xdr:from>
    <xdr:to>
      <xdr:col>24</xdr:col>
      <xdr:colOff>114300</xdr:colOff>
      <xdr:row>36</xdr:row>
      <xdr:rowOff>94241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142518</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4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27763</xdr:rowOff>
    </xdr:from>
    <xdr:to>
      <xdr:col>20</xdr:col>
      <xdr:colOff>38100</xdr:colOff>
      <xdr:row>36</xdr:row>
      <xdr:rowOff>129363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9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120490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17472</xdr:rowOff>
    </xdr:from>
    <xdr:to>
      <xdr:col>15</xdr:col>
      <xdr:colOff>101600</xdr:colOff>
      <xdr:row>36</xdr:row>
      <xdr:rowOff>119072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110199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15364</xdr:rowOff>
    </xdr:from>
    <xdr:to>
      <xdr:col>10</xdr:col>
      <xdr:colOff>165100</xdr:colOff>
      <xdr:row>36</xdr:row>
      <xdr:rowOff>116964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108091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29816</xdr:rowOff>
    </xdr:from>
    <xdr:to>
      <xdr:col>6</xdr:col>
      <xdr:colOff>38100</xdr:colOff>
      <xdr:row>36</xdr:row>
      <xdr:rowOff>131416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122543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7331</xdr:rowOff>
    </xdr:from>
    <xdr:to>
      <xdr:col>24</xdr:col>
      <xdr:colOff>63500</xdr:colOff>
      <xdr:row>58</xdr:row>
      <xdr:rowOff>22248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1431"/>
          <a:ext cx="8382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22248</xdr:rowOff>
    </xdr:from>
    <xdr:to>
      <xdr:col>19</xdr:col>
      <xdr:colOff>177800</xdr:colOff>
      <xdr:row>58</xdr:row>
      <xdr:rowOff>66620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66348"/>
          <a:ext cx="889000" cy="4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66620</xdr:rowOff>
    </xdr:from>
    <xdr:to>
      <xdr:col>15</xdr:col>
      <xdr:colOff>50800</xdr:colOff>
      <xdr:row>58</xdr:row>
      <xdr:rowOff>69993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10720"/>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69954</xdr:rowOff>
    </xdr:from>
    <xdr:to>
      <xdr:col>10</xdr:col>
      <xdr:colOff>114300</xdr:colOff>
      <xdr:row>58</xdr:row>
      <xdr:rowOff>69993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1405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127981</xdr:rowOff>
    </xdr:from>
    <xdr:to>
      <xdr:col>24</xdr:col>
      <xdr:colOff>114300</xdr:colOff>
      <xdr:row>58</xdr:row>
      <xdr:rowOff>58131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42908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142898</xdr:rowOff>
    </xdr:from>
    <xdr:to>
      <xdr:col>20</xdr:col>
      <xdr:colOff>38100</xdr:colOff>
      <xdr:row>58</xdr:row>
      <xdr:rowOff>73048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64175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0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15820</xdr:rowOff>
    </xdr:from>
    <xdr:to>
      <xdr:col>15</xdr:col>
      <xdr:colOff>101600</xdr:colOff>
      <xdr:row>58</xdr:row>
      <xdr:rowOff>117420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108547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19193</xdr:rowOff>
    </xdr:from>
    <xdr:to>
      <xdr:col>10</xdr:col>
      <xdr:colOff>165100</xdr:colOff>
      <xdr:row>58</xdr:row>
      <xdr:rowOff>120793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111920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5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19154</xdr:rowOff>
    </xdr:from>
    <xdr:to>
      <xdr:col>6</xdr:col>
      <xdr:colOff>38100</xdr:colOff>
      <xdr:row>58</xdr:row>
      <xdr:rowOff>120754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6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111881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5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44100</xdr:rowOff>
    </xdr:from>
    <xdr:to>
      <xdr:col>24</xdr:col>
      <xdr:colOff>63500</xdr:colOff>
      <xdr:row>78</xdr:row>
      <xdr:rowOff>72834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7200"/>
          <a:ext cx="838200" cy="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24485</xdr:rowOff>
    </xdr:from>
    <xdr:to>
      <xdr:col>19</xdr:col>
      <xdr:colOff>177800</xdr:colOff>
      <xdr:row>78</xdr:row>
      <xdr:rowOff>72834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97585"/>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24485</xdr:rowOff>
    </xdr:from>
    <xdr:to>
      <xdr:col>15</xdr:col>
      <xdr:colOff>50800</xdr:colOff>
      <xdr:row>78</xdr:row>
      <xdr:rowOff>88928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97585"/>
          <a:ext cx="889000" cy="6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72834</xdr:rowOff>
    </xdr:from>
    <xdr:to>
      <xdr:col>10</xdr:col>
      <xdr:colOff>114300</xdr:colOff>
      <xdr:row>78</xdr:row>
      <xdr:rowOff>88928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45934"/>
          <a:ext cx="8890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164750</xdr:rowOff>
    </xdr:from>
    <xdr:to>
      <xdr:col>24</xdr:col>
      <xdr:colOff>114300</xdr:colOff>
      <xdr:row>78</xdr:row>
      <xdr:rowOff>94900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79677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22034</xdr:rowOff>
    </xdr:from>
    <xdr:to>
      <xdr:col>20</xdr:col>
      <xdr:colOff>38100</xdr:colOff>
      <xdr:row>78</xdr:row>
      <xdr:rowOff>123634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114761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145135</xdr:rowOff>
    </xdr:from>
    <xdr:to>
      <xdr:col>15</xdr:col>
      <xdr:colOff>101600</xdr:colOff>
      <xdr:row>78</xdr:row>
      <xdr:rowOff>75285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66412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3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38128</xdr:rowOff>
    </xdr:from>
    <xdr:to>
      <xdr:col>10</xdr:col>
      <xdr:colOff>165100</xdr:colOff>
      <xdr:row>78</xdr:row>
      <xdr:rowOff>139728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130855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22034</xdr:rowOff>
    </xdr:from>
    <xdr:to>
      <xdr:col>6</xdr:col>
      <xdr:colOff>38100</xdr:colOff>
      <xdr:row>78</xdr:row>
      <xdr:rowOff>123634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114761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17932</xdr:rowOff>
    </xdr:from>
    <xdr:to>
      <xdr:col>24</xdr:col>
      <xdr:colOff>63500</xdr:colOff>
      <xdr:row>97</xdr:row>
      <xdr:rowOff>120955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48582"/>
          <a:ext cx="838200" cy="10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120955</xdr:rowOff>
    </xdr:from>
    <xdr:to>
      <xdr:col>19</xdr:col>
      <xdr:colOff>177800</xdr:colOff>
      <xdr:row>98</xdr:row>
      <xdr:rowOff>6981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51605"/>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21689</xdr:rowOff>
    </xdr:from>
    <xdr:to>
      <xdr:col>15</xdr:col>
      <xdr:colOff>50800</xdr:colOff>
      <xdr:row>98</xdr:row>
      <xdr:rowOff>6981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2339"/>
          <a:ext cx="889000" cy="15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21689</xdr:rowOff>
    </xdr:from>
    <xdr:to>
      <xdr:col>10</xdr:col>
      <xdr:colOff>114300</xdr:colOff>
      <xdr:row>98</xdr:row>
      <xdr:rowOff>105747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2339"/>
          <a:ext cx="889000" cy="25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138582</xdr:rowOff>
    </xdr:from>
    <xdr:to>
      <xdr:col>24</xdr:col>
      <xdr:colOff>114300</xdr:colOff>
      <xdr:row>97</xdr:row>
      <xdr:rowOff>68732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117009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70155</xdr:rowOff>
    </xdr:from>
    <xdr:to>
      <xdr:col>20</xdr:col>
      <xdr:colOff>38100</xdr:colOff>
      <xdr:row>98</xdr:row>
      <xdr:rowOff>305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162882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127631</xdr:rowOff>
    </xdr:from>
    <xdr:to>
      <xdr:col>15</xdr:col>
      <xdr:colOff>101600</xdr:colOff>
      <xdr:row>98</xdr:row>
      <xdr:rowOff>57781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48908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5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142339</xdr:rowOff>
    </xdr:from>
    <xdr:to>
      <xdr:col>10</xdr:col>
      <xdr:colOff>165100</xdr:colOff>
      <xdr:row>97</xdr:row>
      <xdr:rowOff>72489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63616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9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54947</xdr:rowOff>
    </xdr:from>
    <xdr:to>
      <xdr:col>6</xdr:col>
      <xdr:colOff>38100</xdr:colOff>
      <xdr:row>98</xdr:row>
      <xdr:rowOff>156547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147674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100374</xdr:rowOff>
    </xdr:from>
    <xdr:to>
      <xdr:col>55</xdr:col>
      <xdr:colOff>0</xdr:colOff>
      <xdr:row>37</xdr:row>
      <xdr:rowOff>112902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44024"/>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100374</xdr:rowOff>
    </xdr:from>
    <xdr:to>
      <xdr:col>50</xdr:col>
      <xdr:colOff>114300</xdr:colOff>
      <xdr:row>37</xdr:row>
      <xdr:rowOff>115488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44024"/>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72191</xdr:rowOff>
    </xdr:from>
    <xdr:to>
      <xdr:col>45</xdr:col>
      <xdr:colOff>177800</xdr:colOff>
      <xdr:row>37</xdr:row>
      <xdr:rowOff>115488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15841"/>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39237</xdr:rowOff>
    </xdr:from>
    <xdr:to>
      <xdr:col>41</xdr:col>
      <xdr:colOff>50800</xdr:colOff>
      <xdr:row>37</xdr:row>
      <xdr:rowOff>72191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39987"/>
          <a:ext cx="889000" cy="37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62102</xdr:rowOff>
    </xdr:from>
    <xdr:to>
      <xdr:col>55</xdr:col>
      <xdr:colOff>50800</xdr:colOff>
      <xdr:row>37</xdr:row>
      <xdr:rowOff>163702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40529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8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49574</xdr:rowOff>
    </xdr:from>
    <xdr:to>
      <xdr:col>50</xdr:col>
      <xdr:colOff>165100</xdr:colOff>
      <xdr:row>37</xdr:row>
      <xdr:rowOff>151174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142301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8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64688</xdr:rowOff>
    </xdr:from>
    <xdr:to>
      <xdr:col>46</xdr:col>
      <xdr:colOff>38100</xdr:colOff>
      <xdr:row>37</xdr:row>
      <xdr:rowOff>166288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157415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0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21391</xdr:rowOff>
    </xdr:from>
    <xdr:to>
      <xdr:col>41</xdr:col>
      <xdr:colOff>101600</xdr:colOff>
      <xdr:row>37</xdr:row>
      <xdr:rowOff>122991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6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139518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4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159887</xdr:rowOff>
    </xdr:from>
    <xdr:to>
      <xdr:col>36</xdr:col>
      <xdr:colOff>165100</xdr:colOff>
      <xdr:row>35</xdr:row>
      <xdr:rowOff>90037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106564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6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91077</xdr:rowOff>
    </xdr:from>
    <xdr:to>
      <xdr:col>55</xdr:col>
      <xdr:colOff>0</xdr:colOff>
      <xdr:row>57</xdr:row>
      <xdr:rowOff>44959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92277"/>
          <a:ext cx="838200" cy="12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44959</xdr:rowOff>
    </xdr:from>
    <xdr:to>
      <xdr:col>50</xdr:col>
      <xdr:colOff>114300</xdr:colOff>
      <xdr:row>58</xdr:row>
      <xdr:rowOff>86779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17609"/>
          <a:ext cx="889000" cy="2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86779</xdr:rowOff>
    </xdr:from>
    <xdr:to>
      <xdr:col>45</xdr:col>
      <xdr:colOff>177800</xdr:colOff>
      <xdr:row>58</xdr:row>
      <xdr:rowOff>101329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30879"/>
          <a:ext cx="889000" cy="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97230</xdr:rowOff>
    </xdr:from>
    <xdr:to>
      <xdr:col>41</xdr:col>
      <xdr:colOff>50800</xdr:colOff>
      <xdr:row>58</xdr:row>
      <xdr:rowOff>101329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41330"/>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40277</xdr:rowOff>
    </xdr:from>
    <xdr:to>
      <xdr:col>55</xdr:col>
      <xdr:colOff>50800</xdr:colOff>
      <xdr:row>56</xdr:row>
      <xdr:rowOff>141877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63154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9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165609</xdr:rowOff>
    </xdr:from>
    <xdr:to>
      <xdr:col>50</xdr:col>
      <xdr:colOff>165100</xdr:colOff>
      <xdr:row>57</xdr:row>
      <xdr:rowOff>95759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6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112286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4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35979</xdr:rowOff>
    </xdr:from>
    <xdr:to>
      <xdr:col>46</xdr:col>
      <xdr:colOff>38100</xdr:colOff>
      <xdr:row>58</xdr:row>
      <xdr:rowOff>137579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128706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50529</xdr:rowOff>
    </xdr:from>
    <xdr:to>
      <xdr:col>41</xdr:col>
      <xdr:colOff>101600</xdr:colOff>
      <xdr:row>58</xdr:row>
      <xdr:rowOff>152129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143256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46430</xdr:rowOff>
    </xdr:from>
    <xdr:to>
      <xdr:col>36</xdr:col>
      <xdr:colOff>165100</xdr:colOff>
      <xdr:row>58</xdr:row>
      <xdr:rowOff>148030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139157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8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161023</xdr:rowOff>
    </xdr:from>
    <xdr:to>
      <xdr:col>55</xdr:col>
      <xdr:colOff>0</xdr:colOff>
      <xdr:row>74</xdr:row>
      <xdr:rowOff>101678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505423"/>
          <a:ext cx="838200" cy="28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101678</xdr:rowOff>
    </xdr:from>
    <xdr:to>
      <xdr:col>50</xdr:col>
      <xdr:colOff>114300</xdr:colOff>
      <xdr:row>77</xdr:row>
      <xdr:rowOff>110834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788978"/>
          <a:ext cx="889000" cy="52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110834</xdr:rowOff>
    </xdr:from>
    <xdr:to>
      <xdr:col>45</xdr:col>
      <xdr:colOff>177800</xdr:colOff>
      <xdr:row>77</xdr:row>
      <xdr:rowOff>137819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12484"/>
          <a:ext cx="889000" cy="2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137819</xdr:rowOff>
    </xdr:from>
    <xdr:to>
      <xdr:col>41</xdr:col>
      <xdr:colOff>50800</xdr:colOff>
      <xdr:row>77</xdr:row>
      <xdr:rowOff>143363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39469"/>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110223</xdr:rowOff>
    </xdr:from>
    <xdr:to>
      <xdr:col>55</xdr:col>
      <xdr:colOff>50800</xdr:colOff>
      <xdr:row>73</xdr:row>
      <xdr:rowOff>40373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4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133100</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30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50878</xdr:rowOff>
    </xdr:from>
    <xdr:to>
      <xdr:col>50</xdr:col>
      <xdr:colOff>165100</xdr:colOff>
      <xdr:row>74</xdr:row>
      <xdr:rowOff>152478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169005</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51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60034</xdr:rowOff>
    </xdr:from>
    <xdr:to>
      <xdr:col>46</xdr:col>
      <xdr:colOff>38100</xdr:colOff>
      <xdr:row>77</xdr:row>
      <xdr:rowOff>161634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152761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87019</xdr:rowOff>
    </xdr:from>
    <xdr:to>
      <xdr:col>41</xdr:col>
      <xdr:colOff>101600</xdr:colOff>
      <xdr:row>78</xdr:row>
      <xdr:rowOff>17169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8296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8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92563</xdr:rowOff>
    </xdr:from>
    <xdr:to>
      <xdr:col>36</xdr:col>
      <xdr:colOff>165100</xdr:colOff>
      <xdr:row>78</xdr:row>
      <xdr:rowOff>22713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13840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38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115306</xdr:rowOff>
    </xdr:from>
    <xdr:to>
      <xdr:col>55</xdr:col>
      <xdr:colOff>0</xdr:colOff>
      <xdr:row>98</xdr:row>
      <xdr:rowOff>122948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917406"/>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122948</xdr:rowOff>
    </xdr:from>
    <xdr:to>
      <xdr:col>50</xdr:col>
      <xdr:colOff>114300</xdr:colOff>
      <xdr:row>98</xdr:row>
      <xdr:rowOff>132758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925048"/>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126839</xdr:rowOff>
    </xdr:from>
    <xdr:to>
      <xdr:col>45</xdr:col>
      <xdr:colOff>177800</xdr:colOff>
      <xdr:row>98</xdr:row>
      <xdr:rowOff>132758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928939"/>
          <a:ext cx="889000" cy="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126645</xdr:rowOff>
    </xdr:from>
    <xdr:to>
      <xdr:col>41</xdr:col>
      <xdr:colOff>50800</xdr:colOff>
      <xdr:row>98</xdr:row>
      <xdr:rowOff>126839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928745"/>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64506</xdr:rowOff>
    </xdr:from>
    <xdr:to>
      <xdr:col>55</xdr:col>
      <xdr:colOff>50800</xdr:colOff>
      <xdr:row>98</xdr:row>
      <xdr:rowOff>166106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150883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72148</xdr:rowOff>
    </xdr:from>
    <xdr:to>
      <xdr:col>50</xdr:col>
      <xdr:colOff>165100</xdr:colOff>
      <xdr:row>99</xdr:row>
      <xdr:rowOff>2298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7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164875</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04428" y="1696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81958</xdr:rowOff>
    </xdr:from>
    <xdr:to>
      <xdr:col>46</xdr:col>
      <xdr:colOff>38100</xdr:colOff>
      <xdr:row>99</xdr:row>
      <xdr:rowOff>12108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8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3235</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15428" y="1697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76039</xdr:rowOff>
    </xdr:from>
    <xdr:to>
      <xdr:col>41</xdr:col>
      <xdr:colOff>101600</xdr:colOff>
      <xdr:row>99</xdr:row>
      <xdr:rowOff>6189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168766</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26428" y="1697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75845</xdr:rowOff>
    </xdr:from>
    <xdr:to>
      <xdr:col>36</xdr:col>
      <xdr:colOff>165100</xdr:colOff>
      <xdr:row>99</xdr:row>
      <xdr:rowOff>5995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168572</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37428" y="1697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85568</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00668"/>
          <a:ext cx="8382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85568</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00668"/>
          <a:ext cx="8890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132797</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7897"/>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34768</xdr:rowOff>
    </xdr:from>
    <xdr:to>
      <xdr:col>81</xdr:col>
      <xdr:colOff>101600</xdr:colOff>
      <xdr:row>38</xdr:row>
      <xdr:rowOff>136368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4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127495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4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81997</xdr:rowOff>
    </xdr:from>
    <xdr:to>
      <xdr:col>67</xdr:col>
      <xdr:colOff>101600</xdr:colOff>
      <xdr:row>39</xdr:row>
      <xdr:rowOff>12147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3274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96120</xdr:rowOff>
    </xdr:from>
    <xdr:to>
      <xdr:col>85</xdr:col>
      <xdr:colOff>127000</xdr:colOff>
      <xdr:row>77</xdr:row>
      <xdr:rowOff>101158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97770"/>
          <a:ext cx="8382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96120</xdr:rowOff>
    </xdr:from>
    <xdr:to>
      <xdr:col>81</xdr:col>
      <xdr:colOff>50800</xdr:colOff>
      <xdr:row>77</xdr:row>
      <xdr:rowOff>100541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97770"/>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100541</xdr:rowOff>
    </xdr:from>
    <xdr:to>
      <xdr:col>76</xdr:col>
      <xdr:colOff>114300</xdr:colOff>
      <xdr:row>77</xdr:row>
      <xdr:rowOff>112680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02191"/>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112680</xdr:rowOff>
    </xdr:from>
    <xdr:to>
      <xdr:col>71</xdr:col>
      <xdr:colOff>177800</xdr:colOff>
      <xdr:row>77</xdr:row>
      <xdr:rowOff>121329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14330"/>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50358</xdr:rowOff>
    </xdr:from>
    <xdr:to>
      <xdr:col>85</xdr:col>
      <xdr:colOff>177800</xdr:colOff>
      <xdr:row>77</xdr:row>
      <xdr:rowOff>151958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5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28785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45320</xdr:rowOff>
    </xdr:from>
    <xdr:to>
      <xdr:col>81</xdr:col>
      <xdr:colOff>101600</xdr:colOff>
      <xdr:row>77</xdr:row>
      <xdr:rowOff>146920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138047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49741</xdr:rowOff>
    </xdr:from>
    <xdr:to>
      <xdr:col>76</xdr:col>
      <xdr:colOff>165100</xdr:colOff>
      <xdr:row>77</xdr:row>
      <xdr:rowOff>151341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142468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61880</xdr:rowOff>
    </xdr:from>
    <xdr:to>
      <xdr:col>72</xdr:col>
      <xdr:colOff>38100</xdr:colOff>
      <xdr:row>77</xdr:row>
      <xdr:rowOff>163480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154607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70529</xdr:rowOff>
    </xdr:from>
    <xdr:to>
      <xdr:col>67</xdr:col>
      <xdr:colOff>101600</xdr:colOff>
      <xdr:row>78</xdr:row>
      <xdr:rowOff>679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163256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109654</xdr:rowOff>
    </xdr:from>
    <xdr:to>
      <xdr:col>85</xdr:col>
      <xdr:colOff>127000</xdr:colOff>
      <xdr:row>98</xdr:row>
      <xdr:rowOff>154251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11754"/>
          <a:ext cx="838200" cy="4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53964</xdr:rowOff>
    </xdr:from>
    <xdr:to>
      <xdr:col>81</xdr:col>
      <xdr:colOff>50800</xdr:colOff>
      <xdr:row>98</xdr:row>
      <xdr:rowOff>154251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56064"/>
          <a:ext cx="889000" cy="10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29008</xdr:rowOff>
    </xdr:from>
    <xdr:to>
      <xdr:col>76</xdr:col>
      <xdr:colOff>114300</xdr:colOff>
      <xdr:row>98</xdr:row>
      <xdr:rowOff>53964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1108"/>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29008</xdr:rowOff>
    </xdr:from>
    <xdr:to>
      <xdr:col>71</xdr:col>
      <xdr:colOff>177800</xdr:colOff>
      <xdr:row>98</xdr:row>
      <xdr:rowOff>96803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1108"/>
          <a:ext cx="889000" cy="6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58854</xdr:rowOff>
    </xdr:from>
    <xdr:to>
      <xdr:col>85</xdr:col>
      <xdr:colOff>177800</xdr:colOff>
      <xdr:row>98</xdr:row>
      <xdr:rowOff>160454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145231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103451</xdr:rowOff>
    </xdr:from>
    <xdr:to>
      <xdr:col>81</xdr:col>
      <xdr:colOff>101600</xdr:colOff>
      <xdr:row>99</xdr:row>
      <xdr:rowOff>33601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24728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3164</xdr:rowOff>
    </xdr:from>
    <xdr:to>
      <xdr:col>76</xdr:col>
      <xdr:colOff>165100</xdr:colOff>
      <xdr:row>98</xdr:row>
      <xdr:rowOff>104764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121291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149658</xdr:rowOff>
    </xdr:from>
    <xdr:to>
      <xdr:col>72</xdr:col>
      <xdr:colOff>38100</xdr:colOff>
      <xdr:row>98</xdr:row>
      <xdr:rowOff>79808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96335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5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46003</xdr:rowOff>
    </xdr:from>
    <xdr:to>
      <xdr:col>67</xdr:col>
      <xdr:colOff>101600</xdr:colOff>
      <xdr:row>98</xdr:row>
      <xdr:rowOff>147603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164130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139380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654480"/>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88580</xdr:rowOff>
    </xdr:from>
    <xdr:to>
      <xdr:col>116</xdr:col>
      <xdr:colOff>114300</xdr:colOff>
      <xdr:row>39</xdr:row>
      <xdr:rowOff>18730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3507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39078</xdr:rowOff>
    </xdr:from>
    <xdr:to>
      <xdr:col>116</xdr:col>
      <xdr:colOff>63500</xdr:colOff>
      <xdr:row>59</xdr:row>
      <xdr:rowOff>39154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5462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39154</xdr:rowOff>
    </xdr:from>
    <xdr:to>
      <xdr:col>111</xdr:col>
      <xdr:colOff>177800</xdr:colOff>
      <xdr:row>59</xdr:row>
      <xdr:rowOff>39230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470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39230</xdr:rowOff>
    </xdr:from>
    <xdr:to>
      <xdr:col>107</xdr:col>
      <xdr:colOff>50800</xdr:colOff>
      <xdr:row>59</xdr:row>
      <xdr:rowOff>39268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478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39268</xdr:rowOff>
    </xdr:from>
    <xdr:to>
      <xdr:col>102</xdr:col>
      <xdr:colOff>114300</xdr:colOff>
      <xdr:row>59</xdr:row>
      <xdr:rowOff>39345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54818"/>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159728</xdr:rowOff>
    </xdr:from>
    <xdr:to>
      <xdr:col>116</xdr:col>
      <xdr:colOff>114300</xdr:colOff>
      <xdr:row>59</xdr:row>
      <xdr:rowOff>89878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74655</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159804</xdr:rowOff>
    </xdr:from>
    <xdr:to>
      <xdr:col>112</xdr:col>
      <xdr:colOff>38100</xdr:colOff>
      <xdr:row>59</xdr:row>
      <xdr:rowOff>89954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81081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159880</xdr:rowOff>
    </xdr:from>
    <xdr:to>
      <xdr:col>107</xdr:col>
      <xdr:colOff>101600</xdr:colOff>
      <xdr:row>59</xdr:row>
      <xdr:rowOff>90030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81157</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159918</xdr:rowOff>
    </xdr:from>
    <xdr:to>
      <xdr:col>102</xdr:col>
      <xdr:colOff>165100</xdr:colOff>
      <xdr:row>59</xdr:row>
      <xdr:rowOff>90068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81195</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159995</xdr:rowOff>
    </xdr:from>
    <xdr:to>
      <xdr:col>98</xdr:col>
      <xdr:colOff>38100</xdr:colOff>
      <xdr:row>59</xdr:row>
      <xdr:rowOff>90145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81272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101353</xdr:rowOff>
    </xdr:from>
    <xdr:to>
      <xdr:col>116</xdr:col>
      <xdr:colOff>63500</xdr:colOff>
      <xdr:row>74</xdr:row>
      <xdr:rowOff>132785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788653"/>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132785</xdr:rowOff>
    </xdr:from>
    <xdr:to>
      <xdr:col>111</xdr:col>
      <xdr:colOff>177800</xdr:colOff>
      <xdr:row>74</xdr:row>
      <xdr:rowOff>168408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820085"/>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168408</xdr:rowOff>
    </xdr:from>
    <xdr:to>
      <xdr:col>107</xdr:col>
      <xdr:colOff>50800</xdr:colOff>
      <xdr:row>75</xdr:row>
      <xdr:rowOff>1740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55708"/>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1740</xdr:rowOff>
    </xdr:from>
    <xdr:to>
      <xdr:col>102</xdr:col>
      <xdr:colOff>114300</xdr:colOff>
      <xdr:row>75</xdr:row>
      <xdr:rowOff>27115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860490"/>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50553</xdr:rowOff>
    </xdr:from>
    <xdr:to>
      <xdr:col>116</xdr:col>
      <xdr:colOff>114300</xdr:colOff>
      <xdr:row>74</xdr:row>
      <xdr:rowOff>152153</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3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28980</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81985</xdr:rowOff>
    </xdr:from>
    <xdr:to>
      <xdr:col>112</xdr:col>
      <xdr:colOff>38100</xdr:colOff>
      <xdr:row>75</xdr:row>
      <xdr:rowOff>12135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7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3262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117608</xdr:rowOff>
    </xdr:from>
    <xdr:to>
      <xdr:col>107</xdr:col>
      <xdr:colOff>101600</xdr:colOff>
      <xdr:row>75</xdr:row>
      <xdr:rowOff>47758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8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38885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9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122390</xdr:rowOff>
    </xdr:from>
    <xdr:to>
      <xdr:col>102</xdr:col>
      <xdr:colOff>165100</xdr:colOff>
      <xdr:row>75</xdr:row>
      <xdr:rowOff>52540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43667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0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147765</xdr:rowOff>
    </xdr:from>
    <xdr:to>
      <xdr:col>98</xdr:col>
      <xdr:colOff>38100</xdr:colOff>
      <xdr:row>75</xdr:row>
      <xdr:rowOff>77915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8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69042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50">
              <a:solidFill>
                <a:sysClr val="windowText" lastClr="000000"/>
              </a:solidFill>
              <a:effectLst/>
              <a:latin typeface="+mn-lt"/>
              <a:ea typeface="+mn-ea"/>
              <a:cs typeface="+mn-cs"/>
            </a:rPr>
            <a:t>　人件費は、</a:t>
          </a:r>
          <a:r>
            <a:rPr kumimoji="1" lang="ja-JP" altLang="en-US" sz="850">
              <a:solidFill>
                <a:sysClr val="windowText" lastClr="000000"/>
              </a:solidFill>
              <a:effectLst/>
              <a:latin typeface="+mn-lt"/>
              <a:ea typeface="+mn-ea"/>
              <a:cs typeface="+mn-cs"/>
            </a:rPr>
            <a:t>会計年度任用職員の報酬・手当の増加、</a:t>
          </a:r>
          <a:r>
            <a:rPr kumimoji="1" lang="ja-JP" altLang="ja-JP" sz="850">
              <a:solidFill>
                <a:sysClr val="windowText" lastClr="000000"/>
              </a:solidFill>
              <a:effectLst/>
              <a:latin typeface="+mn-lt"/>
              <a:ea typeface="+mn-ea"/>
              <a:cs typeface="+mn-cs"/>
            </a:rPr>
            <a:t>退職手当負担金の</a:t>
          </a:r>
          <a:r>
            <a:rPr kumimoji="1" lang="ja-JP" altLang="en-US" sz="850">
              <a:solidFill>
                <a:sysClr val="windowText" lastClr="000000"/>
              </a:solidFill>
              <a:effectLst/>
              <a:latin typeface="+mn-lt"/>
              <a:ea typeface="+mn-ea"/>
              <a:cs typeface="+mn-cs"/>
            </a:rPr>
            <a:t>増加等</a:t>
          </a:r>
          <a:r>
            <a:rPr kumimoji="1" lang="ja-JP" altLang="ja-JP" sz="850">
              <a:solidFill>
                <a:sysClr val="windowText" lastClr="000000"/>
              </a:solidFill>
              <a:effectLst/>
              <a:latin typeface="+mn-lt"/>
              <a:ea typeface="+mn-ea"/>
              <a:cs typeface="+mn-cs"/>
            </a:rPr>
            <a:t>により、昨年度と比較して住民一人当たり</a:t>
          </a:r>
          <a:r>
            <a:rPr kumimoji="1" lang="en-US" altLang="ja-JP" sz="850">
              <a:solidFill>
                <a:sysClr val="windowText" lastClr="000000"/>
              </a:solidFill>
              <a:effectLst/>
              <a:latin typeface="+mn-lt"/>
              <a:ea typeface="+mn-ea"/>
              <a:cs typeface="+mn-cs"/>
            </a:rPr>
            <a:t>7,682</a:t>
          </a:r>
          <a:r>
            <a:rPr kumimoji="1" lang="ja-JP" altLang="ja-JP" sz="850">
              <a:solidFill>
                <a:sysClr val="windowText" lastClr="000000"/>
              </a:solidFill>
              <a:effectLst/>
              <a:latin typeface="+mn-lt"/>
              <a:ea typeface="+mn-ea"/>
              <a:cs typeface="+mn-cs"/>
            </a:rPr>
            <a:t>円</a:t>
          </a:r>
          <a:r>
            <a:rPr kumimoji="1" lang="ja-JP" altLang="en-US" sz="850">
              <a:solidFill>
                <a:sysClr val="windowText" lastClr="000000"/>
              </a:solidFill>
              <a:effectLst/>
              <a:latin typeface="+mn-lt"/>
              <a:ea typeface="+mn-ea"/>
              <a:cs typeface="+mn-cs"/>
            </a:rPr>
            <a:t>増加</a:t>
          </a:r>
          <a:r>
            <a:rPr kumimoji="1" lang="ja-JP" altLang="ja-JP" sz="850">
              <a:solidFill>
                <a:sysClr val="windowText" lastClr="000000"/>
              </a:solidFill>
              <a:effectLst/>
              <a:latin typeface="+mn-lt"/>
              <a:ea typeface="+mn-ea"/>
              <a:cs typeface="+mn-cs"/>
            </a:rPr>
            <a:t>し</a:t>
          </a:r>
          <a:r>
            <a:rPr kumimoji="1" lang="ja-JP" altLang="en-US" sz="850">
              <a:solidFill>
                <a:sysClr val="windowText" lastClr="000000"/>
              </a:solidFill>
              <a:effectLst/>
              <a:latin typeface="+mn-lt"/>
              <a:ea typeface="+mn-ea"/>
              <a:cs typeface="+mn-cs"/>
            </a:rPr>
            <a:t>ている。一方で、</a:t>
          </a:r>
          <a:r>
            <a:rPr kumimoji="1" lang="ja-JP" altLang="ja-JP" sz="850">
              <a:solidFill>
                <a:sysClr val="windowText" lastClr="000000"/>
              </a:solidFill>
              <a:effectLst/>
              <a:latin typeface="+mn-lt"/>
              <a:ea typeface="+mn-ea"/>
              <a:cs typeface="+mn-cs"/>
            </a:rPr>
            <a:t>職員数が類似団体と比較して少ないことから、類似団体平均を下回っていると考えられる。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物件費は、</a:t>
          </a:r>
          <a:r>
            <a:rPr kumimoji="1" lang="ja-JP" altLang="en-US" sz="850">
              <a:solidFill>
                <a:sysClr val="windowText" lastClr="000000"/>
              </a:solidFill>
              <a:effectLst/>
              <a:latin typeface="+mn-lt"/>
              <a:ea typeface="+mn-ea"/>
              <a:cs typeface="+mn-cs"/>
            </a:rPr>
            <a:t>統合小学校に係る備品購入費の増加、ふるさと応援寄附金事業に係るシステム使用料の増加等</a:t>
          </a:r>
          <a:r>
            <a:rPr kumimoji="1" lang="ja-JP" altLang="ja-JP" sz="850">
              <a:solidFill>
                <a:sysClr val="windowText" lastClr="000000"/>
              </a:solidFill>
              <a:effectLst/>
              <a:latin typeface="+mn-lt"/>
              <a:ea typeface="+mn-ea"/>
              <a:cs typeface="+mn-cs"/>
            </a:rPr>
            <a:t>により、昨年度と比較して住民一人当たり</a:t>
          </a:r>
          <a:r>
            <a:rPr kumimoji="1" lang="en-US" altLang="ja-JP" sz="850">
              <a:solidFill>
                <a:sysClr val="windowText" lastClr="000000"/>
              </a:solidFill>
              <a:effectLst/>
              <a:latin typeface="+mn-lt"/>
              <a:ea typeface="+mn-ea"/>
              <a:cs typeface="+mn-cs"/>
            </a:rPr>
            <a:t>4,568</a:t>
          </a:r>
          <a:r>
            <a:rPr kumimoji="1" lang="ja-JP" altLang="ja-JP" sz="850">
              <a:solidFill>
                <a:sysClr val="windowText" lastClr="000000"/>
              </a:solidFill>
              <a:effectLst/>
              <a:latin typeface="+mn-lt"/>
              <a:ea typeface="+mn-ea"/>
              <a:cs typeface="+mn-cs"/>
            </a:rPr>
            <a:t>円増加している。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扶助費は、</a:t>
          </a:r>
          <a:r>
            <a:rPr kumimoji="1" lang="ja-JP" altLang="en-US" sz="850">
              <a:solidFill>
                <a:sysClr val="windowText" lastClr="000000"/>
              </a:solidFill>
              <a:effectLst/>
              <a:latin typeface="+mn-lt"/>
              <a:ea typeface="+mn-ea"/>
              <a:cs typeface="+mn-cs"/>
            </a:rPr>
            <a:t>定額減税調整給付金</a:t>
          </a:r>
          <a:r>
            <a:rPr kumimoji="1" lang="ja-JP" altLang="ja-JP" sz="850">
              <a:solidFill>
                <a:sysClr val="windowText" lastClr="000000"/>
              </a:solidFill>
              <a:effectLst/>
              <a:latin typeface="+mn-lt"/>
              <a:ea typeface="+mn-ea"/>
              <a:cs typeface="+mn-cs"/>
            </a:rPr>
            <a:t>事業</a:t>
          </a:r>
          <a:r>
            <a:rPr kumimoji="1" lang="ja-JP" altLang="en-US" sz="850">
              <a:solidFill>
                <a:sysClr val="windowText" lastClr="000000"/>
              </a:solidFill>
              <a:effectLst/>
              <a:latin typeface="+mn-lt"/>
              <a:ea typeface="+mn-ea"/>
              <a:cs typeface="+mn-cs"/>
            </a:rPr>
            <a:t>、６年度物価高騰対応重点支援給付金給付事業等</a:t>
          </a:r>
          <a:r>
            <a:rPr kumimoji="1" lang="ja-JP" altLang="ja-JP" sz="850">
              <a:solidFill>
                <a:sysClr val="windowText" lastClr="000000"/>
              </a:solidFill>
              <a:effectLst/>
              <a:latin typeface="+mn-lt"/>
              <a:ea typeface="+mn-ea"/>
              <a:cs typeface="+mn-cs"/>
            </a:rPr>
            <a:t>の実施により、昨年度と比較して住民一人当たり</a:t>
          </a:r>
          <a:r>
            <a:rPr kumimoji="1" lang="en-US" altLang="ja-JP" sz="850">
              <a:solidFill>
                <a:sysClr val="windowText" lastClr="000000"/>
              </a:solidFill>
              <a:effectLst/>
              <a:latin typeface="+mn-lt"/>
              <a:ea typeface="+mn-ea"/>
              <a:cs typeface="+mn-cs"/>
            </a:rPr>
            <a:t>9,464</a:t>
          </a:r>
          <a:r>
            <a:rPr kumimoji="1" lang="ja-JP" altLang="ja-JP" sz="850">
              <a:solidFill>
                <a:sysClr val="windowText" lastClr="000000"/>
              </a:solidFill>
              <a:effectLst/>
              <a:latin typeface="+mn-lt"/>
              <a:ea typeface="+mn-ea"/>
              <a:cs typeface="+mn-cs"/>
            </a:rPr>
            <a:t>円増加している。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補助費等は、下水道事業会計補助金が</a:t>
          </a:r>
          <a:r>
            <a:rPr kumimoji="1" lang="ja-JP" altLang="en-US" sz="850">
              <a:solidFill>
                <a:sysClr val="windowText" lastClr="000000"/>
              </a:solidFill>
              <a:effectLst/>
              <a:latin typeface="+mn-lt"/>
              <a:ea typeface="+mn-ea"/>
              <a:cs typeface="+mn-cs"/>
            </a:rPr>
            <a:t>減少</a:t>
          </a:r>
          <a:r>
            <a:rPr kumimoji="1" lang="ja-JP" altLang="ja-JP" sz="850">
              <a:solidFill>
                <a:sysClr val="windowText" lastClr="000000"/>
              </a:solidFill>
              <a:effectLst/>
              <a:latin typeface="+mn-lt"/>
              <a:ea typeface="+mn-ea"/>
              <a:cs typeface="+mn-cs"/>
            </a:rPr>
            <a:t>したことにより、昨年度と比較して住民一人当たり</a:t>
          </a:r>
          <a:r>
            <a:rPr kumimoji="1" lang="en-US" altLang="ja-JP" sz="850">
              <a:solidFill>
                <a:sysClr val="windowText" lastClr="000000"/>
              </a:solidFill>
              <a:effectLst/>
              <a:latin typeface="+mn-lt"/>
              <a:ea typeface="+mn-ea"/>
              <a:cs typeface="+mn-cs"/>
            </a:rPr>
            <a:t>3,836</a:t>
          </a:r>
          <a:r>
            <a:rPr kumimoji="1" lang="ja-JP" altLang="ja-JP" sz="850">
              <a:solidFill>
                <a:sysClr val="windowText" lastClr="000000"/>
              </a:solidFill>
              <a:effectLst/>
              <a:latin typeface="+mn-lt"/>
              <a:ea typeface="+mn-ea"/>
              <a:cs typeface="+mn-cs"/>
            </a:rPr>
            <a:t>円</a:t>
          </a:r>
          <a:r>
            <a:rPr kumimoji="1" lang="ja-JP" altLang="en-US" sz="850">
              <a:solidFill>
                <a:sysClr val="windowText" lastClr="000000"/>
              </a:solidFill>
              <a:effectLst/>
              <a:latin typeface="+mn-lt"/>
              <a:ea typeface="+mn-ea"/>
              <a:cs typeface="+mn-cs"/>
            </a:rPr>
            <a:t>減少</a:t>
          </a:r>
          <a:r>
            <a:rPr kumimoji="1" lang="ja-JP" altLang="ja-JP" sz="850">
              <a:solidFill>
                <a:sysClr val="windowText" lastClr="000000"/>
              </a:solidFill>
              <a:effectLst/>
              <a:latin typeface="+mn-lt"/>
              <a:ea typeface="+mn-ea"/>
              <a:cs typeface="+mn-cs"/>
            </a:rPr>
            <a:t>している。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普通建設事業費は、統合小学校建設工事の実施により、昨年度と比較して住民一人当たり</a:t>
          </a:r>
          <a:r>
            <a:rPr kumimoji="1" lang="en-US" altLang="ja-JP" sz="850">
              <a:solidFill>
                <a:sysClr val="windowText" lastClr="000000"/>
              </a:solidFill>
              <a:effectLst/>
              <a:latin typeface="+mn-lt"/>
              <a:ea typeface="+mn-ea"/>
              <a:cs typeface="+mn-cs"/>
            </a:rPr>
            <a:t>54,826</a:t>
          </a:r>
          <a:r>
            <a:rPr kumimoji="1" lang="ja-JP" altLang="ja-JP" sz="850">
              <a:solidFill>
                <a:sysClr val="windowText" lastClr="000000"/>
              </a:solidFill>
              <a:effectLst/>
              <a:latin typeface="+mn-lt"/>
              <a:ea typeface="+mn-ea"/>
              <a:cs typeface="+mn-cs"/>
            </a:rPr>
            <a:t>円と大きく増加している。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公債費は</a:t>
          </a:r>
          <a:r>
            <a:rPr kumimoji="1" lang="ja-JP" altLang="en-US" sz="850">
              <a:solidFill>
                <a:sysClr val="windowText" lastClr="000000"/>
              </a:solidFill>
              <a:effectLst/>
              <a:latin typeface="+mn-lt"/>
              <a:ea typeface="+mn-ea"/>
              <a:cs typeface="+mn-cs"/>
            </a:rPr>
            <a:t>、</a:t>
          </a:r>
          <a:r>
            <a:rPr kumimoji="1" lang="ja-JP" altLang="ja-JP" sz="850">
              <a:solidFill>
                <a:sysClr val="windowText" lastClr="000000"/>
              </a:solidFill>
              <a:effectLst/>
              <a:latin typeface="+mn-lt"/>
              <a:ea typeface="+mn-ea"/>
              <a:cs typeface="+mn-cs"/>
            </a:rPr>
            <a:t>平成</a:t>
          </a:r>
          <a:r>
            <a:rPr kumimoji="1" lang="en-US" altLang="ja-JP" sz="850">
              <a:solidFill>
                <a:sysClr val="windowText" lastClr="000000"/>
              </a:solidFill>
              <a:effectLst/>
              <a:latin typeface="+mn-lt"/>
              <a:ea typeface="+mn-ea"/>
              <a:cs typeface="+mn-cs"/>
            </a:rPr>
            <a:t>24</a:t>
          </a:r>
          <a:r>
            <a:rPr kumimoji="1" lang="ja-JP" altLang="ja-JP" sz="850">
              <a:solidFill>
                <a:sysClr val="windowText" lastClr="000000"/>
              </a:solidFill>
              <a:effectLst/>
              <a:latin typeface="+mn-lt"/>
              <a:ea typeface="+mn-ea"/>
              <a:cs typeface="+mn-cs"/>
            </a:rPr>
            <a:t>年度学校教育施設等整備事業債</a:t>
          </a:r>
          <a:r>
            <a:rPr kumimoji="1" lang="ja-JP" altLang="en-US" sz="850">
              <a:solidFill>
                <a:sysClr val="windowText" lastClr="000000"/>
              </a:solidFill>
              <a:effectLst/>
              <a:latin typeface="+mn-lt"/>
              <a:ea typeface="+mn-ea"/>
              <a:cs typeface="+mn-cs"/>
            </a:rPr>
            <a:t>等の償還終了により、</a:t>
          </a:r>
          <a:r>
            <a:rPr kumimoji="1" lang="ja-JP" altLang="ja-JP" sz="850">
              <a:solidFill>
                <a:sysClr val="windowText" lastClr="000000"/>
              </a:solidFill>
              <a:effectLst/>
              <a:latin typeface="+mn-lt"/>
              <a:ea typeface="+mn-ea"/>
              <a:cs typeface="+mn-cs"/>
            </a:rPr>
            <a:t>昨年度と比較して住民一人当たり</a:t>
          </a:r>
          <a:r>
            <a:rPr kumimoji="1" lang="en-US" altLang="ja-JP" sz="850">
              <a:solidFill>
                <a:sysClr val="windowText" lastClr="000000"/>
              </a:solidFill>
              <a:effectLst/>
              <a:latin typeface="+mn-lt"/>
              <a:ea typeface="+mn-ea"/>
              <a:cs typeface="+mn-cs"/>
            </a:rPr>
            <a:t>1,102</a:t>
          </a:r>
          <a:r>
            <a:rPr kumimoji="1" lang="ja-JP" altLang="ja-JP" sz="850">
              <a:solidFill>
                <a:sysClr val="windowText" lastClr="000000"/>
              </a:solidFill>
              <a:effectLst/>
              <a:latin typeface="+mn-lt"/>
              <a:ea typeface="+mn-ea"/>
              <a:cs typeface="+mn-cs"/>
            </a:rPr>
            <a:t>円</a:t>
          </a:r>
          <a:r>
            <a:rPr kumimoji="1" lang="ja-JP" altLang="en-US" sz="850">
              <a:solidFill>
                <a:sysClr val="windowText" lastClr="000000"/>
              </a:solidFill>
              <a:effectLst/>
              <a:latin typeface="+mn-lt"/>
              <a:ea typeface="+mn-ea"/>
              <a:cs typeface="+mn-cs"/>
            </a:rPr>
            <a:t>減少している。</a:t>
          </a:r>
          <a:r>
            <a:rPr kumimoji="1" lang="ja-JP" altLang="ja-JP" sz="850">
              <a:solidFill>
                <a:sysClr val="windowText" lastClr="000000"/>
              </a:solidFill>
              <a:effectLst/>
              <a:latin typeface="+mn-lt"/>
              <a:ea typeface="+mn-ea"/>
              <a:cs typeface="+mn-cs"/>
            </a:rPr>
            <a:t>今後</a:t>
          </a:r>
          <a:r>
            <a:rPr kumimoji="1" lang="ja-JP" altLang="en-US" sz="850">
              <a:solidFill>
                <a:sysClr val="windowText" lastClr="000000"/>
              </a:solidFill>
              <a:effectLst/>
              <a:latin typeface="+mn-lt"/>
              <a:ea typeface="+mn-ea"/>
              <a:cs typeface="+mn-cs"/>
            </a:rPr>
            <a:t>は</a:t>
          </a:r>
          <a:r>
            <a:rPr kumimoji="1" lang="ja-JP" altLang="ja-JP" sz="850">
              <a:solidFill>
                <a:sysClr val="windowText" lastClr="000000"/>
              </a:solidFill>
              <a:effectLst/>
              <a:latin typeface="+mn-lt"/>
              <a:ea typeface="+mn-ea"/>
              <a:cs typeface="+mn-cs"/>
            </a:rPr>
            <a:t>、統合小学校建設事業に係る学校教育施設等整備事業債の元金償還開始等により、公債費の増加が見込まれるため、起債事業の抑制に努める必要がある。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積立金は、</a:t>
          </a:r>
          <a:r>
            <a:rPr kumimoji="1" lang="ja-JP" altLang="en-US" sz="850">
              <a:solidFill>
                <a:sysClr val="windowText" lastClr="000000"/>
              </a:solidFill>
              <a:effectLst/>
              <a:latin typeface="+mn-lt"/>
              <a:ea typeface="+mn-ea"/>
              <a:cs typeface="+mn-cs"/>
            </a:rPr>
            <a:t>ふるさと応援基金積立金の増加により</a:t>
          </a:r>
          <a:r>
            <a:rPr kumimoji="1" lang="ja-JP" altLang="ja-JP" sz="850">
              <a:solidFill>
                <a:sysClr val="windowText" lastClr="000000"/>
              </a:solidFill>
              <a:effectLst/>
              <a:latin typeface="+mn-lt"/>
              <a:ea typeface="+mn-ea"/>
              <a:cs typeface="+mn-cs"/>
            </a:rPr>
            <a:t>、昨年度と比較して住民一人当たり</a:t>
          </a:r>
          <a:r>
            <a:rPr kumimoji="1" lang="en-US" altLang="ja-JP" sz="850">
              <a:solidFill>
                <a:sysClr val="windowText" lastClr="000000"/>
              </a:solidFill>
              <a:effectLst/>
              <a:latin typeface="+mn-lt"/>
              <a:ea typeface="+mn-ea"/>
              <a:cs typeface="+mn-cs"/>
            </a:rPr>
            <a:t>11,705</a:t>
          </a:r>
          <a:r>
            <a:rPr kumimoji="1" lang="ja-JP" altLang="ja-JP" sz="850">
              <a:solidFill>
                <a:sysClr val="windowText" lastClr="000000"/>
              </a:solidFill>
              <a:effectLst/>
              <a:latin typeface="+mn-lt"/>
              <a:ea typeface="+mn-ea"/>
              <a:cs typeface="+mn-cs"/>
            </a:rPr>
            <a:t>円</a:t>
          </a:r>
          <a:r>
            <a:rPr kumimoji="1" lang="ja-JP" altLang="en-US" sz="850">
              <a:solidFill>
                <a:sysClr val="windowText" lastClr="000000"/>
              </a:solidFill>
              <a:effectLst/>
              <a:latin typeface="+mn-lt"/>
              <a:ea typeface="+mn-ea"/>
              <a:cs typeface="+mn-cs"/>
            </a:rPr>
            <a:t>増加</a:t>
          </a:r>
          <a:r>
            <a:rPr kumimoji="1" lang="ja-JP" altLang="ja-JP" sz="850">
              <a:solidFill>
                <a:sysClr val="windowText" lastClr="000000"/>
              </a:solidFill>
              <a:effectLst/>
              <a:latin typeface="+mn-lt"/>
              <a:ea typeface="+mn-ea"/>
              <a:cs typeface="+mn-cs"/>
            </a:rPr>
            <a:t>し</a:t>
          </a:r>
          <a:r>
            <a:rPr kumimoji="1" lang="ja-JP" altLang="en-US" sz="850">
              <a:solidFill>
                <a:sysClr val="windowText" lastClr="000000"/>
              </a:solidFill>
              <a:effectLst/>
              <a:latin typeface="+mn-lt"/>
              <a:ea typeface="+mn-ea"/>
              <a:cs typeface="+mn-cs"/>
            </a:rPr>
            <a:t>ているが</a:t>
          </a:r>
          <a:r>
            <a:rPr kumimoji="1" lang="ja-JP" altLang="ja-JP" sz="850">
              <a:solidFill>
                <a:sysClr val="windowText" lastClr="000000"/>
              </a:solidFill>
              <a:effectLst/>
              <a:latin typeface="+mn-lt"/>
              <a:ea typeface="+mn-ea"/>
              <a:cs typeface="+mn-cs"/>
            </a:rPr>
            <a:t>、</a:t>
          </a:r>
          <a:r>
            <a:rPr kumimoji="1" lang="ja-JP" altLang="en-US" sz="850">
              <a:solidFill>
                <a:sysClr val="windowText" lastClr="000000"/>
              </a:solidFill>
              <a:effectLst/>
              <a:latin typeface="+mn-lt"/>
              <a:ea typeface="+mn-ea"/>
              <a:cs typeface="+mn-cs"/>
            </a:rPr>
            <a:t>財政調整基金及び減債基金の積立を行わなかったため、</a:t>
          </a:r>
          <a:r>
            <a:rPr kumimoji="1" lang="ja-JP" altLang="ja-JP" sz="850">
              <a:solidFill>
                <a:sysClr val="windowText" lastClr="000000"/>
              </a:solidFill>
              <a:effectLst/>
              <a:latin typeface="+mn-lt"/>
              <a:ea typeface="+mn-ea"/>
              <a:cs typeface="+mn-cs"/>
            </a:rPr>
            <a:t>類似団体平均を下回った。</a:t>
          </a:r>
          <a:endParaRPr lang="ja-JP" altLang="ja-JP" sz="85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14,156
13,576
66.61
9,614,590
9,026,704
556,340
4,774,463
8,457,671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44641</xdr:rowOff>
    </xdr:from>
    <xdr:to>
      <xdr:col>24</xdr:col>
      <xdr:colOff>63500</xdr:colOff>
      <xdr:row>36</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6841"/>
          <a:ext cx="8382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91694</xdr:rowOff>
    </xdr:from>
    <xdr:to>
      <xdr:col>19</xdr:col>
      <xdr:colOff>177800</xdr:colOff>
      <xdr:row>36</xdr:row>
      <xdr:rowOff>123317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389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98742</xdr:rowOff>
    </xdr:from>
    <xdr:to>
      <xdr:col>15</xdr:col>
      <xdr:colOff>50800</xdr:colOff>
      <xdr:row>36</xdr:row>
      <xdr:rowOff>123317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0942"/>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77216</xdr:rowOff>
    </xdr:from>
    <xdr:to>
      <xdr:col>10</xdr:col>
      <xdr:colOff>114300</xdr:colOff>
      <xdr:row>36</xdr:row>
      <xdr:rowOff>98742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9416"/>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165291</xdr:rowOff>
    </xdr:from>
    <xdr:to>
      <xdr:col>24</xdr:col>
      <xdr:colOff>114300</xdr:colOff>
      <xdr:row>36</xdr:row>
      <xdr:rowOff>95441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143718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40894</xdr:rowOff>
    </xdr:from>
    <xdr:to>
      <xdr:col>20</xdr:col>
      <xdr:colOff>38100</xdr:colOff>
      <xdr:row>36</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133621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72517</xdr:rowOff>
    </xdr:from>
    <xdr:to>
      <xdr:col>15</xdr:col>
      <xdr:colOff>101600</xdr:colOff>
      <xdr:row>37</xdr:row>
      <xdr:rowOff>2667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165244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47942</xdr:rowOff>
    </xdr:from>
    <xdr:to>
      <xdr:col>10</xdr:col>
      <xdr:colOff>165100</xdr:colOff>
      <xdr:row>36</xdr:row>
      <xdr:rowOff>149542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140669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26416</xdr:rowOff>
    </xdr:from>
    <xdr:to>
      <xdr:col>6</xdr:col>
      <xdr:colOff>38100</xdr:colOff>
      <xdr:row>36</xdr:row>
      <xdr:rowOff>128016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119143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33710</xdr:rowOff>
    </xdr:from>
    <xdr:to>
      <xdr:col>24</xdr:col>
      <xdr:colOff>63500</xdr:colOff>
      <xdr:row>58</xdr:row>
      <xdr:rowOff>81009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7810"/>
          <a:ext cx="838200" cy="4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39908</xdr:rowOff>
    </xdr:from>
    <xdr:to>
      <xdr:col>19</xdr:col>
      <xdr:colOff>177800</xdr:colOff>
      <xdr:row>58</xdr:row>
      <xdr:rowOff>81009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4008"/>
          <a:ext cx="889000" cy="4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32089</xdr:rowOff>
    </xdr:from>
    <xdr:to>
      <xdr:col>15</xdr:col>
      <xdr:colOff>50800</xdr:colOff>
      <xdr:row>58</xdr:row>
      <xdr:rowOff>39908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6189"/>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29821</xdr:rowOff>
    </xdr:from>
    <xdr:to>
      <xdr:col>10</xdr:col>
      <xdr:colOff>114300</xdr:colOff>
      <xdr:row>58</xdr:row>
      <xdr:rowOff>32089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2471"/>
          <a:ext cx="889000" cy="17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154360</xdr:rowOff>
    </xdr:from>
    <xdr:to>
      <xdr:col>24</xdr:col>
      <xdr:colOff>114300</xdr:colOff>
      <xdr:row>58</xdr:row>
      <xdr:rowOff>84510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69287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30209</xdr:rowOff>
    </xdr:from>
    <xdr:to>
      <xdr:col>20</xdr:col>
      <xdr:colOff>38100</xdr:colOff>
      <xdr:row>58</xdr:row>
      <xdr:rowOff>131809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122936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160558</xdr:rowOff>
    </xdr:from>
    <xdr:to>
      <xdr:col>15</xdr:col>
      <xdr:colOff>101600</xdr:colOff>
      <xdr:row>58</xdr:row>
      <xdr:rowOff>90708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81835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152739</xdr:rowOff>
    </xdr:from>
    <xdr:to>
      <xdr:col>10</xdr:col>
      <xdr:colOff>165100</xdr:colOff>
      <xdr:row>58</xdr:row>
      <xdr:rowOff>82889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74016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150471</xdr:rowOff>
    </xdr:from>
    <xdr:to>
      <xdr:col>6</xdr:col>
      <xdr:colOff>38100</xdr:colOff>
      <xdr:row>57</xdr:row>
      <xdr:rowOff>80621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71748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4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87807</xdr:rowOff>
    </xdr:from>
    <xdr:to>
      <xdr:col>24</xdr:col>
      <xdr:colOff>63500</xdr:colOff>
      <xdr:row>77</xdr:row>
      <xdr:rowOff>168934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9457"/>
          <a:ext cx="838200" cy="8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168934</xdr:rowOff>
    </xdr:from>
    <xdr:to>
      <xdr:col>19</xdr:col>
      <xdr:colOff>177800</xdr:colOff>
      <xdr:row>78</xdr:row>
      <xdr:rowOff>4967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70584"/>
          <a:ext cx="889000" cy="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146315</xdr:rowOff>
    </xdr:from>
    <xdr:to>
      <xdr:col>15</xdr:col>
      <xdr:colOff>50800</xdr:colOff>
      <xdr:row>78</xdr:row>
      <xdr:rowOff>4967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47965"/>
          <a:ext cx="889000" cy="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146315</xdr:rowOff>
    </xdr:from>
    <xdr:to>
      <xdr:col>10</xdr:col>
      <xdr:colOff>114300</xdr:colOff>
      <xdr:row>78</xdr:row>
      <xdr:rowOff>54899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7965"/>
          <a:ext cx="889000" cy="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37007</xdr:rowOff>
    </xdr:from>
    <xdr:to>
      <xdr:col>24</xdr:col>
      <xdr:colOff>114300</xdr:colOff>
      <xdr:row>77</xdr:row>
      <xdr:rowOff>138607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123384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118134</xdr:rowOff>
    </xdr:from>
    <xdr:to>
      <xdr:col>20</xdr:col>
      <xdr:colOff>38100</xdr:colOff>
      <xdr:row>78</xdr:row>
      <xdr:rowOff>48284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1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39411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1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125617</xdr:rowOff>
    </xdr:from>
    <xdr:to>
      <xdr:col>15</xdr:col>
      <xdr:colOff>101600</xdr:colOff>
      <xdr:row>78</xdr:row>
      <xdr:rowOff>55767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46894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1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95515</xdr:rowOff>
    </xdr:from>
    <xdr:to>
      <xdr:col>10</xdr:col>
      <xdr:colOff>165100</xdr:colOff>
      <xdr:row>78</xdr:row>
      <xdr:rowOff>25665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4099</xdr:rowOff>
    </xdr:from>
    <xdr:to>
      <xdr:col>6</xdr:col>
      <xdr:colOff>38100</xdr:colOff>
      <xdr:row>78</xdr:row>
      <xdr:rowOff>105699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96826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80831</xdr:rowOff>
    </xdr:from>
    <xdr:to>
      <xdr:col>24</xdr:col>
      <xdr:colOff>63500</xdr:colOff>
      <xdr:row>97</xdr:row>
      <xdr:rowOff>119680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11481"/>
          <a:ext cx="838200" cy="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73754</xdr:rowOff>
    </xdr:from>
    <xdr:to>
      <xdr:col>19</xdr:col>
      <xdr:colOff>177800</xdr:colOff>
      <xdr:row>97</xdr:row>
      <xdr:rowOff>80831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04404"/>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137762</xdr:rowOff>
    </xdr:from>
    <xdr:to>
      <xdr:col>15</xdr:col>
      <xdr:colOff>50800</xdr:colOff>
      <xdr:row>97</xdr:row>
      <xdr:rowOff>73754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96962"/>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137762</xdr:rowOff>
    </xdr:from>
    <xdr:to>
      <xdr:col>10</xdr:col>
      <xdr:colOff>114300</xdr:colOff>
      <xdr:row>96</xdr:row>
      <xdr:rowOff>170790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96962"/>
          <a:ext cx="889000" cy="3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68880</xdr:rowOff>
    </xdr:from>
    <xdr:to>
      <xdr:col>24</xdr:col>
      <xdr:colOff>114300</xdr:colOff>
      <xdr:row>97</xdr:row>
      <xdr:rowOff>170480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155257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30031</xdr:rowOff>
    </xdr:from>
    <xdr:to>
      <xdr:col>20</xdr:col>
      <xdr:colOff>38100</xdr:colOff>
      <xdr:row>97</xdr:row>
      <xdr:rowOff>131631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122758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22954</xdr:rowOff>
    </xdr:from>
    <xdr:to>
      <xdr:col>15</xdr:col>
      <xdr:colOff>101600</xdr:colOff>
      <xdr:row>97</xdr:row>
      <xdr:rowOff>124554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115681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4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86962</xdr:rowOff>
    </xdr:from>
    <xdr:to>
      <xdr:col>10</xdr:col>
      <xdr:colOff>165100</xdr:colOff>
      <xdr:row>97</xdr:row>
      <xdr:rowOff>17112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4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33639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2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119990</xdr:rowOff>
    </xdr:from>
    <xdr:to>
      <xdr:col>6</xdr:col>
      <xdr:colOff>38100</xdr:colOff>
      <xdr:row>97</xdr:row>
      <xdr:rowOff>50140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66667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51613</xdr:rowOff>
    </xdr:from>
    <xdr:to>
      <xdr:col>55</xdr:col>
      <xdr:colOff>0</xdr:colOff>
      <xdr:row>58</xdr:row>
      <xdr:rowOff>58750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95713"/>
          <a:ext cx="8382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2222</xdr:rowOff>
    </xdr:from>
    <xdr:to>
      <xdr:col>50</xdr:col>
      <xdr:colOff>114300</xdr:colOff>
      <xdr:row>58</xdr:row>
      <xdr:rowOff>58750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46322"/>
          <a:ext cx="889000" cy="5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2222</xdr:rowOff>
    </xdr:from>
    <xdr:to>
      <xdr:col>45</xdr:col>
      <xdr:colOff>177800</xdr:colOff>
      <xdr:row>58</xdr:row>
      <xdr:rowOff>77089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46322"/>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156299</xdr:rowOff>
    </xdr:from>
    <xdr:to>
      <xdr:col>41</xdr:col>
      <xdr:colOff>50800</xdr:colOff>
      <xdr:row>58</xdr:row>
      <xdr:rowOff>77089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28949"/>
          <a:ext cx="8890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813</xdr:rowOff>
    </xdr:from>
    <xdr:to>
      <xdr:col>55</xdr:col>
      <xdr:colOff>50800</xdr:colOff>
      <xdr:row>58</xdr:row>
      <xdr:rowOff>102413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150690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7950</xdr:rowOff>
    </xdr:from>
    <xdr:to>
      <xdr:col>50</xdr:col>
      <xdr:colOff>165100</xdr:colOff>
      <xdr:row>58</xdr:row>
      <xdr:rowOff>109550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100677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122872</xdr:rowOff>
    </xdr:from>
    <xdr:to>
      <xdr:col>46</xdr:col>
      <xdr:colOff>38100</xdr:colOff>
      <xdr:row>58</xdr:row>
      <xdr:rowOff>53022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44149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26289</xdr:rowOff>
    </xdr:from>
    <xdr:to>
      <xdr:col>41</xdr:col>
      <xdr:colOff>101600</xdr:colOff>
      <xdr:row>58</xdr:row>
      <xdr:rowOff>127889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119016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105499</xdr:rowOff>
    </xdr:from>
    <xdr:to>
      <xdr:col>36</xdr:col>
      <xdr:colOff>165100</xdr:colOff>
      <xdr:row>58</xdr:row>
      <xdr:rowOff>35649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26776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21613</xdr:rowOff>
    </xdr:from>
    <xdr:to>
      <xdr:col>55</xdr:col>
      <xdr:colOff>0</xdr:colOff>
      <xdr:row>79</xdr:row>
      <xdr:rowOff>34499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66163"/>
          <a:ext cx="8382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21434</xdr:rowOff>
    </xdr:from>
    <xdr:to>
      <xdr:col>50</xdr:col>
      <xdr:colOff>114300</xdr:colOff>
      <xdr:row>79</xdr:row>
      <xdr:rowOff>21613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65984"/>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21434</xdr:rowOff>
    </xdr:from>
    <xdr:to>
      <xdr:col>45</xdr:col>
      <xdr:colOff>177800</xdr:colOff>
      <xdr:row>79</xdr:row>
      <xdr:rowOff>34844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65984"/>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25910</xdr:rowOff>
    </xdr:from>
    <xdr:to>
      <xdr:col>41</xdr:col>
      <xdr:colOff>50800</xdr:colOff>
      <xdr:row>79</xdr:row>
      <xdr:rowOff>34844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70460"/>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155149</xdr:rowOff>
    </xdr:from>
    <xdr:to>
      <xdr:col>55</xdr:col>
      <xdr:colOff>50800</xdr:colOff>
      <xdr:row>79</xdr:row>
      <xdr:rowOff>85299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142263</xdr:rowOff>
    </xdr:from>
    <xdr:to>
      <xdr:col>50</xdr:col>
      <xdr:colOff>165100</xdr:colOff>
      <xdr:row>79</xdr:row>
      <xdr:rowOff>72413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63540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142084</xdr:rowOff>
    </xdr:from>
    <xdr:to>
      <xdr:col>46</xdr:col>
      <xdr:colOff>38100</xdr:colOff>
      <xdr:row>79</xdr:row>
      <xdr:rowOff>72234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63361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0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155494</xdr:rowOff>
    </xdr:from>
    <xdr:to>
      <xdr:col>41</xdr:col>
      <xdr:colOff>101600</xdr:colOff>
      <xdr:row>79</xdr:row>
      <xdr:rowOff>85644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76771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146560</xdr:rowOff>
    </xdr:from>
    <xdr:to>
      <xdr:col>36</xdr:col>
      <xdr:colOff>165100</xdr:colOff>
      <xdr:row>79</xdr:row>
      <xdr:rowOff>76710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67837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1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122048</xdr:rowOff>
    </xdr:from>
    <xdr:to>
      <xdr:col>55</xdr:col>
      <xdr:colOff>0</xdr:colOff>
      <xdr:row>98</xdr:row>
      <xdr:rowOff>128499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24148"/>
          <a:ext cx="8382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128499</xdr:rowOff>
    </xdr:from>
    <xdr:to>
      <xdr:col>50</xdr:col>
      <xdr:colOff>114300</xdr:colOff>
      <xdr:row>98</xdr:row>
      <xdr:rowOff>134317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30599"/>
          <a:ext cx="8890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134317</xdr:rowOff>
    </xdr:from>
    <xdr:to>
      <xdr:col>45</xdr:col>
      <xdr:colOff>177800</xdr:colOff>
      <xdr:row>98</xdr:row>
      <xdr:rowOff>149596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36417"/>
          <a:ext cx="8890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149596</xdr:rowOff>
    </xdr:from>
    <xdr:to>
      <xdr:col>41</xdr:col>
      <xdr:colOff>50800</xdr:colOff>
      <xdr:row>98</xdr:row>
      <xdr:rowOff>157564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51696"/>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71248</xdr:rowOff>
    </xdr:from>
    <xdr:to>
      <xdr:col>55</xdr:col>
      <xdr:colOff>50800</xdr:colOff>
      <xdr:row>99</xdr:row>
      <xdr:rowOff>1398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157625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77699</xdr:rowOff>
    </xdr:from>
    <xdr:to>
      <xdr:col>50</xdr:col>
      <xdr:colOff>165100</xdr:colOff>
      <xdr:row>99</xdr:row>
      <xdr:rowOff>7849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170426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83517</xdr:rowOff>
    </xdr:from>
    <xdr:to>
      <xdr:col>46</xdr:col>
      <xdr:colOff>38100</xdr:colOff>
      <xdr:row>99</xdr:row>
      <xdr:rowOff>13667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4794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98796</xdr:rowOff>
    </xdr:from>
    <xdr:to>
      <xdr:col>41</xdr:col>
      <xdr:colOff>101600</xdr:colOff>
      <xdr:row>99</xdr:row>
      <xdr:rowOff>28946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0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20073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9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106764</xdr:rowOff>
    </xdr:from>
    <xdr:to>
      <xdr:col>36</xdr:col>
      <xdr:colOff>165100</xdr:colOff>
      <xdr:row>99</xdr:row>
      <xdr:rowOff>36914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28041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0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131634</xdr:rowOff>
    </xdr:from>
    <xdr:to>
      <xdr:col>85</xdr:col>
      <xdr:colOff>127000</xdr:colOff>
      <xdr:row>37</xdr:row>
      <xdr:rowOff>27866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132384"/>
          <a:ext cx="838200" cy="23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131634</xdr:rowOff>
    </xdr:from>
    <xdr:to>
      <xdr:col>81</xdr:col>
      <xdr:colOff>50800</xdr:colOff>
      <xdr:row>37</xdr:row>
      <xdr:rowOff>106373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32384"/>
          <a:ext cx="889000" cy="3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66466</xdr:rowOff>
    </xdr:from>
    <xdr:to>
      <xdr:col>76</xdr:col>
      <xdr:colOff>114300</xdr:colOff>
      <xdr:row>37</xdr:row>
      <xdr:rowOff>106373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10116"/>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66466</xdr:rowOff>
    </xdr:from>
    <xdr:to>
      <xdr:col>71</xdr:col>
      <xdr:colOff>177800</xdr:colOff>
      <xdr:row>37</xdr:row>
      <xdr:rowOff>99075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10116"/>
          <a:ext cx="889000" cy="3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148516</xdr:rowOff>
    </xdr:from>
    <xdr:to>
      <xdr:col>85</xdr:col>
      <xdr:colOff>177800</xdr:colOff>
      <xdr:row>37</xdr:row>
      <xdr:rowOff>78666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126943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9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80834</xdr:rowOff>
    </xdr:from>
    <xdr:to>
      <xdr:col>81</xdr:col>
      <xdr:colOff>101600</xdr:colOff>
      <xdr:row>36</xdr:row>
      <xdr:rowOff>10984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27511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55573</xdr:rowOff>
    </xdr:from>
    <xdr:to>
      <xdr:col>76</xdr:col>
      <xdr:colOff>165100</xdr:colOff>
      <xdr:row>37</xdr:row>
      <xdr:rowOff>157173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148300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9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15666</xdr:rowOff>
    </xdr:from>
    <xdr:to>
      <xdr:col>72</xdr:col>
      <xdr:colOff>38100</xdr:colOff>
      <xdr:row>37</xdr:row>
      <xdr:rowOff>117266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5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108393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5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48275</xdr:rowOff>
    </xdr:from>
    <xdr:to>
      <xdr:col>67</xdr:col>
      <xdr:colOff>101600</xdr:colOff>
      <xdr:row>37</xdr:row>
      <xdr:rowOff>149875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141002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26031</xdr:rowOff>
    </xdr:from>
    <xdr:to>
      <xdr:col>85</xdr:col>
      <xdr:colOff>127000</xdr:colOff>
      <xdr:row>54</xdr:row>
      <xdr:rowOff>167731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112881"/>
          <a:ext cx="838200" cy="3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167731</xdr:rowOff>
    </xdr:from>
    <xdr:to>
      <xdr:col>81</xdr:col>
      <xdr:colOff>50800</xdr:colOff>
      <xdr:row>57</xdr:row>
      <xdr:rowOff>76547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26031"/>
          <a:ext cx="889000" cy="4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69552</xdr:rowOff>
    </xdr:from>
    <xdr:to>
      <xdr:col>76</xdr:col>
      <xdr:colOff>114300</xdr:colOff>
      <xdr:row>57</xdr:row>
      <xdr:rowOff>76547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42202"/>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69131</xdr:rowOff>
    </xdr:from>
    <xdr:to>
      <xdr:col>71</xdr:col>
      <xdr:colOff>177800</xdr:colOff>
      <xdr:row>57</xdr:row>
      <xdr:rowOff>69552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41781"/>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146681</xdr:rowOff>
    </xdr:from>
    <xdr:to>
      <xdr:col>85</xdr:col>
      <xdr:colOff>177800</xdr:colOff>
      <xdr:row>53</xdr:row>
      <xdr:rowOff>76831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0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169558</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91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116931</xdr:rowOff>
    </xdr:from>
    <xdr:to>
      <xdr:col>81</xdr:col>
      <xdr:colOff>101600</xdr:colOff>
      <xdr:row>55</xdr:row>
      <xdr:rowOff>47081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7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63608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15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25747</xdr:rowOff>
    </xdr:from>
    <xdr:to>
      <xdr:col>76</xdr:col>
      <xdr:colOff>165100</xdr:colOff>
      <xdr:row>57</xdr:row>
      <xdr:rowOff>127347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118474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9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18752</xdr:rowOff>
    </xdr:from>
    <xdr:to>
      <xdr:col>72</xdr:col>
      <xdr:colOff>38100</xdr:colOff>
      <xdr:row>57</xdr:row>
      <xdr:rowOff>120352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111479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18331</xdr:rowOff>
    </xdr:from>
    <xdr:to>
      <xdr:col>67</xdr:col>
      <xdr:colOff>101600</xdr:colOff>
      <xdr:row>57</xdr:row>
      <xdr:rowOff>119931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111058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85567</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58667"/>
          <a:ext cx="8382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85567</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58667"/>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132797</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05897"/>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34767</xdr:rowOff>
    </xdr:from>
    <xdr:to>
      <xdr:col>81</xdr:col>
      <xdr:colOff>101600</xdr:colOff>
      <xdr:row>78</xdr:row>
      <xdr:rowOff>136367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127494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0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81997</xdr:rowOff>
    </xdr:from>
    <xdr:to>
      <xdr:col>67</xdr:col>
      <xdr:colOff>101600</xdr:colOff>
      <xdr:row>79</xdr:row>
      <xdr:rowOff>12147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3274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47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96120</xdr:rowOff>
    </xdr:from>
    <xdr:to>
      <xdr:col>85</xdr:col>
      <xdr:colOff>127000</xdr:colOff>
      <xdr:row>97</xdr:row>
      <xdr:rowOff>101158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26770"/>
          <a:ext cx="8382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96120</xdr:rowOff>
    </xdr:from>
    <xdr:to>
      <xdr:col>81</xdr:col>
      <xdr:colOff>50800</xdr:colOff>
      <xdr:row>97</xdr:row>
      <xdr:rowOff>100541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26770"/>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100541</xdr:rowOff>
    </xdr:from>
    <xdr:to>
      <xdr:col>76</xdr:col>
      <xdr:colOff>114300</xdr:colOff>
      <xdr:row>97</xdr:row>
      <xdr:rowOff>112680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31191"/>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112680</xdr:rowOff>
    </xdr:from>
    <xdr:to>
      <xdr:col>71</xdr:col>
      <xdr:colOff>177800</xdr:colOff>
      <xdr:row>97</xdr:row>
      <xdr:rowOff>121329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43330"/>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50358</xdr:rowOff>
    </xdr:from>
    <xdr:to>
      <xdr:col>85</xdr:col>
      <xdr:colOff>177800</xdr:colOff>
      <xdr:row>97</xdr:row>
      <xdr:rowOff>151958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28785</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5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45320</xdr:rowOff>
    </xdr:from>
    <xdr:to>
      <xdr:col>81</xdr:col>
      <xdr:colOff>101600</xdr:colOff>
      <xdr:row>97</xdr:row>
      <xdr:rowOff>146920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138047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49741</xdr:rowOff>
    </xdr:from>
    <xdr:to>
      <xdr:col>76</xdr:col>
      <xdr:colOff>165100</xdr:colOff>
      <xdr:row>97</xdr:row>
      <xdr:rowOff>151341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8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142468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7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61880</xdr:rowOff>
    </xdr:from>
    <xdr:to>
      <xdr:col>72</xdr:col>
      <xdr:colOff>38100</xdr:colOff>
      <xdr:row>97</xdr:row>
      <xdr:rowOff>163480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154607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70529</xdr:rowOff>
    </xdr:from>
    <xdr:to>
      <xdr:col>67</xdr:col>
      <xdr:colOff>101600</xdr:colOff>
      <xdr:row>98</xdr:row>
      <xdr:rowOff>679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163256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9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solidFill>
                <a:sysClr val="windowText" lastClr="000000"/>
              </a:solidFill>
              <a:effectLst/>
              <a:latin typeface="+mn-lt"/>
              <a:ea typeface="+mn-ea"/>
              <a:cs typeface="+mn-cs"/>
            </a:rPr>
            <a:t>　</a:t>
          </a:r>
          <a:r>
            <a:rPr kumimoji="1" lang="ja-JP" altLang="ja-JP" sz="850">
              <a:solidFill>
                <a:sysClr val="windowText" lastClr="000000"/>
              </a:solidFill>
              <a:effectLst/>
              <a:latin typeface="+mn-lt"/>
              <a:ea typeface="+mn-ea"/>
              <a:cs typeface="+mn-cs"/>
            </a:rPr>
            <a:t>総務費は、類似団体平均を下回って推移してい</a:t>
          </a:r>
          <a:r>
            <a:rPr kumimoji="1" lang="ja-JP" altLang="en-US" sz="850">
              <a:solidFill>
                <a:sysClr val="windowText" lastClr="000000"/>
              </a:solidFill>
              <a:effectLst/>
              <a:latin typeface="+mn-lt"/>
              <a:ea typeface="+mn-ea"/>
              <a:cs typeface="+mn-cs"/>
            </a:rPr>
            <a:t>る</a:t>
          </a:r>
          <a:r>
            <a:rPr kumimoji="1" lang="ja-JP" altLang="ja-JP" sz="850">
              <a:solidFill>
                <a:sysClr val="windowText" lastClr="000000"/>
              </a:solidFill>
              <a:effectLst/>
              <a:latin typeface="+mn-lt"/>
              <a:ea typeface="+mn-ea"/>
              <a:cs typeface="+mn-cs"/>
            </a:rPr>
            <a:t>が、</a:t>
          </a:r>
          <a:r>
            <a:rPr kumimoji="1" lang="ja-JP" altLang="en-US" sz="850">
              <a:solidFill>
                <a:sysClr val="windowText" lastClr="000000"/>
              </a:solidFill>
              <a:effectLst/>
              <a:latin typeface="+mn-lt"/>
              <a:ea typeface="+mn-ea"/>
              <a:cs typeface="+mn-cs"/>
            </a:rPr>
            <a:t>ふるさと応援寄附金の増収に伴う、ふるさと応援基金積立金及びふるさと応援寄附金事業費の増加により</a:t>
          </a:r>
          <a:r>
            <a:rPr kumimoji="1" lang="ja-JP" altLang="ja-JP" sz="850">
              <a:solidFill>
                <a:sysClr val="windowText" lastClr="000000"/>
              </a:solidFill>
              <a:effectLst/>
              <a:latin typeface="+mn-lt"/>
              <a:ea typeface="+mn-ea"/>
              <a:cs typeface="+mn-cs"/>
            </a:rPr>
            <a:t>、前年度と比較して</a:t>
          </a:r>
          <a:r>
            <a:rPr kumimoji="1" lang="ja-JP" altLang="en-US" sz="850">
              <a:solidFill>
                <a:sysClr val="windowText" lastClr="000000"/>
              </a:solidFill>
              <a:effectLst/>
              <a:latin typeface="+mn-lt"/>
              <a:ea typeface="+mn-ea"/>
              <a:cs typeface="+mn-cs"/>
            </a:rPr>
            <a:t>住民一人当たりコストは増加した</a:t>
          </a:r>
          <a:r>
            <a:rPr kumimoji="1" lang="ja-JP" altLang="ja-JP" sz="850">
              <a:solidFill>
                <a:sysClr val="windowText" lastClr="000000"/>
              </a:solidFill>
              <a:effectLst/>
              <a:latin typeface="+mn-lt"/>
              <a:ea typeface="+mn-ea"/>
              <a:cs typeface="+mn-cs"/>
            </a:rPr>
            <a:t>。</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民生費は、</a:t>
          </a:r>
          <a:r>
            <a:rPr kumimoji="1" lang="ja-JP" altLang="en-US" sz="850">
              <a:solidFill>
                <a:sysClr val="windowText" lastClr="000000"/>
              </a:solidFill>
              <a:effectLst/>
              <a:latin typeface="+mn-lt"/>
              <a:ea typeface="+mn-ea"/>
              <a:cs typeface="+mn-cs"/>
            </a:rPr>
            <a:t>定額減税調整給付金事業、６年度物価高騰対応重点支援給付金給付事業等</a:t>
          </a:r>
          <a:r>
            <a:rPr kumimoji="1" lang="ja-JP" altLang="ja-JP" sz="850">
              <a:solidFill>
                <a:sysClr val="windowText" lastClr="000000"/>
              </a:solidFill>
              <a:effectLst/>
              <a:latin typeface="+mn-lt"/>
              <a:ea typeface="+mn-ea"/>
              <a:cs typeface="+mn-cs"/>
            </a:rPr>
            <a:t>の実施により、前年度と比較して増加しているが、類似団体平均を下回っている。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衛生費は、</a:t>
          </a:r>
          <a:r>
            <a:rPr kumimoji="1" lang="ja-JP" altLang="en-US" sz="850">
              <a:solidFill>
                <a:sysClr val="windowText" lastClr="000000"/>
              </a:solidFill>
              <a:effectLst/>
              <a:latin typeface="+mn-lt"/>
              <a:ea typeface="+mn-ea"/>
              <a:cs typeface="+mn-cs"/>
            </a:rPr>
            <a:t>保健センタートイレ改修工事の完了による工事費の減少、</a:t>
          </a:r>
          <a:r>
            <a:rPr kumimoji="1" lang="ja-JP" altLang="ja-JP" sz="850">
              <a:solidFill>
                <a:sysClr val="windowText" lastClr="000000"/>
              </a:solidFill>
              <a:effectLst/>
              <a:latin typeface="+mn-lt"/>
              <a:ea typeface="+mn-ea"/>
              <a:cs typeface="+mn-cs"/>
            </a:rPr>
            <a:t>江戸崎地方衛生土木組合の焼却施設の解体等に係る負担金</a:t>
          </a:r>
          <a:r>
            <a:rPr kumimoji="1" lang="ja-JP" altLang="en-US" sz="850">
              <a:solidFill>
                <a:sysClr val="windowText" lastClr="000000"/>
              </a:solidFill>
              <a:effectLst/>
              <a:latin typeface="+mn-lt"/>
              <a:ea typeface="+mn-ea"/>
              <a:cs typeface="+mn-cs"/>
            </a:rPr>
            <a:t>の減少により</a:t>
          </a:r>
          <a:r>
            <a:rPr kumimoji="1" lang="ja-JP" altLang="ja-JP" sz="850">
              <a:solidFill>
                <a:sysClr val="windowText" lastClr="000000"/>
              </a:solidFill>
              <a:effectLst/>
              <a:latin typeface="+mn-lt"/>
              <a:ea typeface="+mn-ea"/>
              <a:cs typeface="+mn-cs"/>
            </a:rPr>
            <a:t>、前年度</a:t>
          </a:r>
          <a:r>
            <a:rPr kumimoji="1" lang="ja-JP" altLang="en-US" sz="850">
              <a:solidFill>
                <a:sysClr val="windowText" lastClr="000000"/>
              </a:solidFill>
              <a:effectLst/>
              <a:latin typeface="+mn-lt"/>
              <a:ea typeface="+mn-ea"/>
              <a:cs typeface="+mn-cs"/>
            </a:rPr>
            <a:t>と比較して</a:t>
          </a:r>
          <a:r>
            <a:rPr kumimoji="1" lang="ja-JP" altLang="ja-JP" sz="850">
              <a:solidFill>
                <a:sysClr val="windowText" lastClr="000000"/>
              </a:solidFill>
              <a:effectLst/>
              <a:latin typeface="+mn-lt"/>
              <a:ea typeface="+mn-ea"/>
              <a:cs typeface="+mn-cs"/>
            </a:rPr>
            <a:t>減少し、類似団体平均を下回っている。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土木費は、</a:t>
          </a:r>
          <a:r>
            <a:rPr kumimoji="1" lang="ja-JP" altLang="en-US" sz="850">
              <a:solidFill>
                <a:sysClr val="windowText" lastClr="000000"/>
              </a:solidFill>
              <a:effectLst/>
              <a:latin typeface="+mn-lt"/>
              <a:ea typeface="+mn-ea"/>
              <a:cs typeface="+mn-cs"/>
            </a:rPr>
            <a:t>統合小学校周辺道路等の新設改良に係る村道整備工事費</a:t>
          </a:r>
          <a:r>
            <a:rPr kumimoji="1" lang="ja-JP" altLang="ja-JP" sz="850">
              <a:solidFill>
                <a:sysClr val="windowText" lastClr="000000"/>
              </a:solidFill>
              <a:effectLst/>
              <a:latin typeface="+mn-lt"/>
              <a:ea typeface="+mn-ea"/>
              <a:cs typeface="+mn-cs"/>
            </a:rPr>
            <a:t>が増加したことにより、前年度に引き続き上昇したが、類似団体平均を下回って推移している。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消防費は、屋外防災行政無線システム更新事業の</a:t>
          </a:r>
          <a:r>
            <a:rPr kumimoji="1" lang="ja-JP" altLang="en-US" sz="850">
              <a:solidFill>
                <a:sysClr val="windowText" lastClr="000000"/>
              </a:solidFill>
              <a:effectLst/>
              <a:latin typeface="+mn-lt"/>
              <a:ea typeface="+mn-ea"/>
              <a:cs typeface="+mn-cs"/>
            </a:rPr>
            <a:t>完了</a:t>
          </a:r>
          <a:r>
            <a:rPr kumimoji="1" lang="ja-JP" altLang="ja-JP" sz="850">
              <a:solidFill>
                <a:sysClr val="windowText" lastClr="000000"/>
              </a:solidFill>
              <a:effectLst/>
              <a:latin typeface="+mn-lt"/>
              <a:ea typeface="+mn-ea"/>
              <a:cs typeface="+mn-cs"/>
            </a:rPr>
            <a:t>により、前年度と比較して大きく</a:t>
          </a:r>
          <a:r>
            <a:rPr kumimoji="1" lang="ja-JP" altLang="en-US" sz="850">
              <a:solidFill>
                <a:sysClr val="windowText" lastClr="000000"/>
              </a:solidFill>
              <a:effectLst/>
              <a:latin typeface="+mn-lt"/>
              <a:ea typeface="+mn-ea"/>
              <a:cs typeface="+mn-cs"/>
            </a:rPr>
            <a:t>減少</a:t>
          </a:r>
          <a:r>
            <a:rPr kumimoji="1" lang="ja-JP" altLang="ja-JP" sz="850">
              <a:solidFill>
                <a:sysClr val="windowText" lastClr="000000"/>
              </a:solidFill>
              <a:effectLst/>
              <a:latin typeface="+mn-lt"/>
              <a:ea typeface="+mn-ea"/>
              <a:cs typeface="+mn-cs"/>
            </a:rPr>
            <a:t>しており、類似団体平均を</a:t>
          </a:r>
          <a:r>
            <a:rPr kumimoji="1" lang="ja-JP" altLang="en-US" sz="850">
              <a:solidFill>
                <a:sysClr val="windowText" lastClr="000000"/>
              </a:solidFill>
              <a:effectLst/>
              <a:latin typeface="+mn-lt"/>
              <a:ea typeface="+mn-ea"/>
              <a:cs typeface="+mn-cs"/>
            </a:rPr>
            <a:t>下回った</a:t>
          </a:r>
          <a:r>
            <a:rPr kumimoji="1" lang="ja-JP" altLang="ja-JP" sz="850">
              <a:solidFill>
                <a:sysClr val="windowText" lastClr="000000"/>
              </a:solidFill>
              <a:effectLst/>
              <a:latin typeface="+mn-lt"/>
              <a:ea typeface="+mn-ea"/>
              <a:cs typeface="+mn-cs"/>
            </a:rPr>
            <a:t>。</a:t>
          </a:r>
          <a:endParaRPr lang="ja-JP" altLang="ja-JP" sz="850">
            <a:solidFill>
              <a:sysClr val="windowText" lastClr="000000"/>
            </a:solidFill>
            <a:effectLst/>
          </a:endParaRPr>
        </a:p>
        <a:p>
          <a:r>
            <a:rPr kumimoji="1" lang="ja-JP" altLang="ja-JP" sz="850">
              <a:solidFill>
                <a:srgbClr val="FF0000"/>
              </a:solidFill>
              <a:effectLst/>
              <a:latin typeface="+mn-lt"/>
              <a:ea typeface="+mn-ea"/>
              <a:cs typeface="+mn-cs"/>
            </a:rPr>
            <a:t>　</a:t>
          </a:r>
          <a:r>
            <a:rPr kumimoji="1" lang="ja-JP" altLang="ja-JP" sz="850">
              <a:solidFill>
                <a:sysClr val="windowText" lastClr="000000"/>
              </a:solidFill>
              <a:effectLst/>
              <a:latin typeface="+mn-lt"/>
              <a:ea typeface="+mn-ea"/>
              <a:cs typeface="+mn-cs"/>
            </a:rPr>
            <a:t>教育費は、統合小学校建設</a:t>
          </a:r>
          <a:r>
            <a:rPr kumimoji="1" lang="ja-JP" altLang="en-US" sz="850">
              <a:solidFill>
                <a:sysClr val="windowText" lastClr="000000"/>
              </a:solidFill>
              <a:effectLst/>
              <a:latin typeface="+mn-lt"/>
              <a:ea typeface="+mn-ea"/>
              <a:cs typeface="+mn-cs"/>
            </a:rPr>
            <a:t>事業</a:t>
          </a:r>
          <a:r>
            <a:rPr kumimoji="1" lang="ja-JP" altLang="ja-JP" sz="850">
              <a:solidFill>
                <a:sysClr val="windowText" lastClr="000000"/>
              </a:solidFill>
              <a:effectLst/>
              <a:latin typeface="+mn-lt"/>
              <a:ea typeface="+mn-ea"/>
              <a:cs typeface="+mn-cs"/>
            </a:rPr>
            <a:t>の実施により、前年度</a:t>
          </a:r>
          <a:r>
            <a:rPr kumimoji="1" lang="ja-JP" altLang="en-US" sz="850">
              <a:solidFill>
                <a:sysClr val="windowText" lastClr="000000"/>
              </a:solidFill>
              <a:effectLst/>
              <a:latin typeface="+mn-lt"/>
              <a:ea typeface="+mn-ea"/>
              <a:cs typeface="+mn-cs"/>
            </a:rPr>
            <a:t>に引き続き</a:t>
          </a:r>
          <a:r>
            <a:rPr kumimoji="1" lang="ja-JP" altLang="ja-JP" sz="850">
              <a:solidFill>
                <a:sysClr val="windowText" lastClr="000000"/>
              </a:solidFill>
              <a:effectLst/>
              <a:latin typeface="+mn-lt"/>
              <a:ea typeface="+mn-ea"/>
              <a:cs typeface="+mn-cs"/>
            </a:rPr>
            <a:t>大きく増加しており、類似団体平均を上回っ</a:t>
          </a:r>
          <a:r>
            <a:rPr kumimoji="1" lang="ja-JP" altLang="en-US" sz="850">
              <a:solidFill>
                <a:sysClr val="windowText" lastClr="000000"/>
              </a:solidFill>
              <a:effectLst/>
              <a:latin typeface="+mn-lt"/>
              <a:ea typeface="+mn-ea"/>
              <a:cs typeface="+mn-cs"/>
            </a:rPr>
            <a:t>ている</a:t>
          </a:r>
          <a:r>
            <a:rPr kumimoji="1" lang="ja-JP" altLang="ja-JP" sz="850">
              <a:solidFill>
                <a:sysClr val="windowText" lastClr="000000"/>
              </a:solidFill>
              <a:effectLst/>
              <a:latin typeface="+mn-lt"/>
              <a:ea typeface="+mn-ea"/>
              <a:cs typeface="+mn-cs"/>
            </a:rPr>
            <a:t>。</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公債費は、</a:t>
          </a:r>
          <a:r>
            <a:rPr kumimoji="1" lang="ja-JP" altLang="en-US" sz="850">
              <a:solidFill>
                <a:sysClr val="windowText" lastClr="000000"/>
              </a:solidFill>
              <a:effectLst/>
              <a:latin typeface="+mn-lt"/>
              <a:ea typeface="+mn-ea"/>
              <a:cs typeface="+mn-cs"/>
            </a:rPr>
            <a:t>平成</a:t>
          </a:r>
          <a:r>
            <a:rPr kumimoji="1" lang="en-US" altLang="ja-JP" sz="850">
              <a:solidFill>
                <a:sysClr val="windowText" lastClr="000000"/>
              </a:solidFill>
              <a:effectLst/>
              <a:latin typeface="+mn-lt"/>
              <a:ea typeface="+mn-ea"/>
              <a:cs typeface="+mn-cs"/>
            </a:rPr>
            <a:t>24</a:t>
          </a:r>
          <a:r>
            <a:rPr kumimoji="1" lang="ja-JP" altLang="en-US" sz="850">
              <a:solidFill>
                <a:sysClr val="windowText" lastClr="000000"/>
              </a:solidFill>
              <a:effectLst/>
              <a:latin typeface="+mn-lt"/>
              <a:ea typeface="+mn-ea"/>
              <a:cs typeface="+mn-cs"/>
            </a:rPr>
            <a:t>年度学校教育施設等整備事業債等の償還終了により、昨年度と比較して減少しており、類似団体平均と比較して低い水準で推移している。今後は、統合小学校建設事業に係る学校教育施設等整備事業債の元金償還開始等により、公債費の増加が見込まれるため、起債事業の抑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茨城県美浦村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ysClr val="windowText" lastClr="000000"/>
              </a:solidFill>
              <a:effectLst/>
              <a:latin typeface="+mn-lt"/>
              <a:ea typeface="+mn-ea"/>
              <a:cs typeface="+mn-cs"/>
            </a:rPr>
            <a:t>　標準財政規模に対する財政調整基金残高の比率について、統合小学校建設事業により、財政調整基金を約</a:t>
          </a:r>
          <a:r>
            <a:rPr kumimoji="1" lang="en-US" altLang="ja-JP" sz="900">
              <a:solidFill>
                <a:sysClr val="windowText" lastClr="000000"/>
              </a:solidFill>
              <a:effectLst/>
              <a:latin typeface="+mn-lt"/>
              <a:ea typeface="+mn-ea"/>
              <a:cs typeface="+mn-cs"/>
            </a:rPr>
            <a:t>638</a:t>
          </a:r>
          <a:r>
            <a:rPr kumimoji="1" lang="ja-JP" altLang="ja-JP" sz="900">
              <a:solidFill>
                <a:sysClr val="windowText" lastClr="000000"/>
              </a:solidFill>
              <a:effectLst/>
              <a:latin typeface="+mn-lt"/>
              <a:ea typeface="+mn-ea"/>
              <a:cs typeface="+mn-cs"/>
            </a:rPr>
            <a:t>百万円取り崩したことから、基金残高は前年度と比較し</a:t>
          </a:r>
          <a:r>
            <a:rPr kumimoji="1" lang="en-US" altLang="ja-JP" sz="900">
              <a:solidFill>
                <a:sysClr val="windowText" lastClr="000000"/>
              </a:solidFill>
              <a:effectLst/>
              <a:latin typeface="+mn-lt"/>
              <a:ea typeface="+mn-ea"/>
              <a:cs typeface="+mn-cs"/>
            </a:rPr>
            <a:t>14.0</a:t>
          </a:r>
          <a:r>
            <a:rPr kumimoji="1" lang="ja-JP" altLang="ja-JP" sz="900">
              <a:solidFill>
                <a:sysClr val="windowText" lastClr="000000"/>
              </a:solidFill>
              <a:effectLst/>
              <a:latin typeface="+mn-lt"/>
              <a:ea typeface="+mn-ea"/>
              <a:cs typeface="+mn-cs"/>
            </a:rPr>
            <a:t>ポイントの減となっている。統合小学校建設事業</a:t>
          </a:r>
          <a:r>
            <a:rPr kumimoji="1" lang="ja-JP" altLang="en-US" sz="900">
              <a:solidFill>
                <a:sysClr val="windowText" lastClr="000000"/>
              </a:solidFill>
              <a:effectLst/>
              <a:latin typeface="+mn-lt"/>
              <a:ea typeface="+mn-ea"/>
              <a:cs typeface="+mn-cs"/>
            </a:rPr>
            <a:t>の完了</a:t>
          </a:r>
          <a:r>
            <a:rPr kumimoji="1" lang="ja-JP" altLang="ja-JP" sz="900">
              <a:solidFill>
                <a:sysClr val="windowText" lastClr="000000"/>
              </a:solidFill>
              <a:effectLst/>
              <a:latin typeface="+mn-lt"/>
              <a:ea typeface="+mn-ea"/>
              <a:cs typeface="+mn-cs"/>
            </a:rPr>
            <a:t>により、</a:t>
          </a:r>
          <a:r>
            <a:rPr kumimoji="1" lang="ja-JP" altLang="en-US"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7</a:t>
          </a:r>
          <a:r>
            <a:rPr kumimoji="1" lang="ja-JP" altLang="en-US" sz="900">
              <a:solidFill>
                <a:sysClr val="windowText" lastClr="000000"/>
              </a:solidFill>
              <a:effectLst/>
              <a:latin typeface="+mn-lt"/>
              <a:ea typeface="+mn-ea"/>
              <a:cs typeface="+mn-cs"/>
            </a:rPr>
            <a:t>年度には財政調整基金を積立できる見込みであるが、児童厚生施設整備事業を予定しており、今後見込まれる財政負担に対して余裕がない状態が続いている。今後も引き続き、</a:t>
          </a:r>
          <a:r>
            <a:rPr kumimoji="1" lang="ja-JP" altLang="ja-JP" sz="900">
              <a:solidFill>
                <a:sysClr val="windowText" lastClr="000000"/>
              </a:solidFill>
              <a:effectLst/>
              <a:latin typeface="+mn-lt"/>
              <a:ea typeface="+mn-ea"/>
              <a:cs typeface="+mn-cs"/>
            </a:rPr>
            <a:t>歳入の確保、歳出の抑制を図り、財政調整基金の確保に努める。</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標準財政規模に対する実質収支額の比率は、約</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11</a:t>
          </a:r>
          <a:r>
            <a:rPr kumimoji="1" lang="ja-JP" altLang="ja-JP" sz="900">
              <a:solidFill>
                <a:sysClr val="windowText" lastClr="000000"/>
              </a:solidFill>
              <a:effectLst/>
              <a:latin typeface="+mn-lt"/>
              <a:ea typeface="+mn-ea"/>
              <a:cs typeface="+mn-cs"/>
            </a:rPr>
            <a:t>％の間で推移しているが、実質単年度収支の比率については、令和</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年度から令和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年度は財政調整基金を積立てしたことによりプラスとなっているが、令和</a:t>
          </a:r>
          <a:r>
            <a:rPr kumimoji="1" lang="en-US" altLang="ja-JP" sz="900">
              <a:solidFill>
                <a:sysClr val="windowText" lastClr="000000"/>
              </a:solidFill>
              <a:effectLst/>
              <a:latin typeface="+mn-lt"/>
              <a:ea typeface="+mn-ea"/>
              <a:cs typeface="+mn-cs"/>
            </a:rPr>
            <a:t>5</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及び令和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年度は</a:t>
          </a:r>
          <a:r>
            <a:rPr kumimoji="1" lang="ja-JP" altLang="ja-JP" sz="900">
              <a:solidFill>
                <a:sysClr val="windowText" lastClr="000000"/>
              </a:solidFill>
              <a:effectLst/>
              <a:latin typeface="+mn-lt"/>
              <a:ea typeface="+mn-ea"/>
              <a:cs typeface="+mn-cs"/>
            </a:rPr>
            <a:t>、財政調整基金を取り崩しているためマイナスとなっている。</a:t>
          </a:r>
          <a:endParaRPr lang="ja-JP" altLang="ja-JP" sz="105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茨城県美浦村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en-US" sz="1100">
              <a:solidFill>
                <a:srgbClr val="FF0000"/>
              </a:solidFill>
              <a:effectLst/>
              <a:latin typeface="+mn-lt"/>
              <a:ea typeface="+mn-ea"/>
              <a:cs typeface="+mn-cs"/>
            </a:rPr>
            <a:t>　</a:t>
          </a:r>
          <a:r>
            <a:rPr lang="ja-JP" altLang="ja-JP" sz="1100">
              <a:solidFill>
                <a:schemeClr val="dk1"/>
              </a:solidFill>
              <a:effectLst/>
              <a:latin typeface="+mn-lt"/>
              <a:ea typeface="+mn-ea"/>
              <a:cs typeface="+mn-cs"/>
            </a:rPr>
            <a:t>水道事業会計は、収益的収支は向上したものの、配水場設備工事に係る建設改良費に対し全額留保資金により補填したこと等により資金剰余額が</a:t>
          </a:r>
          <a:r>
            <a:rPr lang="en-US" altLang="ja-JP" sz="1100">
              <a:solidFill>
                <a:schemeClr val="dk1"/>
              </a:solidFill>
              <a:effectLst/>
              <a:latin typeface="+mn-lt"/>
              <a:ea typeface="+mn-ea"/>
              <a:cs typeface="+mn-cs"/>
            </a:rPr>
            <a:t>11.4</a:t>
          </a:r>
          <a:r>
            <a:rPr lang="ja-JP" altLang="ja-JP" sz="1100">
              <a:solidFill>
                <a:schemeClr val="dk1"/>
              </a:solidFill>
              <a:effectLst/>
              <a:latin typeface="+mn-lt"/>
              <a:ea typeface="+mn-ea"/>
              <a:cs typeface="+mn-cs"/>
            </a:rPr>
            <a:t>％減少したことから、前年度</a:t>
          </a:r>
          <a:r>
            <a:rPr lang="ja-JP" altLang="en-US" sz="1100">
              <a:solidFill>
                <a:schemeClr val="dk1"/>
              </a:solidFill>
              <a:effectLst/>
              <a:latin typeface="+mn-lt"/>
              <a:ea typeface="+mn-ea"/>
              <a:cs typeface="+mn-cs"/>
            </a:rPr>
            <a:t>と比較して黒字額が</a:t>
          </a:r>
          <a:r>
            <a:rPr lang="ja-JP" altLang="ja-JP" sz="1100">
              <a:solidFill>
                <a:schemeClr val="dk1"/>
              </a:solidFill>
              <a:effectLst/>
              <a:latin typeface="+mn-lt"/>
              <a:ea typeface="+mn-ea"/>
              <a:cs typeface="+mn-cs"/>
            </a:rPr>
            <a:t>大きく減少している。</a:t>
          </a:r>
          <a:endParaRPr lang="ja-JP" altLang="ja-JP">
            <a:effectLst/>
          </a:endParaRPr>
        </a:p>
        <a:p>
          <a:r>
            <a:rPr kumimoji="1" lang="ja-JP" altLang="ja-JP" sz="1100">
              <a:solidFill>
                <a:srgbClr val="FF0000"/>
              </a:solidFill>
              <a:effectLst/>
              <a:latin typeface="+mn-lt"/>
              <a:ea typeface="+mn-ea"/>
              <a:cs typeface="+mn-cs"/>
            </a:rPr>
            <a:t>　</a:t>
          </a:r>
          <a:r>
            <a:rPr lang="ja-JP" altLang="ja-JP" sz="1100">
              <a:solidFill>
                <a:schemeClr val="dk1"/>
              </a:solidFill>
              <a:effectLst/>
              <a:latin typeface="+mn-lt"/>
              <a:ea typeface="+mn-ea"/>
              <a:cs typeface="+mn-cs"/>
            </a:rPr>
            <a:t>下水道事業会計は、資金剰余額が</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％増加したものの</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標準財政規模がそれを上回る</a:t>
          </a:r>
          <a:r>
            <a:rPr lang="en-US" altLang="ja-JP" sz="1100">
              <a:solidFill>
                <a:schemeClr val="dk1"/>
              </a:solidFill>
              <a:effectLst/>
              <a:latin typeface="+mn-lt"/>
              <a:ea typeface="+mn-ea"/>
              <a:cs typeface="+mn-cs"/>
            </a:rPr>
            <a:t>3.4</a:t>
          </a:r>
          <a:r>
            <a:rPr lang="ja-JP" altLang="ja-JP" sz="1100">
              <a:solidFill>
                <a:schemeClr val="dk1"/>
              </a:solidFill>
              <a:effectLst/>
              <a:latin typeface="+mn-lt"/>
              <a:ea typeface="+mn-ea"/>
              <a:cs typeface="+mn-cs"/>
            </a:rPr>
            <a:t>％の増加となったことから、前年度</a:t>
          </a:r>
          <a:r>
            <a:rPr lang="ja-JP" altLang="en-US" sz="1100">
              <a:solidFill>
                <a:schemeClr val="dk1"/>
              </a:solidFill>
              <a:effectLst/>
              <a:latin typeface="+mn-lt"/>
              <a:ea typeface="+mn-ea"/>
              <a:cs typeface="+mn-cs"/>
            </a:rPr>
            <a:t>と比較して黒字額が</a:t>
          </a:r>
          <a:r>
            <a:rPr lang="ja-JP" altLang="ja-JP" sz="1100">
              <a:solidFill>
                <a:schemeClr val="dk1"/>
              </a:solidFill>
              <a:effectLst/>
              <a:latin typeface="+mn-lt"/>
              <a:ea typeface="+mn-ea"/>
              <a:cs typeface="+mn-cs"/>
            </a:rPr>
            <a:t>やや減少している。</a:t>
          </a:r>
          <a:endParaRPr lang="ja-JP" altLang="ja-JP">
            <a:effectLst/>
          </a:endParaRPr>
        </a:p>
        <a:p>
          <a:r>
            <a:rPr kumimoji="1" lang="ja-JP" altLang="ja-JP" sz="1100">
              <a:solidFill>
                <a:sysClr val="windowText" lastClr="000000"/>
              </a:solidFill>
              <a:effectLst/>
              <a:latin typeface="+mn-lt"/>
              <a:ea typeface="+mn-ea"/>
              <a:cs typeface="+mn-cs"/>
            </a:rPr>
            <a:t>　電気事業会計については、平成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年度末より売電を開始し、順調に売電が行えており、黒字額が増加している。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一般会計は、前年度から歳入歳出ともに増加したが、</a:t>
          </a:r>
          <a:r>
            <a:rPr kumimoji="1" lang="ja-JP" altLang="en-US" sz="1100">
              <a:solidFill>
                <a:sysClr val="windowText" lastClr="000000"/>
              </a:solidFill>
              <a:effectLst/>
              <a:latin typeface="+mn-lt"/>
              <a:ea typeface="+mn-ea"/>
              <a:cs typeface="+mn-cs"/>
            </a:rPr>
            <a:t>歳入の伸びが歳出の伸びを上回った。また、前年度は、</a:t>
          </a:r>
          <a:r>
            <a:rPr kumimoji="1" lang="ja-JP" altLang="ja-JP" sz="1100">
              <a:solidFill>
                <a:sysClr val="windowText" lastClr="000000"/>
              </a:solidFill>
              <a:effectLst/>
              <a:latin typeface="+mn-lt"/>
              <a:ea typeface="+mn-ea"/>
              <a:cs typeface="+mn-cs"/>
            </a:rPr>
            <a:t>統合小学校建設事業に係る継続費の逓次繰越等により、約</a:t>
          </a:r>
          <a:r>
            <a:rPr kumimoji="1" lang="en-US" altLang="ja-JP" sz="1100">
              <a:solidFill>
                <a:sysClr val="windowText" lastClr="000000"/>
              </a:solidFill>
              <a:effectLst/>
              <a:latin typeface="+mn-lt"/>
              <a:ea typeface="+mn-ea"/>
              <a:cs typeface="+mn-cs"/>
            </a:rPr>
            <a:t>158</a:t>
          </a:r>
          <a:r>
            <a:rPr kumimoji="1" lang="ja-JP" altLang="ja-JP" sz="1100">
              <a:solidFill>
                <a:sysClr val="windowText" lastClr="000000"/>
              </a:solidFill>
              <a:effectLst/>
              <a:latin typeface="+mn-lt"/>
              <a:ea typeface="+mn-ea"/>
              <a:cs typeface="+mn-cs"/>
            </a:rPr>
            <a:t>百万円の財源を翌年度に繰り越した影響</a:t>
          </a:r>
          <a:r>
            <a:rPr kumimoji="1" lang="ja-JP" altLang="en-US" sz="1100">
              <a:solidFill>
                <a:sysClr val="windowText" lastClr="000000"/>
              </a:solidFill>
              <a:effectLst/>
              <a:latin typeface="+mn-lt"/>
              <a:ea typeface="+mn-ea"/>
              <a:cs typeface="+mn-cs"/>
            </a:rPr>
            <a:t>が大きく黒字額が縮小したが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今年度は</a:t>
          </a:r>
          <a:r>
            <a:rPr kumimoji="1" lang="ja-JP" altLang="ja-JP" sz="1100">
              <a:solidFill>
                <a:sysClr val="windowText" lastClr="000000"/>
              </a:solidFill>
              <a:effectLst/>
              <a:latin typeface="+mn-lt"/>
              <a:ea typeface="+mn-ea"/>
              <a:cs typeface="+mn-cs"/>
            </a:rPr>
            <a:t>統合小学校建設事業</a:t>
          </a:r>
          <a:r>
            <a:rPr kumimoji="1" lang="ja-JP" altLang="en-US" sz="1100">
              <a:solidFill>
                <a:sysClr val="windowText" lastClr="000000"/>
              </a:solidFill>
              <a:effectLst/>
              <a:latin typeface="+mn-lt"/>
              <a:ea typeface="+mn-ea"/>
              <a:cs typeface="+mn-cs"/>
            </a:rPr>
            <a:t>が完了し、当該繰越財源が余剰金形成につながったため、</a:t>
          </a:r>
          <a:r>
            <a:rPr kumimoji="1" lang="ja-JP" altLang="ja-JP" sz="1100">
              <a:solidFill>
                <a:sysClr val="windowText" lastClr="000000"/>
              </a:solidFill>
              <a:effectLst/>
              <a:latin typeface="+mn-lt"/>
              <a:ea typeface="+mn-ea"/>
              <a:cs typeface="+mn-cs"/>
            </a:rPr>
            <a:t>黒字額は前年度と比較して</a:t>
          </a:r>
          <a:r>
            <a:rPr kumimoji="1" lang="ja-JP" altLang="en-US" sz="1100">
              <a:solidFill>
                <a:sysClr val="windowText" lastClr="000000"/>
              </a:solidFill>
              <a:effectLst/>
              <a:latin typeface="+mn-lt"/>
              <a:ea typeface="+mn-ea"/>
              <a:cs typeface="+mn-cs"/>
            </a:rPr>
            <a:t>増加した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介護保険特別会計については、介護保険料収入の増等による歳入増の影響で、黒字額が増加している。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全体としては、すべての会計において赤字はない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黒字額は昨年度に比較して</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しており、一般会計の黒字額の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の影響が大きい。</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9614590</v>
      </c>
      <c r="BO4" s="449"/>
      <c r="BP4" s="449"/>
      <c r="BQ4" s="449"/>
      <c r="BR4" s="449"/>
      <c r="BS4" s="449"/>
      <c r="BT4" s="449"/>
      <c r="BU4" s="450"/>
      <c r="BV4" s="448">
        <v>8333269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11.7</v>
      </c>
      <c r="CU4" s="589"/>
      <c r="CV4" s="589"/>
      <c r="CW4" s="589"/>
      <c r="CX4" s="589"/>
      <c r="CY4" s="589"/>
      <c r="CZ4" s="589"/>
      <c r="DA4" s="590"/>
      <c r="DB4" s="588">
        <v>4.8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9026704</v>
      </c>
      <c r="BO5" s="420"/>
      <c r="BP5" s="420"/>
      <c r="BQ5" s="420"/>
      <c r="BR5" s="420"/>
      <c r="BS5" s="420"/>
      <c r="BT5" s="420"/>
      <c r="BU5" s="421"/>
      <c r="BV5" s="419">
        <v>7955378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92.5</v>
      </c>
      <c r="CU5" s="417"/>
      <c r="CV5" s="417"/>
      <c r="CW5" s="417"/>
      <c r="CX5" s="417"/>
      <c r="CY5" s="417"/>
      <c r="CZ5" s="417"/>
      <c r="DA5" s="418"/>
      <c r="DB5" s="416">
        <v>92.1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587886</v>
      </c>
      <c r="BO6" s="420"/>
      <c r="BP6" s="420"/>
      <c r="BQ6" s="420"/>
      <c r="BR6" s="420"/>
      <c r="BS6" s="420"/>
      <c r="BT6" s="420"/>
      <c r="BU6" s="421"/>
      <c r="BV6" s="419">
        <v>377891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92.8</v>
      </c>
      <c r="CU6" s="563"/>
      <c r="CV6" s="563"/>
      <c r="CW6" s="563"/>
      <c r="CX6" s="563"/>
      <c r="CY6" s="563"/>
      <c r="CZ6" s="563"/>
      <c r="DA6" s="564"/>
      <c r="DB6" s="562">
        <v>93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31546</v>
      </c>
      <c r="BO7" s="420"/>
      <c r="BP7" s="420"/>
      <c r="BQ7" s="420"/>
      <c r="BR7" s="420"/>
      <c r="BS7" s="420"/>
      <c r="BT7" s="420"/>
      <c r="BU7" s="421"/>
      <c r="BV7" s="419">
        <v>158472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4774463</v>
      </c>
      <c r="CU7" s="420"/>
      <c r="CV7" s="420"/>
      <c r="CW7" s="420"/>
      <c r="CX7" s="420"/>
      <c r="CY7" s="420"/>
      <c r="CZ7" s="420"/>
      <c r="DA7" s="421"/>
      <c r="DB7" s="419">
        <v>4616515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556340</v>
      </c>
      <c r="BO8" s="420"/>
      <c r="BP8" s="420"/>
      <c r="BQ8" s="420"/>
      <c r="BR8" s="420"/>
      <c r="BS8" s="420"/>
      <c r="BT8" s="420"/>
      <c r="BU8" s="421"/>
      <c r="BV8" s="419">
        <v>219419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14602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336921</v>
      </c>
      <c r="BO9" s="420"/>
      <c r="BP9" s="420"/>
      <c r="BQ9" s="420"/>
      <c r="BR9" s="420"/>
      <c r="BS9" s="420"/>
      <c r="BT9" s="420"/>
      <c r="BU9" s="421"/>
      <c r="BV9" s="419">
        <v>-107843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10.7</v>
      </c>
      <c r="CU9" s="417"/>
      <c r="CV9" s="417"/>
      <c r="CW9" s="417"/>
      <c r="CX9" s="417"/>
      <c r="CY9" s="417"/>
      <c r="CZ9" s="417"/>
      <c r="DA9" s="418"/>
      <c r="DB9" s="416">
        <v>12.1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15842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14156</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638469</v>
      </c>
      <c r="BO12" s="420"/>
      <c r="BP12" s="420"/>
      <c r="BQ12" s="420"/>
      <c r="BR12" s="420"/>
      <c r="BS12" s="420"/>
      <c r="BT12" s="420"/>
      <c r="BU12" s="421"/>
      <c r="BV12" s="419">
        <v>159742</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13576</v>
      </c>
      <c r="S13" s="507"/>
      <c r="T13" s="507"/>
      <c r="U13" s="507"/>
      <c r="V13" s="508"/>
      <c r="W13" s="509" t="s">
        <v>130</v>
      </c>
      <c r="X13" s="405"/>
      <c r="Y13" s="405"/>
      <c r="Z13" s="405"/>
      <c r="AA13" s="405"/>
      <c r="AB13" s="406"/>
      <c r="AC13" s="372">
        <v>410</v>
      </c>
      <c r="AD13" s="373"/>
      <c r="AE13" s="373"/>
      <c r="AF13" s="373"/>
      <c r="AG13" s="374"/>
      <c r="AH13" s="372">
        <v>396</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-301548</v>
      </c>
      <c r="BO13" s="420"/>
      <c r="BP13" s="420"/>
      <c r="BQ13" s="420"/>
      <c r="BR13" s="420"/>
      <c r="BS13" s="420"/>
      <c r="BT13" s="420"/>
      <c r="BU13" s="421"/>
      <c r="BV13" s="419">
        <v>-267585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7.8</v>
      </c>
      <c r="CU13" s="417"/>
      <c r="CV13" s="417"/>
      <c r="CW13" s="417"/>
      <c r="CX13" s="417"/>
      <c r="CY13" s="417"/>
      <c r="CZ13" s="417"/>
      <c r="DA13" s="418"/>
      <c r="DB13" s="416">
        <v>8.3000000000000007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14365</v>
      </c>
      <c r="S14" s="507"/>
      <c r="T14" s="507"/>
      <c r="U14" s="507"/>
      <c r="V14" s="508"/>
      <c r="W14" s="510"/>
      <c r="X14" s="408"/>
      <c r="Y14" s="408"/>
      <c r="Z14" s="408"/>
      <c r="AA14" s="408"/>
      <c r="AB14" s="409"/>
      <c r="AC14" s="499">
        <v>6</v>
      </c>
      <c r="AD14" s="500"/>
      <c r="AE14" s="500"/>
      <c r="AF14" s="500"/>
      <c r="AG14" s="501"/>
      <c r="AH14" s="499">
        <v>5.0999999999999996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73.2</v>
      </c>
      <c r="CU14" s="517"/>
      <c r="CV14" s="517"/>
      <c r="CW14" s="517"/>
      <c r="CX14" s="517"/>
      <c r="CY14" s="517"/>
      <c r="CZ14" s="517"/>
      <c r="DA14" s="518"/>
      <c r="DB14" s="516">
        <v>58.1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13876</v>
      </c>
      <c r="S15" s="507"/>
      <c r="T15" s="507"/>
      <c r="U15" s="507"/>
      <c r="V15" s="508"/>
      <c r="W15" s="509" t="s">
        <v>137</v>
      </c>
      <c r="X15" s="405"/>
      <c r="Y15" s="405"/>
      <c r="Z15" s="405"/>
      <c r="AA15" s="405"/>
      <c r="AB15" s="406"/>
      <c r="AC15" s="372">
        <v>1885</v>
      </c>
      <c r="AD15" s="373"/>
      <c r="AE15" s="373"/>
      <c r="AF15" s="373"/>
      <c r="AG15" s="374"/>
      <c r="AH15" s="372">
        <v>2072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2477053</v>
      </c>
      <c r="BO15" s="449"/>
      <c r="BP15" s="449"/>
      <c r="BQ15" s="449"/>
      <c r="BR15" s="449"/>
      <c r="BS15" s="449"/>
      <c r="BT15" s="449"/>
      <c r="BU15" s="450"/>
      <c r="BV15" s="448">
        <v>2358096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27.7</v>
      </c>
      <c r="AD16" s="500"/>
      <c r="AE16" s="500"/>
      <c r="AF16" s="500"/>
      <c r="AG16" s="501"/>
      <c r="AH16" s="499">
        <v>26.7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4075599</v>
      </c>
      <c r="BO16" s="420"/>
      <c r="BP16" s="420"/>
      <c r="BQ16" s="420"/>
      <c r="BR16" s="420"/>
      <c r="BS16" s="420"/>
      <c r="BT16" s="420"/>
      <c r="BU16" s="421"/>
      <c r="BV16" s="419">
        <v>3927401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4518</v>
      </c>
      <c r="AD17" s="373"/>
      <c r="AE17" s="373"/>
      <c r="AF17" s="373"/>
      <c r="AG17" s="374"/>
      <c r="AH17" s="372">
        <v>5287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3162994</v>
      </c>
      <c r="BO17" s="420"/>
      <c r="BP17" s="420"/>
      <c r="BQ17" s="420"/>
      <c r="BR17" s="420"/>
      <c r="BS17" s="420"/>
      <c r="BT17" s="420"/>
      <c r="BU17" s="421"/>
      <c r="BV17" s="419">
        <v>3002402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66.61</v>
      </c>
      <c r="M18" s="472"/>
      <c r="N18" s="472"/>
      <c r="O18" s="472"/>
      <c r="P18" s="472"/>
      <c r="Q18" s="472"/>
      <c r="R18" s="473"/>
      <c r="S18" s="473"/>
      <c r="T18" s="473"/>
      <c r="U18" s="473"/>
      <c r="V18" s="474"/>
      <c r="W18" s="490"/>
      <c r="X18" s="491"/>
      <c r="Y18" s="491"/>
      <c r="Z18" s="491"/>
      <c r="AA18" s="491"/>
      <c r="AB18" s="515"/>
      <c r="AC18" s="389">
        <v>66.3</v>
      </c>
      <c r="AD18" s="390"/>
      <c r="AE18" s="390"/>
      <c r="AF18" s="390"/>
      <c r="AG18" s="475"/>
      <c r="AH18" s="389">
        <v>68.2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4415599</v>
      </c>
      <c r="BO18" s="420"/>
      <c r="BP18" s="420"/>
      <c r="BQ18" s="420"/>
      <c r="BR18" s="420"/>
      <c r="BS18" s="420"/>
      <c r="BT18" s="420"/>
      <c r="BU18" s="421"/>
      <c r="BV18" s="419">
        <v>4296897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6048809</v>
      </c>
      <c r="BO19" s="420"/>
      <c r="BP19" s="420"/>
      <c r="BQ19" s="420"/>
      <c r="BR19" s="420"/>
      <c r="BS19" s="420"/>
      <c r="BT19" s="420"/>
      <c r="BU19" s="421"/>
      <c r="BV19" s="419">
        <v>5571146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5864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8457671</v>
      </c>
      <c r="BO22" s="449"/>
      <c r="BP22" s="449"/>
      <c r="BQ22" s="449"/>
      <c r="BR22" s="449"/>
      <c r="BS22" s="449"/>
      <c r="BT22" s="449"/>
      <c r="BU22" s="450"/>
      <c r="BV22" s="448">
        <v>7928948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7570381</v>
      </c>
      <c r="BO23" s="420"/>
      <c r="BP23" s="420"/>
      <c r="BQ23" s="420"/>
      <c r="BR23" s="420"/>
      <c r="BS23" s="420"/>
      <c r="BT23" s="420"/>
      <c r="BU23" s="421"/>
      <c r="BV23" s="419">
        <v>6921796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6660</v>
      </c>
      <c r="R24" s="373"/>
      <c r="S24" s="373"/>
      <c r="T24" s="373"/>
      <c r="U24" s="373"/>
      <c r="V24" s="374"/>
      <c r="W24" s="462"/>
      <c r="X24" s="399"/>
      <c r="Y24" s="400"/>
      <c r="Z24" s="375" t="s">
        <v>162</v>
      </c>
      <c r="AA24" s="376"/>
      <c r="AB24" s="376"/>
      <c r="AC24" s="376"/>
      <c r="AD24" s="376"/>
      <c r="AE24" s="376"/>
      <c r="AF24" s="376"/>
      <c r="AG24" s="377"/>
      <c r="AH24" s="372">
        <v>118</v>
      </c>
      <c r="AI24" s="373"/>
      <c r="AJ24" s="373"/>
      <c r="AK24" s="373"/>
      <c r="AL24" s="374"/>
      <c r="AM24" s="372">
        <v>377128</v>
      </c>
      <c r="AN24" s="373"/>
      <c r="AO24" s="373"/>
      <c r="AP24" s="373"/>
      <c r="AQ24" s="373"/>
      <c r="AR24" s="374"/>
      <c r="AS24" s="372">
        <v>3196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4973793</v>
      </c>
      <c r="BO24" s="420"/>
      <c r="BP24" s="420"/>
      <c r="BQ24" s="420"/>
      <c r="BR24" s="420"/>
      <c r="BS24" s="420"/>
      <c r="BT24" s="420"/>
      <c r="BU24" s="421"/>
      <c r="BV24" s="419">
        <v>4113196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5460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1820620</v>
      </c>
      <c r="BO25" s="449"/>
      <c r="BP25" s="449"/>
      <c r="BQ25" s="449"/>
      <c r="BR25" s="449"/>
      <c r="BS25" s="449"/>
      <c r="BT25" s="449"/>
      <c r="BU25" s="450"/>
      <c r="BV25" s="448">
        <v>538974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4940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9567</v>
      </c>
      <c r="AN26" s="373"/>
      <c r="AO26" s="373"/>
      <c r="AP26" s="373"/>
      <c r="AQ26" s="373"/>
      <c r="AR26" s="374"/>
      <c r="AS26" s="372">
        <v>3189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3260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19980</v>
      </c>
      <c r="AN27" s="373"/>
      <c r="AO27" s="373"/>
      <c r="AP27" s="373"/>
      <c r="AQ27" s="373"/>
      <c r="AR27" s="374"/>
      <c r="AS27" s="372">
        <v>3330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113032</v>
      </c>
      <c r="BO27" s="454"/>
      <c r="BP27" s="454"/>
      <c r="BQ27" s="454"/>
      <c r="BR27" s="454"/>
      <c r="BS27" s="454"/>
      <c r="BT27" s="454"/>
      <c r="BU27" s="455"/>
      <c r="BV27" s="453">
        <v>113023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2960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233984</v>
      </c>
      <c r="BO28" s="449"/>
      <c r="BP28" s="449"/>
      <c r="BQ28" s="449"/>
      <c r="BR28" s="449"/>
      <c r="BS28" s="449"/>
      <c r="BT28" s="449"/>
      <c r="BU28" s="450"/>
      <c r="BV28" s="448">
        <v>872453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10</v>
      </c>
      <c r="M29" s="373"/>
      <c r="N29" s="373"/>
      <c r="O29" s="373"/>
      <c r="P29" s="374"/>
      <c r="Q29" s="372">
        <v>2860</v>
      </c>
      <c r="R29" s="373"/>
      <c r="S29" s="373"/>
      <c r="T29" s="373"/>
      <c r="U29" s="373"/>
      <c r="V29" s="374"/>
      <c r="W29" s="463"/>
      <c r="X29" s="464"/>
      <c r="Y29" s="465"/>
      <c r="Z29" s="375" t="s">
        <v>177</v>
      </c>
      <c r="AA29" s="376"/>
      <c r="AB29" s="376"/>
      <c r="AC29" s="376"/>
      <c r="AD29" s="376"/>
      <c r="AE29" s="376"/>
      <c r="AF29" s="376"/>
      <c r="AG29" s="377"/>
      <c r="AH29" s="372">
        <v>124</v>
      </c>
      <c r="AI29" s="373"/>
      <c r="AJ29" s="373"/>
      <c r="AK29" s="373"/>
      <c r="AL29" s="374"/>
      <c r="AM29" s="372">
        <v>397108</v>
      </c>
      <c r="AN29" s="373"/>
      <c r="AO29" s="373"/>
      <c r="AP29" s="373"/>
      <c r="AQ29" s="373"/>
      <c r="AR29" s="374"/>
      <c r="AS29" s="372">
        <v>3202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799680</v>
      </c>
      <c r="BO29" s="420"/>
      <c r="BP29" s="420"/>
      <c r="BQ29" s="420"/>
      <c r="BR29" s="420"/>
      <c r="BS29" s="420"/>
      <c r="BT29" s="420"/>
      <c r="BU29" s="421"/>
      <c r="BV29" s="419">
        <v>799973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859830</v>
      </c>
      <c r="BO30" s="454"/>
      <c r="BP30" s="454"/>
      <c r="BQ30" s="454"/>
      <c r="BR30" s="454"/>
      <c r="BS30" s="454"/>
      <c r="BT30" s="454"/>
      <c r="BU30" s="455"/>
      <c r="BV30" s="453">
        <v>773261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稲敷地方広域市町村圏事務組合（一般会計）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電気事業会計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龍ケ崎地方衛生組合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江戸崎地方衛生土木組合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茨城県市町村総合事務組合（一般会計）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茨城県市町村総合事務組合（県民交通災害共済事業特別会計）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茨城租税債権管理機構（一般会計）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茨城県後期高齢者医療広域連合（一般会計）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茨城県後期高齢者医療広域連合（後期高齢者医療特別会計）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zJrEnxYJLTHnhweLYNjKgYLzsNxH7i5UlXWHLjrQKzIbFKi5V4AG/CJUUxl31taQ33D+ZFeenHEgfBL/NKqVQ==" saltValue="BkYtOrP+XMQxQG92thkx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1" zoomScaleSheetLayoutView="100" workbookViewId="0">
      <selection activeCell="B63" sqref="B63:P6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21.18</v>
      </c>
      <c r="G34" s="33">
        <v>20.27</v>
      </c>
      <c r="H34" s="33">
        <v>20.82</v>
      </c>
      <c r="I34" s="33">
        <v>20.62</v>
      </c>
      <c r="J34" s="34">
        <v>17.670000000000002</v>
      </c>
      <c r="K34" s="22"/>
      <c r="L34" s="22"/>
      <c r="M34" s="22"/>
      <c r="N34" s="22"/>
      <c r="O34" s="22"/>
      <c r="P34" s="22"/>
    </row>
    <row r="35" spans="1:16" ht="39" customHeight="1" x14ac:dyDescent="0.15">
      <c r="A35" s="22"/>
      <c r="B35" s="35"/>
      <c r="C35" s="1145" t="s">
        <v>533</v>
      </c>
      <c r="D35" s="1146"/>
      <c r="E35" s="1147"/>
      <c r="F35" s="36">
        <v>17.649999999999999</v>
      </c>
      <c r="G35" s="37">
        <v>16.350000000000001</v>
      </c>
      <c r="H35" s="37">
        <v>16.78</v>
      </c>
      <c r="I35" s="37">
        <v>17.399999999999999</v>
      </c>
      <c r="J35" s="38">
        <v>17</v>
      </c>
      <c r="K35" s="22"/>
      <c r="L35" s="22"/>
      <c r="M35" s="22"/>
      <c r="N35" s="22"/>
      <c r="O35" s="22"/>
      <c r="P35" s="22"/>
    </row>
    <row r="36" spans="1:16" ht="39" customHeight="1" x14ac:dyDescent="0.15">
      <c r="A36" s="22"/>
      <c r="B36" s="35"/>
      <c r="C36" s="1145" t="s">
        <v>534</v>
      </c>
      <c r="D36" s="1146"/>
      <c r="E36" s="1147"/>
      <c r="F36" s="36">
        <v>6.5</v>
      </c>
      <c r="G36" s="37">
        <v>7.85</v>
      </c>
      <c r="H36" s="37">
        <v>7.14</v>
      </c>
      <c r="I36" s="37">
        <v>4.75</v>
      </c>
      <c r="J36" s="38">
        <v>11.65</v>
      </c>
      <c r="K36" s="22"/>
      <c r="L36" s="22"/>
      <c r="M36" s="22"/>
      <c r="N36" s="22"/>
      <c r="O36" s="22"/>
      <c r="P36" s="22"/>
    </row>
    <row r="37" spans="1:16" ht="39" customHeight="1" x14ac:dyDescent="0.15">
      <c r="A37" s="22"/>
      <c r="B37" s="35"/>
      <c r="C37" s="1145" t="s">
        <v>535</v>
      </c>
      <c r="D37" s="1146"/>
      <c r="E37" s="1147"/>
      <c r="F37" s="36">
        <v>5.96</v>
      </c>
      <c r="G37" s="37">
        <v>5.82</v>
      </c>
      <c r="H37" s="37">
        <v>6.23</v>
      </c>
      <c r="I37" s="37">
        <v>7.06</v>
      </c>
      <c r="J37" s="38">
        <v>7.66</v>
      </c>
      <c r="K37" s="22"/>
      <c r="L37" s="22"/>
      <c r="M37" s="22"/>
      <c r="N37" s="22"/>
      <c r="O37" s="22"/>
      <c r="P37" s="22"/>
    </row>
    <row r="38" spans="1:16" ht="39" customHeight="1" x14ac:dyDescent="0.15">
      <c r="A38" s="22"/>
      <c r="B38" s="35"/>
      <c r="C38" s="1145" t="s">
        <v>536</v>
      </c>
      <c r="D38" s="1146"/>
      <c r="E38" s="1147"/>
      <c r="F38" s="36">
        <v>1.47</v>
      </c>
      <c r="G38" s="37">
        <v>1.44</v>
      </c>
      <c r="H38" s="37">
        <v>1.54</v>
      </c>
      <c r="I38" s="37">
        <v>0.72</v>
      </c>
      <c r="J38" s="38">
        <v>1.1599999999999999</v>
      </c>
      <c r="K38" s="22"/>
      <c r="L38" s="22"/>
      <c r="M38" s="22"/>
      <c r="N38" s="22"/>
      <c r="O38" s="22"/>
      <c r="P38" s="22"/>
    </row>
    <row r="39" spans="1:16" ht="39" customHeight="1" x14ac:dyDescent="0.15">
      <c r="A39" s="22"/>
      <c r="B39" s="35"/>
      <c r="C39" s="1145" t="s">
        <v>537</v>
      </c>
      <c r="D39" s="1146"/>
      <c r="E39" s="1147"/>
      <c r="F39" s="36">
        <v>1.46</v>
      </c>
      <c r="G39" s="37">
        <v>1.03</v>
      </c>
      <c r="H39" s="37">
        <v>0.56999999999999995</v>
      </c>
      <c r="I39" s="37">
        <v>0.37</v>
      </c>
      <c r="J39" s="38">
        <v>0.46</v>
      </c>
      <c r="K39" s="22"/>
      <c r="L39" s="22"/>
      <c r="M39" s="22"/>
      <c r="N39" s="22"/>
      <c r="O39" s="22"/>
      <c r="P39" s="22"/>
    </row>
    <row r="40" spans="1:16" ht="39" customHeight="1" x14ac:dyDescent="0.15">
      <c r="A40" s="22"/>
      <c r="B40" s="35"/>
      <c r="C40" s="1145" t="s">
        <v>538</v>
      </c>
      <c r="D40" s="1146"/>
      <c r="E40" s="1147"/>
      <c r="F40" s="36">
        <v>0.01</v>
      </c>
      <c r="G40" s="37">
        <v>0.02</v>
      </c>
      <c r="H40" s="37">
        <v>0.04</v>
      </c>
      <c r="I40" s="37">
        <v>0.05</v>
      </c>
      <c r="J40" s="38">
        <v>0.03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aJfjQxrX8DqnXuaVDJkbLYiabIQoHB+xIPJtmfxalW7vL8cJpeyVkSqG3yptpujpXwz6adQNsMBF18IZoownA==" saltValue="LphNJ91XhLTiliWYM1kO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I44" zoomScaleSheetLayoutView="55" workbookViewId="0">
      <selection activeCell="K59" sqref="K59: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622</v>
      </c>
      <c r="L45" s="60">
        <v>640</v>
      </c>
      <c r="M45" s="60">
        <v>673</v>
      </c>
      <c r="N45" s="60">
        <v>676</v>
      </c>
      <c r="O45" s="61">
        <v>650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179</v>
      </c>
      <c r="L48" s="64">
        <v>318</v>
      </c>
      <c r="M48" s="64">
        <v>251</v>
      </c>
      <c r="N48" s="64">
        <v>244</v>
      </c>
      <c r="O48" s="65">
        <v>236</v>
      </c>
      <c r="P48" s="48"/>
      <c r="Q48" s="48"/>
      <c r="R48" s="48"/>
      <c r="S48" s="48"/>
      <c r="T48" s="48"/>
      <c r="U48" s="48"/>
    </row>
    <row r="49" spans="1:21" ht="30.75" customHeight="1" x14ac:dyDescent="0.15">
      <c r="A49" s="48"/>
      <c r="B49" s="1178"/>
      <c r="C49" s="1179"/>
      <c r="D49" s="62"/>
      <c r="E49" s="1155" t="s">
        <v>14</v>
      </c>
      <c r="F49" s="1155"/>
      <c r="G49" s="1155"/>
      <c r="H49" s="1155"/>
      <c r="I49" s="1155"/>
      <c r="J49" s="1156"/>
      <c r="K49" s="63">
        <v>30</v>
      </c>
      <c r="L49" s="64">
        <v>23</v>
      </c>
      <c r="M49" s="64">
        <v>23</v>
      </c>
      <c r="N49" s="64">
        <v>27</v>
      </c>
      <c r="O49" s="65">
        <v>27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609</v>
      </c>
      <c r="L52" s="64">
        <v>623</v>
      </c>
      <c r="M52" s="64">
        <v>630</v>
      </c>
      <c r="N52" s="64">
        <v>615</v>
      </c>
      <c r="O52" s="65">
        <v>613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222</v>
      </c>
      <c r="L53" s="69">
        <v>358</v>
      </c>
      <c r="M53" s="69">
        <v>317</v>
      </c>
      <c r="N53" s="69">
        <v>332</v>
      </c>
      <c r="O53" s="70">
        <v>300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546</v>
      </c>
      <c r="L58" s="84" t="s">
        <v>546</v>
      </c>
      <c r="M58" s="84" t="s">
        <v>546</v>
      </c>
      <c r="N58" s="84" t="s">
        <v>546</v>
      </c>
      <c r="O58" s="85" t="s">
        <v>546</v>
      </c>
    </row>
    <row r="59" spans="1:21" ht="31.5" customHeight="1" x14ac:dyDescent="0.15">
      <c r="B59" s="1163"/>
      <c r="C59" s="1164"/>
      <c r="D59" s="1170" t="s">
        <v>26</v>
      </c>
      <c r="E59" s="1171"/>
      <c r="F59" s="1171"/>
      <c r="G59" s="1171"/>
      <c r="H59" s="1171"/>
      <c r="I59" s="1171"/>
      <c r="J59" s="1172"/>
      <c r="K59" s="86" t="s">
        <v>562</v>
      </c>
      <c r="L59" s="87" t="s">
        <v>562</v>
      </c>
      <c r="M59" s="87" t="s">
        <v>562</v>
      </c>
      <c r="N59" s="87" t="s">
        <v>562</v>
      </c>
      <c r="O59" s="88" t="s">
        <v>562</v>
      </c>
    </row>
    <row r="60" spans="1:21" ht="31.5" customHeight="1" thickBot="1" x14ac:dyDescent="0.2">
      <c r="B60" s="1165"/>
      <c r="C60" s="1166"/>
      <c r="D60" s="1173" t="s">
        <v>27</v>
      </c>
      <c r="E60" s="1174"/>
      <c r="F60" s="1174"/>
      <c r="G60" s="1174"/>
      <c r="H60" s="1174"/>
      <c r="I60" s="1174"/>
      <c r="J60" s="1175"/>
      <c r="K60" s="89" t="s">
        <v>562</v>
      </c>
      <c r="L60" s="90" t="s">
        <v>562</v>
      </c>
      <c r="M60" s="90" t="s">
        <v>562</v>
      </c>
      <c r="N60" s="90" t="s">
        <v>562</v>
      </c>
      <c r="O60" s="91" t="s">
        <v>562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bWak/vtNJtPYgPOYzJ4WJ41uDUJaMWpJPR+LY1Edvl68zssY6gr3X8LWQ8YUe50dj9g8FmqT0+lcRq0Tr98jw==" saltValue="GvRgVUnoLaRhgkLYeyr6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1" zoomScaleSheetLayoutView="100" workbookViewId="0">
      <selection activeCell="S40" sqref="S4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7599</v>
      </c>
      <c r="J41" s="344">
        <v>7610</v>
      </c>
      <c r="K41" s="344">
        <v>7364</v>
      </c>
      <c r="L41" s="344">
        <v>7929</v>
      </c>
      <c r="M41" s="345">
        <v>8458</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4822</v>
      </c>
      <c r="J43" s="347">
        <v>4637</v>
      </c>
      <c r="K43" s="347">
        <v>4549</v>
      </c>
      <c r="L43" s="347">
        <v>4120</v>
      </c>
      <c r="M43" s="348">
        <v>3652</v>
      </c>
    </row>
    <row r="44" spans="2:13" ht="27.75" customHeight="1" x14ac:dyDescent="0.15">
      <c r="B44" s="1186"/>
      <c r="C44" s="1187"/>
      <c r="D44" s="106"/>
      <c r="E44" s="1190" t="s">
        <v>34</v>
      </c>
      <c r="F44" s="1190"/>
      <c r="G44" s="1190"/>
      <c r="H44" s="1191"/>
      <c r="I44" s="346">
        <v>188</v>
      </c>
      <c r="J44" s="347">
        <v>181</v>
      </c>
      <c r="K44" s="347">
        <v>175</v>
      </c>
      <c r="L44" s="347">
        <v>168</v>
      </c>
      <c r="M44" s="348">
        <v>149</v>
      </c>
    </row>
    <row r="45" spans="2:13" ht="27.75" customHeight="1" x14ac:dyDescent="0.15">
      <c r="B45" s="1186"/>
      <c r="C45" s="1187"/>
      <c r="D45" s="106"/>
      <c r="E45" s="1190" t="s">
        <v>35</v>
      </c>
      <c r="F45" s="1190"/>
      <c r="G45" s="1190"/>
      <c r="H45" s="1191"/>
      <c r="I45" s="346">
        <v>531</v>
      </c>
      <c r="J45" s="347">
        <v>606</v>
      </c>
      <c r="K45" s="347">
        <v>690</v>
      </c>
      <c r="L45" s="347">
        <v>465</v>
      </c>
      <c r="M45" s="348">
        <v>445</v>
      </c>
    </row>
    <row r="46" spans="2:13" ht="27.75" customHeight="1" x14ac:dyDescent="0.15">
      <c r="B46" s="1186"/>
      <c r="C46" s="1187"/>
      <c r="D46" s="107"/>
      <c r="E46" s="1190" t="s">
        <v>36</v>
      </c>
      <c r="F46" s="1190"/>
      <c r="G46" s="1190"/>
      <c r="H46" s="1191"/>
      <c r="I46" s="346" t="s">
        <v>487</v>
      </c>
      <c r="J46" s="347" t="s">
        <v>487</v>
      </c>
      <c r="K46" s="347">
        <v>0</v>
      </c>
      <c r="L46" s="347">
        <v>1</v>
      </c>
      <c r="M46" s="348">
        <v>1</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1763</v>
      </c>
      <c r="J50" s="347">
        <v>2559</v>
      </c>
      <c r="K50" s="347">
        <v>3011</v>
      </c>
      <c r="L50" s="347">
        <v>2812</v>
      </c>
      <c r="M50" s="348">
        <v>2180</v>
      </c>
    </row>
    <row r="51" spans="2:13" ht="27.75" customHeight="1" x14ac:dyDescent="0.15">
      <c r="B51" s="1186"/>
      <c r="C51" s="1187"/>
      <c r="D51" s="106"/>
      <c r="E51" s="1190" t="s">
        <v>42</v>
      </c>
      <c r="F51" s="1190"/>
      <c r="G51" s="1190"/>
      <c r="H51" s="1191"/>
      <c r="I51" s="346" t="s">
        <v>487</v>
      </c>
      <c r="J51" s="347" t="s">
        <v>487</v>
      </c>
      <c r="K51" s="347" t="s">
        <v>487</v>
      </c>
      <c r="L51" s="347" t="s">
        <v>487</v>
      </c>
      <c r="M51" s="348" t="s">
        <v>487</v>
      </c>
    </row>
    <row r="52" spans="2:13" ht="27.75" customHeight="1" x14ac:dyDescent="0.15">
      <c r="B52" s="1188"/>
      <c r="C52" s="1189"/>
      <c r="D52" s="106"/>
      <c r="E52" s="1190" t="s">
        <v>43</v>
      </c>
      <c r="F52" s="1190"/>
      <c r="G52" s="1190"/>
      <c r="H52" s="1191"/>
      <c r="I52" s="346">
        <v>7858</v>
      </c>
      <c r="J52" s="347">
        <v>7748</v>
      </c>
      <c r="K52" s="347">
        <v>7546</v>
      </c>
      <c r="L52" s="347">
        <v>7543</v>
      </c>
      <c r="M52" s="348">
        <v>7474</v>
      </c>
    </row>
    <row r="53" spans="2:13" ht="27.75" customHeight="1" thickBot="1" x14ac:dyDescent="0.2">
      <c r="B53" s="1192" t="s">
        <v>19</v>
      </c>
      <c r="C53" s="1193"/>
      <c r="D53" s="110"/>
      <c r="E53" s="1194" t="s">
        <v>44</v>
      </c>
      <c r="F53" s="1194"/>
      <c r="G53" s="1194"/>
      <c r="H53" s="1195"/>
      <c r="I53" s="349">
        <v>3519</v>
      </c>
      <c r="J53" s="350">
        <v>2725</v>
      </c>
      <c r="K53" s="350">
        <v>2221</v>
      </c>
      <c r="L53" s="350">
        <v>2327</v>
      </c>
      <c r="M53" s="351">
        <v>3049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eGruyhadJ7d2QbQjCjKTvlwd+93d2ZX8/VKm9i7zwTLryXTJ0byaD5LvFIJW+qki2+XBO8rkMwfJyKaqoAdEw==" saltValue="UzaCvI/Sf5eWa3Vsv1gV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1032</v>
      </c>
      <c r="G55" s="352">
        <v>872</v>
      </c>
      <c r="H55" s="353">
        <v>234</v>
      </c>
    </row>
    <row r="56" spans="2:8" ht="52.5" customHeight="1" x14ac:dyDescent="0.15">
      <c r="B56" s="122"/>
      <c r="C56" s="1213" t="s">
        <v>47</v>
      </c>
      <c r="D56" s="1213"/>
      <c r="E56" s="1214"/>
      <c r="F56" s="354">
        <v>821</v>
      </c>
      <c r="G56" s="354">
        <v>800</v>
      </c>
      <c r="H56" s="355">
        <v>800</v>
      </c>
    </row>
    <row r="57" spans="2:8" ht="53.25" customHeight="1" x14ac:dyDescent="0.15">
      <c r="B57" s="122"/>
      <c r="C57" s="1215" t="s">
        <v>48</v>
      </c>
      <c r="D57" s="1215"/>
      <c r="E57" s="1216"/>
      <c r="F57" s="356">
        <v>699</v>
      </c>
      <c r="G57" s="356">
        <v>773</v>
      </c>
      <c r="H57" s="357">
        <v>860</v>
      </c>
    </row>
    <row r="58" spans="2:8" ht="45.75" customHeight="1" x14ac:dyDescent="0.15">
      <c r="B58" s="123"/>
      <c r="C58" s="1203" t="s">
        <v>547</v>
      </c>
      <c r="D58" s="1204"/>
      <c r="E58" s="1205"/>
      <c r="F58" s="358">
        <v>54</v>
      </c>
      <c r="G58" s="358">
        <v>227</v>
      </c>
      <c r="H58" s="359">
        <v>462</v>
      </c>
    </row>
    <row r="59" spans="2:8" ht="45.75" customHeight="1" x14ac:dyDescent="0.15">
      <c r="B59" s="123"/>
      <c r="C59" s="1203" t="s">
        <v>548</v>
      </c>
      <c r="D59" s="1204"/>
      <c r="E59" s="1205"/>
      <c r="F59" s="358">
        <v>189</v>
      </c>
      <c r="G59" s="358">
        <v>189</v>
      </c>
      <c r="H59" s="359">
        <v>189</v>
      </c>
    </row>
    <row r="60" spans="2:8" ht="45.75" customHeight="1" x14ac:dyDescent="0.15">
      <c r="B60" s="123"/>
      <c r="C60" s="1203" t="s">
        <v>549</v>
      </c>
      <c r="D60" s="1204"/>
      <c r="E60" s="1205"/>
      <c r="F60" s="358">
        <v>67</v>
      </c>
      <c r="G60" s="358">
        <v>67</v>
      </c>
      <c r="H60" s="359">
        <v>67</v>
      </c>
    </row>
    <row r="61" spans="2:8" ht="45.75" customHeight="1" x14ac:dyDescent="0.15">
      <c r="B61" s="123"/>
      <c r="C61" s="1203" t="s">
        <v>550</v>
      </c>
      <c r="D61" s="1204"/>
      <c r="E61" s="1205"/>
      <c r="F61" s="358">
        <v>54</v>
      </c>
      <c r="G61" s="358">
        <v>55</v>
      </c>
      <c r="H61" s="359">
        <v>54</v>
      </c>
    </row>
    <row r="62" spans="2:8" ht="45.75" customHeight="1" thickBot="1" x14ac:dyDescent="0.2">
      <c r="B62" s="124"/>
      <c r="C62" s="1206" t="s">
        <v>551</v>
      </c>
      <c r="D62" s="1207"/>
      <c r="E62" s="1208"/>
      <c r="F62" s="360">
        <v>39</v>
      </c>
      <c r="G62" s="360">
        <v>39</v>
      </c>
      <c r="H62" s="361">
        <v>38</v>
      </c>
    </row>
    <row r="63" spans="2:8" ht="52.5" customHeight="1" thickBot="1" x14ac:dyDescent="0.2">
      <c r="B63" s="125"/>
      <c r="C63" s="1209" t="s">
        <v>49</v>
      </c>
      <c r="D63" s="1209"/>
      <c r="E63" s="1210"/>
      <c r="F63" s="362">
        <v>2551</v>
      </c>
      <c r="G63" s="362">
        <v>2446</v>
      </c>
      <c r="H63" s="363">
        <v>1893</v>
      </c>
    </row>
    <row r="64" spans="2:8" x14ac:dyDescent="0.15"/>
  </sheetData>
  <sheetProtection algorithmName="SHA-512" hashValue="1HFKKtuOX1w/BBAmii7iapWtLKsvDvkJA/sNsIDnc/Xto28rS4Dv/6SBE290Sg/jXSALqO3CvKtSTqaLMaQ4LA==" saltValue="pwVPcoevGuOyg8Ezf5ZS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18578</v>
      </c>
      <c r="E3" s="144"/>
      <c r="F3" s="145">
        <v>117234</v>
      </c>
      <c r="G3" s="146"/>
      <c r="H3" s="147"/>
    </row>
    <row r="4" spans="1:8" x14ac:dyDescent="0.15">
      <c r="A4" s="148"/>
      <c r="B4" s="149"/>
      <c r="C4" s="150"/>
      <c r="D4" s="151">
        <v>13797</v>
      </c>
      <c r="E4" s="152"/>
      <c r="F4" s="153">
        <v>59796</v>
      </c>
      <c r="G4" s="154"/>
      <c r="H4" s="155"/>
    </row>
    <row r="5" spans="1:8" x14ac:dyDescent="0.15">
      <c r="A5" s="136" t="s">
        <v>519</v>
      </c>
      <c r="B5" s="141"/>
      <c r="C5" s="142"/>
      <c r="D5" s="143">
        <v>16785</v>
      </c>
      <c r="E5" s="144"/>
      <c r="F5" s="145">
        <v>97758</v>
      </c>
      <c r="G5" s="146"/>
      <c r="H5" s="147"/>
    </row>
    <row r="6" spans="1:8" x14ac:dyDescent="0.15">
      <c r="A6" s="148"/>
      <c r="B6" s="149"/>
      <c r="C6" s="150"/>
      <c r="D6" s="151">
        <v>14191</v>
      </c>
      <c r="E6" s="152"/>
      <c r="F6" s="153">
        <v>45946</v>
      </c>
      <c r="G6" s="154"/>
      <c r="H6" s="155"/>
    </row>
    <row r="7" spans="1:8" x14ac:dyDescent="0.15">
      <c r="A7" s="136" t="s">
        <v>520</v>
      </c>
      <c r="B7" s="141"/>
      <c r="C7" s="142"/>
      <c r="D7" s="143">
        <v>23150</v>
      </c>
      <c r="E7" s="144"/>
      <c r="F7" s="145">
        <v>91338</v>
      </c>
      <c r="G7" s="146"/>
      <c r="H7" s="147"/>
    </row>
    <row r="8" spans="1:8" x14ac:dyDescent="0.15">
      <c r="A8" s="148"/>
      <c r="B8" s="149"/>
      <c r="C8" s="150"/>
      <c r="D8" s="151">
        <v>19287</v>
      </c>
      <c r="E8" s="152"/>
      <c r="F8" s="153">
        <v>43989</v>
      </c>
      <c r="G8" s="154"/>
      <c r="H8" s="155"/>
    </row>
    <row r="9" spans="1:8" x14ac:dyDescent="0.15">
      <c r="A9" s="136" t="s">
        <v>521</v>
      </c>
      <c r="B9" s="141"/>
      <c r="C9" s="142"/>
      <c r="D9" s="143">
        <v>116444</v>
      </c>
      <c r="E9" s="144"/>
      <c r="F9" s="145">
        <v>103975</v>
      </c>
      <c r="G9" s="146"/>
      <c r="H9" s="147"/>
    </row>
    <row r="10" spans="1:8" x14ac:dyDescent="0.15">
      <c r="A10" s="148"/>
      <c r="B10" s="149"/>
      <c r="C10" s="150"/>
      <c r="D10" s="151">
        <v>76691</v>
      </c>
      <c r="E10" s="152"/>
      <c r="F10" s="153">
        <v>52698</v>
      </c>
      <c r="G10" s="154"/>
      <c r="H10" s="155"/>
    </row>
    <row r="11" spans="1:8" x14ac:dyDescent="0.15">
      <c r="A11" s="136" t="s">
        <v>522</v>
      </c>
      <c r="B11" s="141"/>
      <c r="C11" s="142"/>
      <c r="D11" s="143">
        <v>171270</v>
      </c>
      <c r="E11" s="144"/>
      <c r="F11" s="145">
        <v>112678</v>
      </c>
      <c r="G11" s="146"/>
      <c r="H11" s="147"/>
    </row>
    <row r="12" spans="1:8" x14ac:dyDescent="0.15">
      <c r="A12" s="148"/>
      <c r="B12" s="149"/>
      <c r="C12" s="156"/>
      <c r="D12" s="151">
        <v>86719</v>
      </c>
      <c r="E12" s="152"/>
      <c r="F12" s="153">
        <v>55165</v>
      </c>
      <c r="G12" s="154"/>
      <c r="H12" s="155"/>
    </row>
    <row r="13" spans="1:8" x14ac:dyDescent="0.15">
      <c r="A13" s="136"/>
      <c r="B13" s="141"/>
      <c r="C13" s="157"/>
      <c r="D13" s="158">
        <v>69245</v>
      </c>
      <c r="E13" s="159"/>
      <c r="F13" s="160">
        <v>104597</v>
      </c>
      <c r="G13" s="161"/>
      <c r="H13" s="147"/>
    </row>
    <row r="14" spans="1:8" x14ac:dyDescent="0.15">
      <c r="A14" s="148"/>
      <c r="B14" s="149"/>
      <c r="C14" s="150"/>
      <c r="D14" s="151">
        <v>42137</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6.5</v>
      </c>
      <c r="C19" s="162">
        <f>ROUND(VALUE(SUBSTITUTE(実質収支比率等に係る経年分析!G$48,"▲","-")),2)</f>
        <v>7.86</v>
      </c>
      <c r="D19" s="162">
        <f>ROUND(VALUE(SUBSTITUTE(実質収支比率等に係る経年分析!H$48,"▲","-")),2)</f>
        <v>7.14</v>
      </c>
      <c r="E19" s="162">
        <f>ROUND(VALUE(SUBSTITUTE(実質収支比率等に係る経年分析!I$48,"▲","-")),2)</f>
        <v>4.75</v>
      </c>
      <c r="F19" s="162">
        <f>ROUND(VALUE(SUBSTITUTE(実質収支比率等に係る経年分析!J$48,"▲","-")),2)</f>
        <v>11.65</v>
      </c>
    </row>
    <row r="20" spans="1:11" x14ac:dyDescent="0.15">
      <c r="A20" s="162" t="s">
        <v>53</v>
      </c>
      <c r="B20" s="162">
        <f>ROUND(VALUE(SUBSTITUTE(実質収支比率等に係る経年分析!F$47,"▲","-")),2)</f>
        <v>11.68</v>
      </c>
      <c r="C20" s="162">
        <f>ROUND(VALUE(SUBSTITUTE(実質収支比率等に係る経年分析!G$47,"▲","-")),2)</f>
        <v>18.84</v>
      </c>
      <c r="D20" s="162">
        <f>ROUND(VALUE(SUBSTITUTE(実質収支比率等に係る経年分析!H$47,"▲","-")),2)</f>
        <v>22.53</v>
      </c>
      <c r="E20" s="162">
        <f>ROUND(VALUE(SUBSTITUTE(実質収支比率等に係る経年分析!I$47,"▲","-")),2)</f>
        <v>18.899999999999999</v>
      </c>
      <c r="F20" s="162">
        <f>ROUND(VALUE(SUBSTITUTE(実質収支比率等に係る経年分析!J$47,"▲","-")),2)</f>
        <v>4.9000000000000004</v>
      </c>
    </row>
    <row r="21" spans="1:11" x14ac:dyDescent="0.15">
      <c r="A21" s="162" t="s">
        <v>54</v>
      </c>
      <c r="B21" s="162">
        <f>IF(ISNUMBER(VALUE(SUBSTITUTE(実質収支比率等に係る経年分析!F$49,"▲","-"))),ROUND(VALUE(SUBSTITUTE(実質収支比率等に係る経年分析!F$49,"▲","-")),2),NA())</f>
        <v>6.87</v>
      </c>
      <c r="C21" s="162">
        <f>IF(ISNUMBER(VALUE(SUBSTITUTE(実質収支比率等に係る経年分析!G$49,"▲","-"))),ROUND(VALUE(SUBSTITUTE(実質収支比率等に係る経年分析!G$49,"▲","-")),2),NA())</f>
        <v>9.64</v>
      </c>
      <c r="D21" s="162">
        <f>IF(ISNUMBER(VALUE(SUBSTITUTE(実質収支比率等に係る経年分析!H$49,"▲","-"))),ROUND(VALUE(SUBSTITUTE(実質収支比率等に係る経年分析!H$49,"▲","-")),2),NA())</f>
        <v>2.2000000000000002</v>
      </c>
      <c r="E21" s="162">
        <f>IF(ISNUMBER(VALUE(SUBSTITUTE(実質収支比率等に係る経年分析!I$49,"▲","-"))),ROUND(VALUE(SUBSTITUTE(実質収支比率等に係る経年分析!I$49,"▲","-")),2),NA())</f>
        <v>-5.8</v>
      </c>
      <c r="F21" s="162">
        <f>IF(ISNUMBER(VALUE(SUBSTITUTE(実質収支比率等に係る経年分析!J$49,"▲","-"))),ROUND(VALUE(SUBSTITUTE(実質収支比率等に係る経年分析!J$49,"▲","-")),2),NA())</f>
        <v>-6.32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1.46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0.56999999999999995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0.46</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1.1599999999999999</v>
      </c>
    </row>
    <row r="33" spans="1:16" x14ac:dyDescent="0.15">
      <c r="A33" s="163" t="str">
        <f>IF(連結実質赤字比率に係る赤字・黒字の構成分析!C$37="",NA(),連結実質赤字比率に係る赤字・黒字の構成分析!C$37)</f>
        <v>電気事業会計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5.82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7.66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7.14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11.65</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17.649999999999999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16.350000000000001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16.78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17.399999999999999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21.18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20.27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20.62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17.670000000000002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609</v>
      </c>
      <c r="E42" s="164"/>
      <c r="F42" s="164"/>
      <c r="G42" s="164">
        <f>'実質公債費比率（分子）の構造'!L$52</f>
        <v>623</v>
      </c>
      <c r="H42" s="164"/>
      <c r="I42" s="164"/>
      <c r="J42" s="164">
        <f>'実質公債費比率（分子）の構造'!M$52</f>
        <v>630</v>
      </c>
      <c r="K42" s="164"/>
      <c r="L42" s="164"/>
      <c r="M42" s="164">
        <f>'実質公債費比率（分子）の構造'!N$52</f>
        <v>615</v>
      </c>
      <c r="N42" s="164"/>
      <c r="O42" s="164"/>
      <c r="P42" s="164">
        <f>'実質公債費比率（分子）の構造'!O$52</f>
        <v>613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30</v>
      </c>
      <c r="C45" s="164"/>
      <c r="D45" s="164"/>
      <c r="E45" s="164">
        <f>'実質公債費比率（分子）の構造'!L$49</f>
        <v>23</v>
      </c>
      <c r="F45" s="164"/>
      <c r="G45" s="164"/>
      <c r="H45" s="164">
        <f>'実質公債費比率（分子）の構造'!M$49</f>
        <v>23</v>
      </c>
      <c r="I45" s="164"/>
      <c r="J45" s="164"/>
      <c r="K45" s="164">
        <f>'実質公債費比率（分子）の構造'!N$49</f>
        <v>27</v>
      </c>
      <c r="L45" s="164"/>
      <c r="M45" s="164"/>
      <c r="N45" s="164">
        <f>'実質公債費比率（分子）の構造'!O$49</f>
        <v>27</v>
      </c>
      <c r="O45" s="164"/>
      <c r="P45" s="164"/>
    </row>
    <row r="46" spans="1:16" x14ac:dyDescent="0.15">
      <c r="A46" s="164" t="s">
        <v>64</v>
      </c>
      <c r="B46" s="164">
        <f>'実質公債費比率（分子）の構造'!K$48</f>
        <v>179</v>
      </c>
      <c r="C46" s="164"/>
      <c r="D46" s="164"/>
      <c r="E46" s="164">
        <f>'実質公債費比率（分子）の構造'!L$48</f>
        <v>318</v>
      </c>
      <c r="F46" s="164"/>
      <c r="G46" s="164"/>
      <c r="H46" s="164">
        <f>'実質公債費比率（分子）の構造'!M$48</f>
        <v>251</v>
      </c>
      <c r="I46" s="164"/>
      <c r="J46" s="164"/>
      <c r="K46" s="164">
        <f>'実質公債費比率（分子）の構造'!N$48</f>
        <v>244</v>
      </c>
      <c r="L46" s="164"/>
      <c r="M46" s="164"/>
      <c r="N46" s="164">
        <f>'実質公債費比率（分子）の構造'!O$48</f>
        <v>236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622</v>
      </c>
      <c r="C49" s="164"/>
      <c r="D49" s="164"/>
      <c r="E49" s="164">
        <f>'実質公債費比率（分子）の構造'!L$45</f>
        <v>640</v>
      </c>
      <c r="F49" s="164"/>
      <c r="G49" s="164"/>
      <c r="H49" s="164">
        <f>'実質公債費比率（分子）の構造'!M$45</f>
        <v>673</v>
      </c>
      <c r="I49" s="164"/>
      <c r="J49" s="164"/>
      <c r="K49" s="164">
        <f>'実質公債費比率（分子）の構造'!N$45</f>
        <v>676</v>
      </c>
      <c r="L49" s="164"/>
      <c r="M49" s="164"/>
      <c r="N49" s="164">
        <f>'実質公債費比率（分子）の構造'!O$45</f>
        <v>650</v>
      </c>
      <c r="O49" s="164"/>
      <c r="P49" s="164"/>
    </row>
    <row r="50" spans="1:16" x14ac:dyDescent="0.15">
      <c r="A50" s="164" t="s">
        <v>67</v>
      </c>
      <c r="B50" s="164" t="e">
        <f>NA()</f>
        <v>#N/A</v>
      </c>
      <c r="C50" s="164">
        <f>IF(ISNUMBER('実質公債費比率（分子）の構造'!K$53),'実質公債費比率（分子）の構造'!K$53,NA())</f>
        <v>222</v>
      </c>
      <c r="D50" s="164" t="e">
        <f>NA()</f>
        <v>#N/A</v>
      </c>
      <c r="E50" s="164" t="e">
        <f>NA()</f>
        <v>#N/A</v>
      </c>
      <c r="F50" s="164">
        <f>IF(ISNUMBER('実質公債費比率（分子）の構造'!L$53),'実質公債費比率（分子）の構造'!L$53,NA())</f>
        <v>358</v>
      </c>
      <c r="G50" s="164" t="e">
        <f>NA()</f>
        <v>#N/A</v>
      </c>
      <c r="H50" s="164" t="e">
        <f>NA()</f>
        <v>#N/A</v>
      </c>
      <c r="I50" s="164">
        <f>IF(ISNUMBER('実質公債費比率（分子）の構造'!M$53),'実質公債費比率（分子）の構造'!M$53,NA())</f>
        <v>317</v>
      </c>
      <c r="J50" s="164" t="e">
        <f>NA()</f>
        <v>#N/A</v>
      </c>
      <c r="K50" s="164" t="e">
        <f>NA()</f>
        <v>#N/A</v>
      </c>
      <c r="L50" s="164">
        <f>IF(ISNUMBER('実質公債費比率（分子）の構造'!N$53),'実質公債費比率（分子）の構造'!N$53,NA())</f>
        <v>332</v>
      </c>
      <c r="M50" s="164" t="e">
        <f>NA()</f>
        <v>#N/A</v>
      </c>
      <c r="N50" s="164" t="e">
        <f>NA()</f>
        <v>#N/A</v>
      </c>
      <c r="O50" s="164">
        <f>IF(ISNUMBER('実質公債費比率（分子）の構造'!O$53),'実質公債費比率（分子）の構造'!O$53,NA())</f>
        <v>300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7858</v>
      </c>
      <c r="E56" s="163"/>
      <c r="F56" s="163"/>
      <c r="G56" s="163">
        <f>'将来負担比率（分子）の構造'!J$52</f>
        <v>7748</v>
      </c>
      <c r="H56" s="163"/>
      <c r="I56" s="163"/>
      <c r="J56" s="163">
        <f>'将来負担比率（分子）の構造'!K$52</f>
        <v>7546</v>
      </c>
      <c r="K56" s="163"/>
      <c r="L56" s="163"/>
      <c r="M56" s="163">
        <f>'将来負担比率（分子）の構造'!L$52</f>
        <v>7543</v>
      </c>
      <c r="N56" s="163"/>
      <c r="O56" s="163"/>
      <c r="P56" s="163">
        <f>'将来負担比率（分子）の構造'!M$52</f>
        <v>7474</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1763</v>
      </c>
      <c r="E58" s="163"/>
      <c r="F58" s="163"/>
      <c r="G58" s="163">
        <f>'将来負担比率（分子）の構造'!J$50</f>
        <v>2559</v>
      </c>
      <c r="H58" s="163"/>
      <c r="I58" s="163"/>
      <c r="J58" s="163">
        <f>'将来負担比率（分子）の構造'!K$50</f>
        <v>3011</v>
      </c>
      <c r="K58" s="163"/>
      <c r="L58" s="163"/>
      <c r="M58" s="163">
        <f>'将来負担比率（分子）の構造'!L$50</f>
        <v>2812</v>
      </c>
      <c r="N58" s="163"/>
      <c r="O58" s="163"/>
      <c r="P58" s="163">
        <f>'将来負担比率（分子）の構造'!M$50</f>
        <v>2180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f>'将来負担比率（分子）の構造'!K$46</f>
        <v>0</v>
      </c>
      <c r="I61" s="163"/>
      <c r="J61" s="163"/>
      <c r="K61" s="163">
        <f>'将来負担比率（分子）の構造'!L$46</f>
        <v>1</v>
      </c>
      <c r="L61" s="163"/>
      <c r="M61" s="163"/>
      <c r="N61" s="163">
        <f>'将来負担比率（分子）の構造'!M$46</f>
        <v>1</v>
      </c>
      <c r="O61" s="163"/>
      <c r="P61" s="163"/>
    </row>
    <row r="62" spans="1:16" x14ac:dyDescent="0.15">
      <c r="A62" s="163" t="s">
        <v>35</v>
      </c>
      <c r="B62" s="163">
        <f>'将来負担比率（分子）の構造'!I$45</f>
        <v>531</v>
      </c>
      <c r="C62" s="163"/>
      <c r="D62" s="163"/>
      <c r="E62" s="163">
        <f>'将来負担比率（分子）の構造'!J$45</f>
        <v>606</v>
      </c>
      <c r="F62" s="163"/>
      <c r="G62" s="163"/>
      <c r="H62" s="163">
        <f>'将来負担比率（分子）の構造'!K$45</f>
        <v>690</v>
      </c>
      <c r="I62" s="163"/>
      <c r="J62" s="163"/>
      <c r="K62" s="163">
        <f>'将来負担比率（分子）の構造'!L$45</f>
        <v>465</v>
      </c>
      <c r="L62" s="163"/>
      <c r="M62" s="163"/>
      <c r="N62" s="163">
        <f>'将来負担比率（分子）の構造'!M$45</f>
        <v>445</v>
      </c>
      <c r="O62" s="163"/>
      <c r="P62" s="163"/>
    </row>
    <row r="63" spans="1:16" x14ac:dyDescent="0.15">
      <c r="A63" s="163" t="s">
        <v>34</v>
      </c>
      <c r="B63" s="163">
        <f>'将来負担比率（分子）の構造'!I$44</f>
        <v>188</v>
      </c>
      <c r="C63" s="163"/>
      <c r="D63" s="163"/>
      <c r="E63" s="163">
        <f>'将来負担比率（分子）の構造'!J$44</f>
        <v>181</v>
      </c>
      <c r="F63" s="163"/>
      <c r="G63" s="163"/>
      <c r="H63" s="163">
        <f>'将来負担比率（分子）の構造'!K$44</f>
        <v>175</v>
      </c>
      <c r="I63" s="163"/>
      <c r="J63" s="163"/>
      <c r="K63" s="163">
        <f>'将来負担比率（分子）の構造'!L$44</f>
        <v>168</v>
      </c>
      <c r="L63" s="163"/>
      <c r="M63" s="163"/>
      <c r="N63" s="163">
        <f>'将来負担比率（分子）の構造'!M$44</f>
        <v>149</v>
      </c>
      <c r="O63" s="163"/>
      <c r="P63" s="163"/>
    </row>
    <row r="64" spans="1:16" x14ac:dyDescent="0.15">
      <c r="A64" s="163" t="s">
        <v>33</v>
      </c>
      <c r="B64" s="163">
        <f>'将来負担比率（分子）の構造'!I$43</f>
        <v>4822</v>
      </c>
      <c r="C64" s="163"/>
      <c r="D64" s="163"/>
      <c r="E64" s="163">
        <f>'将来負担比率（分子）の構造'!J$43</f>
        <v>4637</v>
      </c>
      <c r="F64" s="163"/>
      <c r="G64" s="163"/>
      <c r="H64" s="163">
        <f>'将来負担比率（分子）の構造'!K$43</f>
        <v>4549</v>
      </c>
      <c r="I64" s="163"/>
      <c r="J64" s="163"/>
      <c r="K64" s="163">
        <f>'将来負担比率（分子）の構造'!L$43</f>
        <v>4120</v>
      </c>
      <c r="L64" s="163"/>
      <c r="M64" s="163"/>
      <c r="N64" s="163">
        <f>'将来負担比率（分子）の構造'!M$43</f>
        <v>3652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7599</v>
      </c>
      <c r="C66" s="163"/>
      <c r="D66" s="163"/>
      <c r="E66" s="163">
        <f>'将来負担比率（分子）の構造'!J$41</f>
        <v>7610</v>
      </c>
      <c r="F66" s="163"/>
      <c r="G66" s="163"/>
      <c r="H66" s="163">
        <f>'将来負担比率（分子）の構造'!K$41</f>
        <v>7364</v>
      </c>
      <c r="I66" s="163"/>
      <c r="J66" s="163"/>
      <c r="K66" s="163">
        <f>'将来負担比率（分子）の構造'!L$41</f>
        <v>7929</v>
      </c>
      <c r="L66" s="163"/>
      <c r="M66" s="163"/>
      <c r="N66" s="163">
        <f>'将来負担比率（分子）の構造'!M$41</f>
        <v>8458</v>
      </c>
      <c r="O66" s="163"/>
      <c r="P66" s="163"/>
    </row>
    <row r="67" spans="1:16" x14ac:dyDescent="0.15">
      <c r="A67" s="163" t="s">
        <v>71</v>
      </c>
      <c r="B67" s="163" t="e">
        <f>NA()</f>
        <v>#N/A</v>
      </c>
      <c r="C67" s="163">
        <f>IF(ISNUMBER('将来負担比率（分子）の構造'!I$53), IF('将来負担比率（分子）の構造'!I$53 &lt; 0, 0, '将来負担比率（分子）の構造'!I$53), NA())</f>
        <v>3519</v>
      </c>
      <c r="D67" s="163" t="e">
        <f>NA()</f>
        <v>#N/A</v>
      </c>
      <c r="E67" s="163" t="e">
        <f>NA()</f>
        <v>#N/A</v>
      </c>
      <c r="F67" s="163">
        <f>IF(ISNUMBER('将来負担比率（分子）の構造'!J$53), IF('将来負担比率（分子）の構造'!J$53 &lt; 0, 0, '将来負担比率（分子）の構造'!J$53), NA())</f>
        <v>2725</v>
      </c>
      <c r="G67" s="163" t="e">
        <f>NA()</f>
        <v>#N/A</v>
      </c>
      <c r="H67" s="163" t="e">
        <f>NA()</f>
        <v>#N/A</v>
      </c>
      <c r="I67" s="163">
        <f>IF(ISNUMBER('将来負担比率（分子）の構造'!K$53), IF('将来負担比率（分子）の構造'!K$53 &lt; 0, 0, '将来負担比率（分子）の構造'!K$53), NA())</f>
        <v>2221</v>
      </c>
      <c r="J67" s="163" t="e">
        <f>NA()</f>
        <v>#N/A</v>
      </c>
      <c r="K67" s="163" t="e">
        <f>NA()</f>
        <v>#N/A</v>
      </c>
      <c r="L67" s="163">
        <f>IF(ISNUMBER('将来負担比率（分子）の構造'!L$53), IF('将来負担比率（分子）の構造'!L$53 &lt; 0, 0, '将来負担比率（分子）の構造'!L$53), NA())</f>
        <v>2327</v>
      </c>
      <c r="M67" s="163" t="e">
        <f>NA()</f>
        <v>#N/A</v>
      </c>
      <c r="N67" s="163" t="e">
        <f>NA()</f>
        <v>#N/A</v>
      </c>
      <c r="O67" s="163">
        <f>IF(ISNUMBER('将来負担比率（分子）の構造'!M$53), IF('将来負担比率（分子）の構造'!M$53 &lt; 0, 0, '将来負担比率（分子）の構造'!M$53), NA())</f>
        <v>3049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1032</v>
      </c>
      <c r="C72" s="167">
        <f>基金残高に係る経年分析!G55</f>
        <v>872</v>
      </c>
      <c r="D72" s="167">
        <f>基金残高に係る経年分析!H55</f>
        <v>234</v>
      </c>
    </row>
    <row r="73" spans="1:16" x14ac:dyDescent="0.15">
      <c r="A73" s="166" t="s">
        <v>74</v>
      </c>
      <c r="B73" s="167">
        <f>基金残高に係る経年分析!F56</f>
        <v>821</v>
      </c>
      <c r="C73" s="167">
        <f>基金残高に係る経年分析!G56</f>
        <v>800</v>
      </c>
      <c r="D73" s="167">
        <f>基金残高に係る経年分析!H56</f>
        <v>800</v>
      </c>
    </row>
    <row r="74" spans="1:16" x14ac:dyDescent="0.15">
      <c r="A74" s="166" t="s">
        <v>75</v>
      </c>
      <c r="B74" s="167">
        <f>基金残高に係る経年分析!F57</f>
        <v>699</v>
      </c>
      <c r="C74" s="167">
        <f>基金残高に係る経年分析!G57</f>
        <v>773</v>
      </c>
      <c r="D74" s="167">
        <f>基金残高に係る経年分析!H57</f>
        <v>860</v>
      </c>
    </row>
  </sheetData>
  <sheetProtection algorithmName="SHA-512" hashValue="YQaNCJ3UJ+m76i77HoruHO9b5mad+OYOwFRUDAprmUsA13wrc+LO9CIjGIc+af7U4BmZVRag5eCO+BE3KYB2BQ==" saltValue="B7d1f4XATJCgvR/LvjgI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40" sqref="B40:Q4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2465159</v>
      </c>
      <c r="S5" s="677"/>
      <c r="T5" s="677"/>
      <c r="U5" s="677"/>
      <c r="V5" s="677"/>
      <c r="W5" s="677"/>
      <c r="X5" s="677"/>
      <c r="Y5" s="702"/>
      <c r="Z5" s="715">
        <v>25.6</v>
      </c>
      <c r="AA5" s="715"/>
      <c r="AB5" s="715"/>
      <c r="AC5" s="715"/>
      <c r="AD5" s="716">
        <v>2465159</v>
      </c>
      <c r="AE5" s="716"/>
      <c r="AF5" s="716"/>
      <c r="AG5" s="716"/>
      <c r="AH5" s="716"/>
      <c r="AI5" s="716"/>
      <c r="AJ5" s="716"/>
      <c r="AK5" s="716"/>
      <c r="AL5" s="703">
        <v>51.8</v>
      </c>
      <c r="AM5" s="685"/>
      <c r="AN5" s="685"/>
      <c r="AO5" s="704"/>
      <c r="AP5" s="679" t="s">
        <v>216</v>
      </c>
      <c r="AQ5" s="680"/>
      <c r="AR5" s="680"/>
      <c r="AS5" s="680"/>
      <c r="AT5" s="680"/>
      <c r="AU5" s="680"/>
      <c r="AV5" s="680"/>
      <c r="AW5" s="680"/>
      <c r="AX5" s="680"/>
      <c r="AY5" s="680"/>
      <c r="AZ5" s="680"/>
      <c r="BA5" s="680"/>
      <c r="BB5" s="680"/>
      <c r="BC5" s="680"/>
      <c r="BD5" s="680"/>
      <c r="BE5" s="680"/>
      <c r="BF5" s="681"/>
      <c r="BG5" s="621">
        <v>2465159</v>
      </c>
      <c r="BH5" s="622"/>
      <c r="BI5" s="622"/>
      <c r="BJ5" s="622"/>
      <c r="BK5" s="622"/>
      <c r="BL5" s="622"/>
      <c r="BM5" s="622"/>
      <c r="BN5" s="623"/>
      <c r="BO5" s="659">
        <v>100</v>
      </c>
      <c r="BP5" s="659"/>
      <c r="BQ5" s="659"/>
      <c r="BR5" s="659"/>
      <c r="BS5" s="660" t="s">
        <v>121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84194</v>
      </c>
      <c r="S6" s="622"/>
      <c r="T6" s="622"/>
      <c r="U6" s="622"/>
      <c r="V6" s="622"/>
      <c r="W6" s="622"/>
      <c r="X6" s="622"/>
      <c r="Y6" s="623"/>
      <c r="Z6" s="659">
        <v>0.9</v>
      </c>
      <c r="AA6" s="659"/>
      <c r="AB6" s="659"/>
      <c r="AC6" s="659"/>
      <c r="AD6" s="660">
        <v>84194</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2465159</v>
      </c>
      <c r="BH6" s="622"/>
      <c r="BI6" s="622"/>
      <c r="BJ6" s="622"/>
      <c r="BK6" s="622"/>
      <c r="BL6" s="622"/>
      <c r="BM6" s="622"/>
      <c r="BN6" s="623"/>
      <c r="BO6" s="659">
        <v>100</v>
      </c>
      <c r="BP6" s="659"/>
      <c r="BQ6" s="659"/>
      <c r="BR6" s="659"/>
      <c r="BS6" s="660" t="s">
        <v>121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94824</v>
      </c>
      <c r="CS6" s="622"/>
      <c r="CT6" s="622"/>
      <c r="CU6" s="622"/>
      <c r="CV6" s="622"/>
      <c r="CW6" s="622"/>
      <c r="CX6" s="622"/>
      <c r="CY6" s="623"/>
      <c r="CZ6" s="703">
        <v>1.1000000000000001</v>
      </c>
      <c r="DA6" s="685"/>
      <c r="DB6" s="685"/>
      <c r="DC6" s="705"/>
      <c r="DD6" s="627" t="s">
        <v>121</v>
      </c>
      <c r="DE6" s="622"/>
      <c r="DF6" s="622"/>
      <c r="DG6" s="622"/>
      <c r="DH6" s="622"/>
      <c r="DI6" s="622"/>
      <c r="DJ6" s="622"/>
      <c r="DK6" s="622"/>
      <c r="DL6" s="622"/>
      <c r="DM6" s="622"/>
      <c r="DN6" s="622"/>
      <c r="DO6" s="622"/>
      <c r="DP6" s="623"/>
      <c r="DQ6" s="627">
        <v>94824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870</v>
      </c>
      <c r="S7" s="622"/>
      <c r="T7" s="622"/>
      <c r="U7" s="622"/>
      <c r="V7" s="622"/>
      <c r="W7" s="622"/>
      <c r="X7" s="622"/>
      <c r="Y7" s="623"/>
      <c r="Z7" s="659">
        <v>0</v>
      </c>
      <c r="AA7" s="659"/>
      <c r="AB7" s="659"/>
      <c r="AC7" s="659"/>
      <c r="AD7" s="660">
        <v>870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921082</v>
      </c>
      <c r="BH7" s="622"/>
      <c r="BI7" s="622"/>
      <c r="BJ7" s="622"/>
      <c r="BK7" s="622"/>
      <c r="BL7" s="622"/>
      <c r="BM7" s="622"/>
      <c r="BN7" s="623"/>
      <c r="BO7" s="659">
        <v>37.4</v>
      </c>
      <c r="BP7" s="659"/>
      <c r="BQ7" s="659"/>
      <c r="BR7" s="659"/>
      <c r="BS7" s="660" t="s">
        <v>121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1353851</v>
      </c>
      <c r="CS7" s="622"/>
      <c r="CT7" s="622"/>
      <c r="CU7" s="622"/>
      <c r="CV7" s="622"/>
      <c r="CW7" s="622"/>
      <c r="CX7" s="622"/>
      <c r="CY7" s="623"/>
      <c r="CZ7" s="659">
        <v>15</v>
      </c>
      <c r="DA7" s="659"/>
      <c r="DB7" s="659"/>
      <c r="DC7" s="659"/>
      <c r="DD7" s="627">
        <v>18620</v>
      </c>
      <c r="DE7" s="622"/>
      <c r="DF7" s="622"/>
      <c r="DG7" s="622"/>
      <c r="DH7" s="622"/>
      <c r="DI7" s="622"/>
      <c r="DJ7" s="622"/>
      <c r="DK7" s="622"/>
      <c r="DL7" s="622"/>
      <c r="DM7" s="622"/>
      <c r="DN7" s="622"/>
      <c r="DO7" s="622"/>
      <c r="DP7" s="623"/>
      <c r="DQ7" s="627">
        <v>816497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17558</v>
      </c>
      <c r="S8" s="622"/>
      <c r="T8" s="622"/>
      <c r="U8" s="622"/>
      <c r="V8" s="622"/>
      <c r="W8" s="622"/>
      <c r="X8" s="622"/>
      <c r="Y8" s="623"/>
      <c r="Z8" s="659">
        <v>0.2</v>
      </c>
      <c r="AA8" s="659"/>
      <c r="AB8" s="659"/>
      <c r="AC8" s="659"/>
      <c r="AD8" s="660">
        <v>17558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23372</v>
      </c>
      <c r="BH8" s="622"/>
      <c r="BI8" s="622"/>
      <c r="BJ8" s="622"/>
      <c r="BK8" s="622"/>
      <c r="BL8" s="622"/>
      <c r="BM8" s="622"/>
      <c r="BN8" s="623"/>
      <c r="BO8" s="659">
        <v>0.9</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2107114</v>
      </c>
      <c r="CS8" s="622"/>
      <c r="CT8" s="622"/>
      <c r="CU8" s="622"/>
      <c r="CV8" s="622"/>
      <c r="CW8" s="622"/>
      <c r="CX8" s="622"/>
      <c r="CY8" s="623"/>
      <c r="CZ8" s="659">
        <v>23.3</v>
      </c>
      <c r="DA8" s="659"/>
      <c r="DB8" s="659"/>
      <c r="DC8" s="659"/>
      <c r="DD8" s="627">
        <v>15098</v>
      </c>
      <c r="DE8" s="622"/>
      <c r="DF8" s="622"/>
      <c r="DG8" s="622"/>
      <c r="DH8" s="622"/>
      <c r="DI8" s="622"/>
      <c r="DJ8" s="622"/>
      <c r="DK8" s="622"/>
      <c r="DL8" s="622"/>
      <c r="DM8" s="622"/>
      <c r="DN8" s="622"/>
      <c r="DO8" s="622"/>
      <c r="DP8" s="623"/>
      <c r="DQ8" s="627">
        <v>1404230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24399</v>
      </c>
      <c r="S9" s="622"/>
      <c r="T9" s="622"/>
      <c r="U9" s="622"/>
      <c r="V9" s="622"/>
      <c r="W9" s="622"/>
      <c r="X9" s="622"/>
      <c r="Y9" s="623"/>
      <c r="Z9" s="659">
        <v>0.3</v>
      </c>
      <c r="AA9" s="659"/>
      <c r="AB9" s="659"/>
      <c r="AC9" s="659"/>
      <c r="AD9" s="660">
        <v>24399</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780765</v>
      </c>
      <c r="BH9" s="622"/>
      <c r="BI9" s="622"/>
      <c r="BJ9" s="622"/>
      <c r="BK9" s="622"/>
      <c r="BL9" s="622"/>
      <c r="BM9" s="622"/>
      <c r="BN9" s="623"/>
      <c r="BO9" s="659">
        <v>31.7</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592837</v>
      </c>
      <c r="CS9" s="622"/>
      <c r="CT9" s="622"/>
      <c r="CU9" s="622"/>
      <c r="CV9" s="622"/>
      <c r="CW9" s="622"/>
      <c r="CX9" s="622"/>
      <c r="CY9" s="623"/>
      <c r="CZ9" s="659">
        <v>6.6</v>
      </c>
      <c r="DA9" s="659"/>
      <c r="DB9" s="659"/>
      <c r="DC9" s="659"/>
      <c r="DD9" s="627">
        <v>2067</v>
      </c>
      <c r="DE9" s="622"/>
      <c r="DF9" s="622"/>
      <c r="DG9" s="622"/>
      <c r="DH9" s="622"/>
      <c r="DI9" s="622"/>
      <c r="DJ9" s="622"/>
      <c r="DK9" s="622"/>
      <c r="DL9" s="622"/>
      <c r="DM9" s="622"/>
      <c r="DN9" s="622"/>
      <c r="DO9" s="622"/>
      <c r="DP9" s="623"/>
      <c r="DQ9" s="627">
        <v>477082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47545</v>
      </c>
      <c r="BH10" s="622"/>
      <c r="BI10" s="622"/>
      <c r="BJ10" s="622"/>
      <c r="BK10" s="622"/>
      <c r="BL10" s="622"/>
      <c r="BM10" s="622"/>
      <c r="BN10" s="623"/>
      <c r="BO10" s="659">
        <v>1.9</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382038</v>
      </c>
      <c r="S11" s="622"/>
      <c r="T11" s="622"/>
      <c r="U11" s="622"/>
      <c r="V11" s="622"/>
      <c r="W11" s="622"/>
      <c r="X11" s="622"/>
      <c r="Y11" s="623"/>
      <c r="Z11" s="624">
        <v>4</v>
      </c>
      <c r="AA11" s="625"/>
      <c r="AB11" s="625"/>
      <c r="AC11" s="626"/>
      <c r="AD11" s="627">
        <v>382038</v>
      </c>
      <c r="AE11" s="622"/>
      <c r="AF11" s="622"/>
      <c r="AG11" s="622"/>
      <c r="AH11" s="622"/>
      <c r="AI11" s="622"/>
      <c r="AJ11" s="622"/>
      <c r="AK11" s="623"/>
      <c r="AL11" s="624">
        <v>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69400</v>
      </c>
      <c r="BH11" s="622"/>
      <c r="BI11" s="622"/>
      <c r="BJ11" s="622"/>
      <c r="BK11" s="622"/>
      <c r="BL11" s="622"/>
      <c r="BM11" s="622"/>
      <c r="BN11" s="623"/>
      <c r="BO11" s="659">
        <v>2.8</v>
      </c>
      <c r="BP11" s="659"/>
      <c r="BQ11" s="659"/>
      <c r="BR11" s="659"/>
      <c r="BS11" s="660" t="s">
        <v>121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183116</v>
      </c>
      <c r="CS11" s="622"/>
      <c r="CT11" s="622"/>
      <c r="CU11" s="622"/>
      <c r="CV11" s="622"/>
      <c r="CW11" s="622"/>
      <c r="CX11" s="622"/>
      <c r="CY11" s="623"/>
      <c r="CZ11" s="659">
        <v>2</v>
      </c>
      <c r="DA11" s="659"/>
      <c r="DB11" s="659"/>
      <c r="DC11" s="659"/>
      <c r="DD11" s="627">
        <v>12698</v>
      </c>
      <c r="DE11" s="622"/>
      <c r="DF11" s="622"/>
      <c r="DG11" s="622"/>
      <c r="DH11" s="622"/>
      <c r="DI11" s="622"/>
      <c r="DJ11" s="622"/>
      <c r="DK11" s="622"/>
      <c r="DL11" s="622"/>
      <c r="DM11" s="622"/>
      <c r="DN11" s="622"/>
      <c r="DO11" s="622"/>
      <c r="DP11" s="623"/>
      <c r="DQ11" s="627">
        <v>124986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52276</v>
      </c>
      <c r="S12" s="622"/>
      <c r="T12" s="622"/>
      <c r="U12" s="622"/>
      <c r="V12" s="622"/>
      <c r="W12" s="622"/>
      <c r="X12" s="622"/>
      <c r="Y12" s="623"/>
      <c r="Z12" s="659">
        <v>0.5</v>
      </c>
      <c r="AA12" s="659"/>
      <c r="AB12" s="659"/>
      <c r="AC12" s="659"/>
      <c r="AD12" s="660">
        <v>52276</v>
      </c>
      <c r="AE12" s="660"/>
      <c r="AF12" s="660"/>
      <c r="AG12" s="660"/>
      <c r="AH12" s="660"/>
      <c r="AI12" s="660"/>
      <c r="AJ12" s="660"/>
      <c r="AK12" s="660"/>
      <c r="AL12" s="624">
        <v>1.1000000000000001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1382825</v>
      </c>
      <c r="BH12" s="622"/>
      <c r="BI12" s="622"/>
      <c r="BJ12" s="622"/>
      <c r="BK12" s="622"/>
      <c r="BL12" s="622"/>
      <c r="BM12" s="622"/>
      <c r="BN12" s="623"/>
      <c r="BO12" s="659">
        <v>56.1</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36973</v>
      </c>
      <c r="CS12" s="622"/>
      <c r="CT12" s="622"/>
      <c r="CU12" s="622"/>
      <c r="CV12" s="622"/>
      <c r="CW12" s="622"/>
      <c r="CX12" s="622"/>
      <c r="CY12" s="623"/>
      <c r="CZ12" s="659">
        <v>0.4</v>
      </c>
      <c r="DA12" s="659"/>
      <c r="DB12" s="659"/>
      <c r="DC12" s="659"/>
      <c r="DD12" s="627" t="s">
        <v>121</v>
      </c>
      <c r="DE12" s="622"/>
      <c r="DF12" s="622"/>
      <c r="DG12" s="622"/>
      <c r="DH12" s="622"/>
      <c r="DI12" s="622"/>
      <c r="DJ12" s="622"/>
      <c r="DK12" s="622"/>
      <c r="DL12" s="622"/>
      <c r="DM12" s="622"/>
      <c r="DN12" s="622"/>
      <c r="DO12" s="622"/>
      <c r="DP12" s="623"/>
      <c r="DQ12" s="627">
        <v>20994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1382533</v>
      </c>
      <c r="BH13" s="622"/>
      <c r="BI13" s="622"/>
      <c r="BJ13" s="622"/>
      <c r="BK13" s="622"/>
      <c r="BL13" s="622"/>
      <c r="BM13" s="622"/>
      <c r="BN13" s="623"/>
      <c r="BO13" s="659">
        <v>56.1</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642759</v>
      </c>
      <c r="CS13" s="622"/>
      <c r="CT13" s="622"/>
      <c r="CU13" s="622"/>
      <c r="CV13" s="622"/>
      <c r="CW13" s="622"/>
      <c r="CX13" s="622"/>
      <c r="CY13" s="623"/>
      <c r="CZ13" s="659">
        <v>7.1</v>
      </c>
      <c r="DA13" s="659"/>
      <c r="DB13" s="659"/>
      <c r="DC13" s="659"/>
      <c r="DD13" s="627">
        <v>156836</v>
      </c>
      <c r="DE13" s="622"/>
      <c r="DF13" s="622"/>
      <c r="DG13" s="622"/>
      <c r="DH13" s="622"/>
      <c r="DI13" s="622"/>
      <c r="DJ13" s="622"/>
      <c r="DK13" s="622"/>
      <c r="DL13" s="622"/>
      <c r="DM13" s="622"/>
      <c r="DN13" s="622"/>
      <c r="DO13" s="622"/>
      <c r="DP13" s="623"/>
      <c r="DQ13" s="627">
        <v>546686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60363</v>
      </c>
      <c r="BH14" s="622"/>
      <c r="BI14" s="622"/>
      <c r="BJ14" s="622"/>
      <c r="BK14" s="622"/>
      <c r="BL14" s="622"/>
      <c r="BM14" s="622"/>
      <c r="BN14" s="623"/>
      <c r="BO14" s="659">
        <v>2.4</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358844</v>
      </c>
      <c r="CS14" s="622"/>
      <c r="CT14" s="622"/>
      <c r="CU14" s="622"/>
      <c r="CV14" s="622"/>
      <c r="CW14" s="622"/>
      <c r="CX14" s="622"/>
      <c r="CY14" s="623"/>
      <c r="CZ14" s="659">
        <v>4</v>
      </c>
      <c r="DA14" s="659"/>
      <c r="DB14" s="659"/>
      <c r="DC14" s="659"/>
      <c r="DD14" s="627">
        <v>15940</v>
      </c>
      <c r="DE14" s="622"/>
      <c r="DF14" s="622"/>
      <c r="DG14" s="622"/>
      <c r="DH14" s="622"/>
      <c r="DI14" s="622"/>
      <c r="DJ14" s="622"/>
      <c r="DK14" s="622"/>
      <c r="DL14" s="622"/>
      <c r="DM14" s="622"/>
      <c r="DN14" s="622"/>
      <c r="DO14" s="622"/>
      <c r="DP14" s="623"/>
      <c r="DQ14" s="627">
        <v>344138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9757</v>
      </c>
      <c r="S15" s="622"/>
      <c r="T15" s="622"/>
      <c r="U15" s="622"/>
      <c r="V15" s="622"/>
      <c r="W15" s="622"/>
      <c r="X15" s="622"/>
      <c r="Y15" s="623"/>
      <c r="Z15" s="659">
        <v>0.1</v>
      </c>
      <c r="AA15" s="659"/>
      <c r="AB15" s="659"/>
      <c r="AC15" s="659"/>
      <c r="AD15" s="660">
        <v>9757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100889</v>
      </c>
      <c r="BH15" s="622"/>
      <c r="BI15" s="622"/>
      <c r="BJ15" s="622"/>
      <c r="BK15" s="622"/>
      <c r="BL15" s="622"/>
      <c r="BM15" s="622"/>
      <c r="BN15" s="623"/>
      <c r="BO15" s="659">
        <v>4.0999999999999996</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3006196</v>
      </c>
      <c r="CS15" s="622"/>
      <c r="CT15" s="622"/>
      <c r="CU15" s="622"/>
      <c r="CV15" s="622"/>
      <c r="CW15" s="622"/>
      <c r="CX15" s="622"/>
      <c r="CY15" s="623"/>
      <c r="CZ15" s="659">
        <v>33.299999999999997</v>
      </c>
      <c r="DA15" s="659"/>
      <c r="DB15" s="659"/>
      <c r="DC15" s="659"/>
      <c r="DD15" s="627">
        <v>2203239</v>
      </c>
      <c r="DE15" s="622"/>
      <c r="DF15" s="622"/>
      <c r="DG15" s="622"/>
      <c r="DH15" s="622"/>
      <c r="DI15" s="622"/>
      <c r="DJ15" s="622"/>
      <c r="DK15" s="622"/>
      <c r="DL15" s="622"/>
      <c r="DM15" s="622"/>
      <c r="DN15" s="622"/>
      <c r="DO15" s="622"/>
      <c r="DP15" s="623"/>
      <c r="DQ15" s="627">
        <v>981296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43049</v>
      </c>
      <c r="S16" s="622"/>
      <c r="T16" s="622"/>
      <c r="U16" s="622"/>
      <c r="V16" s="622"/>
      <c r="W16" s="622"/>
      <c r="X16" s="622"/>
      <c r="Y16" s="623"/>
      <c r="Z16" s="659">
        <v>0.4</v>
      </c>
      <c r="AA16" s="659"/>
      <c r="AB16" s="659"/>
      <c r="AC16" s="659"/>
      <c r="AD16" s="660">
        <v>43049</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71858</v>
      </c>
      <c r="S17" s="622"/>
      <c r="T17" s="622"/>
      <c r="U17" s="622"/>
      <c r="V17" s="622"/>
      <c r="W17" s="622"/>
      <c r="X17" s="622"/>
      <c r="Y17" s="623"/>
      <c r="Z17" s="659">
        <v>0.7</v>
      </c>
      <c r="AA17" s="659"/>
      <c r="AB17" s="659"/>
      <c r="AC17" s="659"/>
      <c r="AD17" s="660">
        <v>71858</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650190</v>
      </c>
      <c r="CS17" s="622"/>
      <c r="CT17" s="622"/>
      <c r="CU17" s="622"/>
      <c r="CV17" s="622"/>
      <c r="CW17" s="622"/>
      <c r="CX17" s="622"/>
      <c r="CY17" s="623"/>
      <c r="CZ17" s="659">
        <v>7.2</v>
      </c>
      <c r="DA17" s="659"/>
      <c r="DB17" s="659"/>
      <c r="DC17" s="659"/>
      <c r="DD17" s="627" t="s">
        <v>121</v>
      </c>
      <c r="DE17" s="622"/>
      <c r="DF17" s="622"/>
      <c r="DG17" s="622"/>
      <c r="DH17" s="622"/>
      <c r="DI17" s="622"/>
      <c r="DJ17" s="622"/>
      <c r="DK17" s="622"/>
      <c r="DL17" s="622"/>
      <c r="DM17" s="622"/>
      <c r="DN17" s="622"/>
      <c r="DO17" s="622"/>
      <c r="DP17" s="623"/>
      <c r="DQ17" s="627">
        <v>650190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5891</v>
      </c>
      <c r="S18" s="622"/>
      <c r="T18" s="622"/>
      <c r="U18" s="622"/>
      <c r="V18" s="622"/>
      <c r="W18" s="622"/>
      <c r="X18" s="622"/>
      <c r="Y18" s="623"/>
      <c r="Z18" s="659">
        <v>0.1</v>
      </c>
      <c r="AA18" s="659"/>
      <c r="AB18" s="659"/>
      <c r="AC18" s="659"/>
      <c r="AD18" s="660">
        <v>5891</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63497</v>
      </c>
      <c r="S19" s="622"/>
      <c r="T19" s="622"/>
      <c r="U19" s="622"/>
      <c r="V19" s="622"/>
      <c r="W19" s="622"/>
      <c r="X19" s="622"/>
      <c r="Y19" s="623"/>
      <c r="Z19" s="659">
        <v>0.7</v>
      </c>
      <c r="AA19" s="659"/>
      <c r="AB19" s="659"/>
      <c r="AC19" s="659"/>
      <c r="AD19" s="660">
        <v>63497</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2470</v>
      </c>
      <c r="S20" s="622"/>
      <c r="T20" s="622"/>
      <c r="U20" s="622"/>
      <c r="V20" s="622"/>
      <c r="W20" s="622"/>
      <c r="X20" s="622"/>
      <c r="Y20" s="623"/>
      <c r="Z20" s="659">
        <v>0</v>
      </c>
      <c r="AA20" s="659"/>
      <c r="AB20" s="659"/>
      <c r="AC20" s="659"/>
      <c r="AD20" s="660">
        <v>2470</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9026704</v>
      </c>
      <c r="CS20" s="622"/>
      <c r="CT20" s="622"/>
      <c r="CU20" s="622"/>
      <c r="CV20" s="622"/>
      <c r="CW20" s="622"/>
      <c r="CX20" s="622"/>
      <c r="CY20" s="623"/>
      <c r="CZ20" s="659">
        <v>100</v>
      </c>
      <c r="DA20" s="659"/>
      <c r="DB20" s="659"/>
      <c r="DC20" s="659"/>
      <c r="DD20" s="627">
        <v>2424498</v>
      </c>
      <c r="DE20" s="622"/>
      <c r="DF20" s="622"/>
      <c r="DG20" s="622"/>
      <c r="DH20" s="622"/>
      <c r="DI20" s="622"/>
      <c r="DJ20" s="622"/>
      <c r="DK20" s="622"/>
      <c r="DL20" s="622"/>
      <c r="DM20" s="622"/>
      <c r="DN20" s="622"/>
      <c r="DO20" s="622"/>
      <c r="DP20" s="623"/>
      <c r="DQ20" s="627">
        <v>5460923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1671811</v>
      </c>
      <c r="S21" s="622"/>
      <c r="T21" s="622"/>
      <c r="U21" s="622"/>
      <c r="V21" s="622"/>
      <c r="W21" s="622"/>
      <c r="X21" s="622"/>
      <c r="Y21" s="623"/>
      <c r="Z21" s="659">
        <v>17.399999999999999</v>
      </c>
      <c r="AA21" s="659"/>
      <c r="AB21" s="659"/>
      <c r="AC21" s="659"/>
      <c r="AD21" s="660">
        <v>1592327</v>
      </c>
      <c r="AE21" s="660"/>
      <c r="AF21" s="660"/>
      <c r="AG21" s="660"/>
      <c r="AH21" s="660"/>
      <c r="AI21" s="660"/>
      <c r="AJ21" s="660"/>
      <c r="AK21" s="660"/>
      <c r="AL21" s="624">
        <v>33.5</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1592327</v>
      </c>
      <c r="S22" s="622"/>
      <c r="T22" s="622"/>
      <c r="U22" s="622"/>
      <c r="V22" s="622"/>
      <c r="W22" s="622"/>
      <c r="X22" s="622"/>
      <c r="Y22" s="623"/>
      <c r="Z22" s="659">
        <v>16.600000000000001</v>
      </c>
      <c r="AA22" s="659"/>
      <c r="AB22" s="659"/>
      <c r="AC22" s="659"/>
      <c r="AD22" s="660">
        <v>1592327</v>
      </c>
      <c r="AE22" s="660"/>
      <c r="AF22" s="660"/>
      <c r="AG22" s="660"/>
      <c r="AH22" s="660"/>
      <c r="AI22" s="660"/>
      <c r="AJ22" s="660"/>
      <c r="AK22" s="660"/>
      <c r="AL22" s="624">
        <v>33.5</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79360</v>
      </c>
      <c r="S23" s="622"/>
      <c r="T23" s="622"/>
      <c r="U23" s="622"/>
      <c r="V23" s="622"/>
      <c r="W23" s="622"/>
      <c r="X23" s="622"/>
      <c r="Y23" s="623"/>
      <c r="Z23" s="659">
        <v>0.8</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124</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2985793</v>
      </c>
      <c r="CS24" s="677"/>
      <c r="CT24" s="677"/>
      <c r="CU24" s="677"/>
      <c r="CV24" s="677"/>
      <c r="CW24" s="677"/>
      <c r="CX24" s="677"/>
      <c r="CY24" s="702"/>
      <c r="CZ24" s="703">
        <v>33.1</v>
      </c>
      <c r="DA24" s="685"/>
      <c r="DB24" s="685"/>
      <c r="DC24" s="705"/>
      <c r="DD24" s="701">
        <v>2326339</v>
      </c>
      <c r="DE24" s="677"/>
      <c r="DF24" s="677"/>
      <c r="DG24" s="677"/>
      <c r="DH24" s="677"/>
      <c r="DI24" s="677"/>
      <c r="DJ24" s="677"/>
      <c r="DK24" s="702"/>
      <c r="DL24" s="701">
        <v>2112762</v>
      </c>
      <c r="DM24" s="677"/>
      <c r="DN24" s="677"/>
      <c r="DO24" s="677"/>
      <c r="DP24" s="677"/>
      <c r="DQ24" s="677"/>
      <c r="DR24" s="677"/>
      <c r="DS24" s="677"/>
      <c r="DT24" s="677"/>
      <c r="DU24" s="677"/>
      <c r="DV24" s="702"/>
      <c r="DW24" s="703">
        <v>44.2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4822969</v>
      </c>
      <c r="S25" s="622"/>
      <c r="T25" s="622"/>
      <c r="U25" s="622"/>
      <c r="V25" s="622"/>
      <c r="W25" s="622"/>
      <c r="X25" s="622"/>
      <c r="Y25" s="623"/>
      <c r="Z25" s="659">
        <v>50.2</v>
      </c>
      <c r="AA25" s="659"/>
      <c r="AB25" s="659"/>
      <c r="AC25" s="659"/>
      <c r="AD25" s="660">
        <v>4743485</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1359747</v>
      </c>
      <c r="CS25" s="634"/>
      <c r="CT25" s="634"/>
      <c r="CU25" s="634"/>
      <c r="CV25" s="634"/>
      <c r="CW25" s="634"/>
      <c r="CX25" s="634"/>
      <c r="CY25" s="635"/>
      <c r="CZ25" s="624">
        <v>15.1</v>
      </c>
      <c r="DA25" s="636"/>
      <c r="DB25" s="636"/>
      <c r="DC25" s="637"/>
      <c r="DD25" s="627">
        <v>1228229</v>
      </c>
      <c r="DE25" s="634"/>
      <c r="DF25" s="634"/>
      <c r="DG25" s="634"/>
      <c r="DH25" s="634"/>
      <c r="DI25" s="634"/>
      <c r="DJ25" s="634"/>
      <c r="DK25" s="635"/>
      <c r="DL25" s="627">
        <v>1209992</v>
      </c>
      <c r="DM25" s="634"/>
      <c r="DN25" s="634"/>
      <c r="DO25" s="634"/>
      <c r="DP25" s="634"/>
      <c r="DQ25" s="634"/>
      <c r="DR25" s="634"/>
      <c r="DS25" s="634"/>
      <c r="DT25" s="634"/>
      <c r="DU25" s="634"/>
      <c r="DV25" s="635"/>
      <c r="DW25" s="624">
        <v>25.3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1269</v>
      </c>
      <c r="S26" s="622"/>
      <c r="T26" s="622"/>
      <c r="U26" s="622"/>
      <c r="V26" s="622"/>
      <c r="W26" s="622"/>
      <c r="X26" s="622"/>
      <c r="Y26" s="623"/>
      <c r="Z26" s="659">
        <v>0</v>
      </c>
      <c r="AA26" s="659"/>
      <c r="AB26" s="659"/>
      <c r="AC26" s="659"/>
      <c r="AD26" s="660">
        <v>1269</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838489</v>
      </c>
      <c r="CS26" s="622"/>
      <c r="CT26" s="622"/>
      <c r="CU26" s="622"/>
      <c r="CV26" s="622"/>
      <c r="CW26" s="622"/>
      <c r="CX26" s="622"/>
      <c r="CY26" s="623"/>
      <c r="CZ26" s="624">
        <v>9.3000000000000007</v>
      </c>
      <c r="DA26" s="636"/>
      <c r="DB26" s="636"/>
      <c r="DC26" s="637"/>
      <c r="DD26" s="627">
        <v>766882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5844</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2465159</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975856</v>
      </c>
      <c r="CS27" s="634"/>
      <c r="CT27" s="634"/>
      <c r="CU27" s="634"/>
      <c r="CV27" s="634"/>
      <c r="CW27" s="634"/>
      <c r="CX27" s="634"/>
      <c r="CY27" s="635"/>
      <c r="CZ27" s="624">
        <v>10.8</v>
      </c>
      <c r="DA27" s="636"/>
      <c r="DB27" s="636"/>
      <c r="DC27" s="637"/>
      <c r="DD27" s="627">
        <v>447920</v>
      </c>
      <c r="DE27" s="634"/>
      <c r="DF27" s="634"/>
      <c r="DG27" s="634"/>
      <c r="DH27" s="634"/>
      <c r="DI27" s="634"/>
      <c r="DJ27" s="634"/>
      <c r="DK27" s="635"/>
      <c r="DL27" s="627">
        <v>252580</v>
      </c>
      <c r="DM27" s="634"/>
      <c r="DN27" s="634"/>
      <c r="DO27" s="634"/>
      <c r="DP27" s="634"/>
      <c r="DQ27" s="634"/>
      <c r="DR27" s="634"/>
      <c r="DS27" s="634"/>
      <c r="DT27" s="634"/>
      <c r="DU27" s="634"/>
      <c r="DV27" s="635"/>
      <c r="DW27" s="624">
        <v>5.3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37346</v>
      </c>
      <c r="S28" s="622"/>
      <c r="T28" s="622"/>
      <c r="U28" s="622"/>
      <c r="V28" s="622"/>
      <c r="W28" s="622"/>
      <c r="X28" s="622"/>
      <c r="Y28" s="623"/>
      <c r="Z28" s="659">
        <v>0.4</v>
      </c>
      <c r="AA28" s="659"/>
      <c r="AB28" s="659"/>
      <c r="AC28" s="659"/>
      <c r="AD28" s="660">
        <v>4377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650190</v>
      </c>
      <c r="CS28" s="622"/>
      <c r="CT28" s="622"/>
      <c r="CU28" s="622"/>
      <c r="CV28" s="622"/>
      <c r="CW28" s="622"/>
      <c r="CX28" s="622"/>
      <c r="CY28" s="623"/>
      <c r="CZ28" s="624">
        <v>7.2</v>
      </c>
      <c r="DA28" s="636"/>
      <c r="DB28" s="636"/>
      <c r="DC28" s="637"/>
      <c r="DD28" s="627">
        <v>650190</v>
      </c>
      <c r="DE28" s="622"/>
      <c r="DF28" s="622"/>
      <c r="DG28" s="622"/>
      <c r="DH28" s="622"/>
      <c r="DI28" s="622"/>
      <c r="DJ28" s="622"/>
      <c r="DK28" s="623"/>
      <c r="DL28" s="627">
        <v>650190</v>
      </c>
      <c r="DM28" s="622"/>
      <c r="DN28" s="622"/>
      <c r="DO28" s="622"/>
      <c r="DP28" s="622"/>
      <c r="DQ28" s="622"/>
      <c r="DR28" s="622"/>
      <c r="DS28" s="622"/>
      <c r="DT28" s="622"/>
      <c r="DU28" s="622"/>
      <c r="DV28" s="623"/>
      <c r="DW28" s="624">
        <v>13.6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7421</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650190</v>
      </c>
      <c r="CS29" s="634"/>
      <c r="CT29" s="634"/>
      <c r="CU29" s="634"/>
      <c r="CV29" s="634"/>
      <c r="CW29" s="634"/>
      <c r="CX29" s="634"/>
      <c r="CY29" s="635"/>
      <c r="CZ29" s="624">
        <v>7.2</v>
      </c>
      <c r="DA29" s="636"/>
      <c r="DB29" s="636"/>
      <c r="DC29" s="637"/>
      <c r="DD29" s="627">
        <v>650190</v>
      </c>
      <c r="DE29" s="634"/>
      <c r="DF29" s="634"/>
      <c r="DG29" s="634"/>
      <c r="DH29" s="634"/>
      <c r="DI29" s="634"/>
      <c r="DJ29" s="634"/>
      <c r="DK29" s="635"/>
      <c r="DL29" s="627">
        <v>650190</v>
      </c>
      <c r="DM29" s="634"/>
      <c r="DN29" s="634"/>
      <c r="DO29" s="634"/>
      <c r="DP29" s="634"/>
      <c r="DQ29" s="634"/>
      <c r="DR29" s="634"/>
      <c r="DS29" s="634"/>
      <c r="DT29" s="634"/>
      <c r="DU29" s="634"/>
      <c r="DV29" s="635"/>
      <c r="DW29" s="624">
        <v>13.6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1242574</v>
      </c>
      <c r="S30" s="622"/>
      <c r="T30" s="622"/>
      <c r="U30" s="622"/>
      <c r="V30" s="622"/>
      <c r="W30" s="622"/>
      <c r="X30" s="622"/>
      <c r="Y30" s="623"/>
      <c r="Z30" s="659">
        <v>12.9</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608020</v>
      </c>
      <c r="CS30" s="622"/>
      <c r="CT30" s="622"/>
      <c r="CU30" s="622"/>
      <c r="CV30" s="622"/>
      <c r="CW30" s="622"/>
      <c r="CX30" s="622"/>
      <c r="CY30" s="623"/>
      <c r="CZ30" s="624">
        <v>6.7</v>
      </c>
      <c r="DA30" s="636"/>
      <c r="DB30" s="636"/>
      <c r="DC30" s="637"/>
      <c r="DD30" s="627">
        <v>608020</v>
      </c>
      <c r="DE30" s="622"/>
      <c r="DF30" s="622"/>
      <c r="DG30" s="622"/>
      <c r="DH30" s="622"/>
      <c r="DI30" s="622"/>
      <c r="DJ30" s="622"/>
      <c r="DK30" s="623"/>
      <c r="DL30" s="627">
        <v>608020</v>
      </c>
      <c r="DM30" s="622"/>
      <c r="DN30" s="622"/>
      <c r="DO30" s="622"/>
      <c r="DP30" s="622"/>
      <c r="DQ30" s="622"/>
      <c r="DR30" s="622"/>
      <c r="DS30" s="622"/>
      <c r="DT30" s="622"/>
      <c r="DU30" s="622"/>
      <c r="DV30" s="623"/>
      <c r="DW30" s="624">
        <v>12.7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99.4</v>
      </c>
      <c r="BN31" s="684"/>
      <c r="BO31" s="684"/>
      <c r="BP31" s="684"/>
      <c r="BQ31" s="686"/>
      <c r="BR31" s="683">
        <v>99.6</v>
      </c>
      <c r="BS31" s="684"/>
      <c r="BT31" s="684"/>
      <c r="BU31" s="684"/>
      <c r="BV31" s="684"/>
      <c r="BW31" s="684"/>
      <c r="BX31" s="685">
        <v>99.4</v>
      </c>
      <c r="BY31" s="684"/>
      <c r="BZ31" s="684"/>
      <c r="CA31" s="684"/>
      <c r="CB31" s="686"/>
      <c r="CD31" s="642"/>
      <c r="CE31" s="643"/>
      <c r="CF31" s="618" t="s">
        <v>300</v>
      </c>
      <c r="CG31" s="619"/>
      <c r="CH31" s="619"/>
      <c r="CI31" s="619"/>
      <c r="CJ31" s="619"/>
      <c r="CK31" s="619"/>
      <c r="CL31" s="619"/>
      <c r="CM31" s="619"/>
      <c r="CN31" s="619"/>
      <c r="CO31" s="619"/>
      <c r="CP31" s="619"/>
      <c r="CQ31" s="620"/>
      <c r="CR31" s="621">
        <v>42170</v>
      </c>
      <c r="CS31" s="634"/>
      <c r="CT31" s="634"/>
      <c r="CU31" s="634"/>
      <c r="CV31" s="634"/>
      <c r="CW31" s="634"/>
      <c r="CX31" s="634"/>
      <c r="CY31" s="635"/>
      <c r="CZ31" s="624">
        <v>0.5</v>
      </c>
      <c r="DA31" s="636"/>
      <c r="DB31" s="636"/>
      <c r="DC31" s="637"/>
      <c r="DD31" s="627">
        <v>42170</v>
      </c>
      <c r="DE31" s="634"/>
      <c r="DF31" s="634"/>
      <c r="DG31" s="634"/>
      <c r="DH31" s="634"/>
      <c r="DI31" s="634"/>
      <c r="DJ31" s="634"/>
      <c r="DK31" s="635"/>
      <c r="DL31" s="627">
        <v>42170</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356835</v>
      </c>
      <c r="S32" s="622"/>
      <c r="T32" s="622"/>
      <c r="U32" s="622"/>
      <c r="V32" s="622"/>
      <c r="W32" s="622"/>
      <c r="X32" s="622"/>
      <c r="Y32" s="623"/>
      <c r="Z32" s="659">
        <v>3.7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02" t="s">
        <v>302</v>
      </c>
      <c r="AX32" s="618" t="s">
        <v>303</v>
      </c>
      <c r="AY32" s="619"/>
      <c r="AZ32" s="619"/>
      <c r="BA32" s="619"/>
      <c r="BB32" s="619"/>
      <c r="BC32" s="619"/>
      <c r="BD32" s="619"/>
      <c r="BE32" s="619"/>
      <c r="BF32" s="620"/>
      <c r="BG32" s="687">
        <v>99.5</v>
      </c>
      <c r="BH32" s="634"/>
      <c r="BI32" s="634"/>
      <c r="BJ32" s="634"/>
      <c r="BK32" s="634"/>
      <c r="BL32" s="634"/>
      <c r="BM32" s="625">
        <v>99</v>
      </c>
      <c r="BN32" s="634"/>
      <c r="BO32" s="634"/>
      <c r="BP32" s="634"/>
      <c r="BQ32" s="657"/>
      <c r="BR32" s="687">
        <v>99.5</v>
      </c>
      <c r="BS32" s="634"/>
      <c r="BT32" s="634"/>
      <c r="BU32" s="634"/>
      <c r="BV32" s="634"/>
      <c r="BW32" s="634"/>
      <c r="BX32" s="625">
        <v>99.1</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6658</v>
      </c>
      <c r="S33" s="622"/>
      <c r="T33" s="622"/>
      <c r="U33" s="622"/>
      <c r="V33" s="622"/>
      <c r="W33" s="622"/>
      <c r="X33" s="622"/>
      <c r="Y33" s="623"/>
      <c r="Z33" s="659">
        <v>0.1</v>
      </c>
      <c r="AA33" s="659"/>
      <c r="AB33" s="659"/>
      <c r="AC33" s="659"/>
      <c r="AD33" s="660">
        <v>6053</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99.8</v>
      </c>
      <c r="BH33" s="606"/>
      <c r="BI33" s="606"/>
      <c r="BJ33" s="606"/>
      <c r="BK33" s="606"/>
      <c r="BL33" s="606"/>
      <c r="BM33" s="652">
        <v>99.7</v>
      </c>
      <c r="BN33" s="606"/>
      <c r="BO33" s="606"/>
      <c r="BP33" s="606"/>
      <c r="BQ33" s="669"/>
      <c r="BR33" s="682">
        <v>99.8</v>
      </c>
      <c r="BS33" s="606"/>
      <c r="BT33" s="606"/>
      <c r="BU33" s="606"/>
      <c r="BV33" s="606"/>
      <c r="BW33" s="606"/>
      <c r="BX33" s="652">
        <v>99.7</v>
      </c>
      <c r="BY33" s="606"/>
      <c r="BZ33" s="606"/>
      <c r="CA33" s="606"/>
      <c r="CB33" s="669"/>
      <c r="CD33" s="618" t="s">
        <v>307</v>
      </c>
      <c r="CE33" s="619"/>
      <c r="CF33" s="619"/>
      <c r="CG33" s="619"/>
      <c r="CH33" s="619"/>
      <c r="CI33" s="619"/>
      <c r="CJ33" s="619"/>
      <c r="CK33" s="619"/>
      <c r="CL33" s="619"/>
      <c r="CM33" s="619"/>
      <c r="CN33" s="619"/>
      <c r="CO33" s="619"/>
      <c r="CP33" s="619"/>
      <c r="CQ33" s="620"/>
      <c r="CR33" s="621">
        <v>3616413</v>
      </c>
      <c r="CS33" s="634"/>
      <c r="CT33" s="634"/>
      <c r="CU33" s="634"/>
      <c r="CV33" s="634"/>
      <c r="CW33" s="634"/>
      <c r="CX33" s="634"/>
      <c r="CY33" s="635"/>
      <c r="CZ33" s="624">
        <v>40.1</v>
      </c>
      <c r="DA33" s="636"/>
      <c r="DB33" s="636"/>
      <c r="DC33" s="637"/>
      <c r="DD33" s="627">
        <v>2710943</v>
      </c>
      <c r="DE33" s="634"/>
      <c r="DF33" s="634"/>
      <c r="DG33" s="634"/>
      <c r="DH33" s="634"/>
      <c r="DI33" s="634"/>
      <c r="DJ33" s="634"/>
      <c r="DK33" s="635"/>
      <c r="DL33" s="627">
        <v>2302837</v>
      </c>
      <c r="DM33" s="634"/>
      <c r="DN33" s="634"/>
      <c r="DO33" s="634"/>
      <c r="DP33" s="634"/>
      <c r="DQ33" s="634"/>
      <c r="DR33" s="634"/>
      <c r="DS33" s="634"/>
      <c r="DT33" s="634"/>
      <c r="DU33" s="634"/>
      <c r="DV33" s="635"/>
      <c r="DW33" s="624">
        <v>48.2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467667</v>
      </c>
      <c r="S34" s="622"/>
      <c r="T34" s="622"/>
      <c r="U34" s="622"/>
      <c r="V34" s="622"/>
      <c r="W34" s="622"/>
      <c r="X34" s="622"/>
      <c r="Y34" s="623"/>
      <c r="Z34" s="659">
        <v>4.9000000000000004</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1140027</v>
      </c>
      <c r="CS34" s="622"/>
      <c r="CT34" s="622"/>
      <c r="CU34" s="622"/>
      <c r="CV34" s="622"/>
      <c r="CW34" s="622"/>
      <c r="CX34" s="622"/>
      <c r="CY34" s="623"/>
      <c r="CZ34" s="624">
        <v>12.6</v>
      </c>
      <c r="DA34" s="636"/>
      <c r="DB34" s="636"/>
      <c r="DC34" s="637"/>
      <c r="DD34" s="627">
        <v>886433</v>
      </c>
      <c r="DE34" s="622"/>
      <c r="DF34" s="622"/>
      <c r="DG34" s="622"/>
      <c r="DH34" s="622"/>
      <c r="DI34" s="622"/>
      <c r="DJ34" s="622"/>
      <c r="DK34" s="623"/>
      <c r="DL34" s="627">
        <v>761637</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965656</v>
      </c>
      <c r="S35" s="622"/>
      <c r="T35" s="622"/>
      <c r="U35" s="622"/>
      <c r="V35" s="622"/>
      <c r="W35" s="622"/>
      <c r="X35" s="622"/>
      <c r="Y35" s="623"/>
      <c r="Z35" s="659">
        <v>10</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59203</v>
      </c>
      <c r="CS35" s="634"/>
      <c r="CT35" s="634"/>
      <c r="CU35" s="634"/>
      <c r="CV35" s="634"/>
      <c r="CW35" s="634"/>
      <c r="CX35" s="634"/>
      <c r="CY35" s="635"/>
      <c r="CZ35" s="624">
        <v>0.7</v>
      </c>
      <c r="DA35" s="636"/>
      <c r="DB35" s="636"/>
      <c r="DC35" s="637"/>
      <c r="DD35" s="627">
        <v>58900</v>
      </c>
      <c r="DE35" s="634"/>
      <c r="DF35" s="634"/>
      <c r="DG35" s="634"/>
      <c r="DH35" s="634"/>
      <c r="DI35" s="634"/>
      <c r="DJ35" s="634"/>
      <c r="DK35" s="635"/>
      <c r="DL35" s="627">
        <v>58691</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377891</v>
      </c>
      <c r="S36" s="622"/>
      <c r="T36" s="622"/>
      <c r="U36" s="622"/>
      <c r="V36" s="622"/>
      <c r="W36" s="622"/>
      <c r="X36" s="622"/>
      <c r="Y36" s="623"/>
      <c r="Z36" s="659">
        <v>3.9</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887735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22400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1425595</v>
      </c>
      <c r="CS36" s="622"/>
      <c r="CT36" s="622"/>
      <c r="CU36" s="622"/>
      <c r="CV36" s="622"/>
      <c r="CW36" s="622"/>
      <c r="CX36" s="622"/>
      <c r="CY36" s="623"/>
      <c r="CZ36" s="624">
        <v>15.8</v>
      </c>
      <c r="DA36" s="636"/>
      <c r="DB36" s="636"/>
      <c r="DC36" s="637"/>
      <c r="DD36" s="627">
        <v>1267502</v>
      </c>
      <c r="DE36" s="622"/>
      <c r="DF36" s="622"/>
      <c r="DG36" s="622"/>
      <c r="DH36" s="622"/>
      <c r="DI36" s="622"/>
      <c r="DJ36" s="622"/>
      <c r="DK36" s="623"/>
      <c r="DL36" s="627">
        <v>998456</v>
      </c>
      <c r="DM36" s="622"/>
      <c r="DN36" s="622"/>
      <c r="DO36" s="622"/>
      <c r="DP36" s="622"/>
      <c r="DQ36" s="622"/>
      <c r="DR36" s="622"/>
      <c r="DS36" s="622"/>
      <c r="DT36" s="622"/>
      <c r="DU36" s="622"/>
      <c r="DV36" s="623"/>
      <c r="DW36" s="624">
        <v>20.9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185718</v>
      </c>
      <c r="S37" s="622"/>
      <c r="T37" s="622"/>
      <c r="U37" s="622"/>
      <c r="V37" s="622"/>
      <c r="W37" s="622"/>
      <c r="X37" s="622"/>
      <c r="Y37" s="623"/>
      <c r="Z37" s="659">
        <v>1.9</v>
      </c>
      <c r="AA37" s="659"/>
      <c r="AB37" s="659"/>
      <c r="AC37" s="659"/>
      <c r="AD37" s="660">
        <v>696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292996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18090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663428</v>
      </c>
      <c r="CS37" s="634"/>
      <c r="CT37" s="634"/>
      <c r="CU37" s="634"/>
      <c r="CV37" s="634"/>
      <c r="CW37" s="634"/>
      <c r="CX37" s="634"/>
      <c r="CY37" s="635"/>
      <c r="CZ37" s="624">
        <v>7.3</v>
      </c>
      <c r="DA37" s="636"/>
      <c r="DB37" s="636"/>
      <c r="DC37" s="637"/>
      <c r="DD37" s="627">
        <v>596407</v>
      </c>
      <c r="DE37" s="634"/>
      <c r="DF37" s="634"/>
      <c r="DG37" s="634"/>
      <c r="DH37" s="634"/>
      <c r="DI37" s="634"/>
      <c r="DJ37" s="634"/>
      <c r="DK37" s="635"/>
      <c r="DL37" s="627">
        <v>584268</v>
      </c>
      <c r="DM37" s="634"/>
      <c r="DN37" s="634"/>
      <c r="DO37" s="634"/>
      <c r="DP37" s="634"/>
      <c r="DQ37" s="634"/>
      <c r="DR37" s="634"/>
      <c r="DS37" s="634"/>
      <c r="DT37" s="634"/>
      <c r="DU37" s="634"/>
      <c r="DV37" s="635"/>
      <c r="DW37" s="624">
        <v>12.2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1136742</v>
      </c>
      <c r="S38" s="622"/>
      <c r="T38" s="622"/>
      <c r="U38" s="622"/>
      <c r="V38" s="622"/>
      <c r="W38" s="622"/>
      <c r="X38" s="622"/>
      <c r="Y38" s="623"/>
      <c r="Z38" s="659">
        <v>11.8</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t="s">
        <v>121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2096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594739</v>
      </c>
      <c r="CS38" s="622"/>
      <c r="CT38" s="622"/>
      <c r="CU38" s="622"/>
      <c r="CV38" s="622"/>
      <c r="CW38" s="622"/>
      <c r="CX38" s="622"/>
      <c r="CY38" s="623"/>
      <c r="CZ38" s="624">
        <v>6.6</v>
      </c>
      <c r="DA38" s="636"/>
      <c r="DB38" s="636"/>
      <c r="DC38" s="637"/>
      <c r="DD38" s="627">
        <v>495104</v>
      </c>
      <c r="DE38" s="622"/>
      <c r="DF38" s="622"/>
      <c r="DG38" s="622"/>
      <c r="DH38" s="622"/>
      <c r="DI38" s="622"/>
      <c r="DJ38" s="622"/>
      <c r="DK38" s="623"/>
      <c r="DL38" s="627">
        <v>484053</v>
      </c>
      <c r="DM38" s="622"/>
      <c r="DN38" s="622"/>
      <c r="DO38" s="622"/>
      <c r="DP38" s="622"/>
      <c r="DQ38" s="622"/>
      <c r="DR38" s="622"/>
      <c r="DS38" s="622"/>
      <c r="DT38" s="622"/>
      <c r="DU38" s="622"/>
      <c r="DV38" s="623"/>
      <c r="DW38" s="624">
        <v>10.1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3032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394749</v>
      </c>
      <c r="CS39" s="634"/>
      <c r="CT39" s="634"/>
      <c r="CU39" s="634"/>
      <c r="CV39" s="634"/>
      <c r="CW39" s="634"/>
      <c r="CX39" s="634"/>
      <c r="CY39" s="635"/>
      <c r="CZ39" s="624">
        <v>4.4000000000000004</v>
      </c>
      <c r="DA39" s="636"/>
      <c r="DB39" s="636"/>
      <c r="DC39" s="637"/>
      <c r="DD39" s="627">
        <v>2904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19142</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2100</v>
      </c>
      <c r="CS40" s="622"/>
      <c r="CT40" s="622"/>
      <c r="CU40" s="622"/>
      <c r="CV40" s="622"/>
      <c r="CW40" s="622"/>
      <c r="CX40" s="622"/>
      <c r="CY40" s="623"/>
      <c r="CZ40" s="624">
        <v>0</v>
      </c>
      <c r="DA40" s="636"/>
      <c r="DB40" s="636"/>
      <c r="DC40" s="637"/>
      <c r="DD40" s="627">
        <v>100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9614590</v>
      </c>
      <c r="S41" s="646"/>
      <c r="T41" s="646"/>
      <c r="U41" s="646"/>
      <c r="V41" s="646"/>
      <c r="W41" s="646"/>
      <c r="X41" s="646"/>
      <c r="Y41" s="649"/>
      <c r="Z41" s="650">
        <v>100</v>
      </c>
      <c r="AA41" s="650"/>
      <c r="AB41" s="650"/>
      <c r="AC41" s="650"/>
      <c r="AD41" s="651">
        <v>4755880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130177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464562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2424498</v>
      </c>
      <c r="CS42" s="634"/>
      <c r="CT42" s="634"/>
      <c r="CU42" s="634"/>
      <c r="CV42" s="634"/>
      <c r="CW42" s="634"/>
      <c r="CX42" s="634"/>
      <c r="CY42" s="635"/>
      <c r="CZ42" s="624">
        <v>26.9</v>
      </c>
      <c r="DA42" s="636"/>
      <c r="DB42" s="636"/>
      <c r="DC42" s="637"/>
      <c r="DD42" s="627">
        <v>423641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75208</v>
      </c>
      <c r="CS43" s="634"/>
      <c r="CT43" s="634"/>
      <c r="CU43" s="634"/>
      <c r="CV43" s="634"/>
      <c r="CW43" s="634"/>
      <c r="CX43" s="634"/>
      <c r="CY43" s="635"/>
      <c r="CZ43" s="624">
        <v>0.8</v>
      </c>
      <c r="DA43" s="636"/>
      <c r="DB43" s="636"/>
      <c r="DC43" s="637"/>
      <c r="DD43" s="627">
        <v>75208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2424498</v>
      </c>
      <c r="CS44" s="622"/>
      <c r="CT44" s="622"/>
      <c r="CU44" s="622"/>
      <c r="CV44" s="622"/>
      <c r="CW44" s="622"/>
      <c r="CX44" s="622"/>
      <c r="CY44" s="623"/>
      <c r="CZ44" s="624">
        <v>26.9</v>
      </c>
      <c r="DA44" s="625"/>
      <c r="DB44" s="625"/>
      <c r="DC44" s="626"/>
      <c r="DD44" s="627">
        <v>423641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1184344</v>
      </c>
      <c r="CS45" s="634"/>
      <c r="CT45" s="634"/>
      <c r="CU45" s="634"/>
      <c r="CV45" s="634"/>
      <c r="CW45" s="634"/>
      <c r="CX45" s="634"/>
      <c r="CY45" s="635"/>
      <c r="CZ45" s="624">
        <v>13.1</v>
      </c>
      <c r="DA45" s="636"/>
      <c r="DB45" s="636"/>
      <c r="DC45" s="637"/>
      <c r="DD45" s="627">
        <v>75426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1227592</v>
      </c>
      <c r="CS46" s="622"/>
      <c r="CT46" s="622"/>
      <c r="CU46" s="622"/>
      <c r="CV46" s="622"/>
      <c r="CW46" s="622"/>
      <c r="CX46" s="622"/>
      <c r="CY46" s="623"/>
      <c r="CZ46" s="624">
        <v>13.6</v>
      </c>
      <c r="DA46" s="625"/>
      <c r="DB46" s="625"/>
      <c r="DC46" s="626"/>
      <c r="DD46" s="627">
        <v>343253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9026704</v>
      </c>
      <c r="CS49" s="606"/>
      <c r="CT49" s="606"/>
      <c r="CU49" s="606"/>
      <c r="CV49" s="606"/>
      <c r="CW49" s="606"/>
      <c r="CX49" s="606"/>
      <c r="CY49" s="607"/>
      <c r="CZ49" s="608">
        <v>100</v>
      </c>
      <c r="DA49" s="609"/>
      <c r="DB49" s="609"/>
      <c r="DC49" s="610"/>
      <c r="DD49" s="611">
        <v>5460923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EkaHLImNqOs3YGMHY6UMi81gpl2hl20C5FDMVcJ55gG5gcs4b0foKBfo2qTuVAT1kNYtB0OLw6G2AMFtiKyEg==" saltValue="g8+kpdTcV2r2Fv0x2kNh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76" sqref="AU76:AY7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9621</v>
      </c>
      <c r="R7" s="1103"/>
      <c r="S7" s="1103"/>
      <c r="T7" s="1103"/>
      <c r="U7" s="1103"/>
      <c r="V7" s="1103">
        <v>9033</v>
      </c>
      <c r="W7" s="1103"/>
      <c r="X7" s="1103"/>
      <c r="Y7" s="1103"/>
      <c r="Z7" s="1103"/>
      <c r="AA7" s="1103">
        <v>588</v>
      </c>
      <c r="AB7" s="1103"/>
      <c r="AC7" s="1103"/>
      <c r="AD7" s="1103"/>
      <c r="AE7" s="1104"/>
      <c r="AF7" s="1105">
        <v>556</v>
      </c>
      <c r="AG7" s="1106"/>
      <c r="AH7" s="1106"/>
      <c r="AI7" s="1106"/>
      <c r="AJ7" s="1107"/>
      <c r="AK7" s="1108">
        <v>966</v>
      </c>
      <c r="AL7" s="1109"/>
      <c r="AM7" s="1109"/>
      <c r="AN7" s="1109"/>
      <c r="AO7" s="1109"/>
      <c r="AP7" s="1109">
        <v>8458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9621</v>
      </c>
      <c r="R23" s="1061"/>
      <c r="S23" s="1061"/>
      <c r="T23" s="1061"/>
      <c r="U23" s="1061"/>
      <c r="V23" s="1061">
        <v>9033</v>
      </c>
      <c r="W23" s="1061"/>
      <c r="X23" s="1061"/>
      <c r="Y23" s="1061"/>
      <c r="Z23" s="1061"/>
      <c r="AA23" s="1061">
        <v>588</v>
      </c>
      <c r="AB23" s="1061"/>
      <c r="AC23" s="1061"/>
      <c r="AD23" s="1061"/>
      <c r="AE23" s="1068"/>
      <c r="AF23" s="1069">
        <v>556</v>
      </c>
      <c r="AG23" s="1061"/>
      <c r="AH23" s="1061"/>
      <c r="AI23" s="1061"/>
      <c r="AJ23" s="1070"/>
      <c r="AK23" s="1071"/>
      <c r="AL23" s="1072"/>
      <c r="AM23" s="1072"/>
      <c r="AN23" s="1072"/>
      <c r="AO23" s="1072"/>
      <c r="AP23" s="1061">
        <v>8458</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1643</v>
      </c>
      <c r="R28" s="1051"/>
      <c r="S28" s="1051"/>
      <c r="T28" s="1051"/>
      <c r="U28" s="1051"/>
      <c r="V28" s="1051">
        <v>1621</v>
      </c>
      <c r="W28" s="1051"/>
      <c r="X28" s="1051"/>
      <c r="Y28" s="1051"/>
      <c r="Z28" s="1051"/>
      <c r="AA28" s="1051">
        <v>22</v>
      </c>
      <c r="AB28" s="1051"/>
      <c r="AC28" s="1051"/>
      <c r="AD28" s="1051"/>
      <c r="AE28" s="1052"/>
      <c r="AF28" s="1053">
        <v>22</v>
      </c>
      <c r="AG28" s="1051"/>
      <c r="AH28" s="1051"/>
      <c r="AI28" s="1051"/>
      <c r="AJ28" s="1054"/>
      <c r="AK28" s="1042">
        <v>199</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1478</v>
      </c>
      <c r="R29" s="1039"/>
      <c r="S29" s="1039"/>
      <c r="T29" s="1039"/>
      <c r="U29" s="1039"/>
      <c r="V29" s="1039">
        <v>1422</v>
      </c>
      <c r="W29" s="1039"/>
      <c r="X29" s="1039"/>
      <c r="Y29" s="1039"/>
      <c r="Z29" s="1039"/>
      <c r="AA29" s="1039">
        <v>56</v>
      </c>
      <c r="AB29" s="1039"/>
      <c r="AC29" s="1039"/>
      <c r="AD29" s="1039"/>
      <c r="AE29" s="1040"/>
      <c r="AF29" s="1035">
        <v>56</v>
      </c>
      <c r="AG29" s="1036"/>
      <c r="AH29" s="1036"/>
      <c r="AI29" s="1036"/>
      <c r="AJ29" s="1037"/>
      <c r="AK29" s="980">
        <v>268</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224</v>
      </c>
      <c r="R30" s="1039"/>
      <c r="S30" s="1039"/>
      <c r="T30" s="1039"/>
      <c r="U30" s="1039"/>
      <c r="V30" s="1039">
        <v>222</v>
      </c>
      <c r="W30" s="1039"/>
      <c r="X30" s="1039"/>
      <c r="Y30" s="1039"/>
      <c r="Z30" s="1039"/>
      <c r="AA30" s="1039">
        <v>2</v>
      </c>
      <c r="AB30" s="1039"/>
      <c r="AC30" s="1039"/>
      <c r="AD30" s="1039"/>
      <c r="AE30" s="1040"/>
      <c r="AF30" s="1035">
        <v>2</v>
      </c>
      <c r="AG30" s="1036"/>
      <c r="AH30" s="1036"/>
      <c r="AI30" s="1036"/>
      <c r="AJ30" s="1037"/>
      <c r="AK30" s="980">
        <v>65</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488</v>
      </c>
      <c r="R31" s="1039"/>
      <c r="S31" s="1039"/>
      <c r="T31" s="1039"/>
      <c r="U31" s="1039"/>
      <c r="V31" s="1039">
        <v>511</v>
      </c>
      <c r="W31" s="1039"/>
      <c r="X31" s="1039"/>
      <c r="Y31" s="1039"/>
      <c r="Z31" s="1039"/>
      <c r="AA31" s="1039">
        <v>-23</v>
      </c>
      <c r="AB31" s="1039"/>
      <c r="AC31" s="1039"/>
      <c r="AD31" s="1039"/>
      <c r="AE31" s="1040"/>
      <c r="AF31" s="1035">
        <v>844</v>
      </c>
      <c r="AG31" s="1036"/>
      <c r="AH31" s="1036"/>
      <c r="AI31" s="1036"/>
      <c r="AJ31" s="1037"/>
      <c r="AK31" s="980">
        <v>0</v>
      </c>
      <c r="AL31" s="971"/>
      <c r="AM31" s="971"/>
      <c r="AN31" s="971"/>
      <c r="AO31" s="971"/>
      <c r="AP31" s="971">
        <v>658</v>
      </c>
      <c r="AQ31" s="971"/>
      <c r="AR31" s="971"/>
      <c r="AS31" s="971"/>
      <c r="AT31" s="971"/>
      <c r="AU31" s="971">
        <v>0</v>
      </c>
      <c r="AV31" s="971"/>
      <c r="AW31" s="971"/>
      <c r="AX31" s="971"/>
      <c r="AY31" s="971"/>
      <c r="AZ31" s="1041" t="s">
        <v>552</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105</v>
      </c>
      <c r="R32" s="1039"/>
      <c r="S32" s="1039"/>
      <c r="T32" s="1039"/>
      <c r="U32" s="1039"/>
      <c r="V32" s="1039">
        <v>41</v>
      </c>
      <c r="W32" s="1039"/>
      <c r="X32" s="1039"/>
      <c r="Y32" s="1039"/>
      <c r="Z32" s="1039"/>
      <c r="AA32" s="1039">
        <v>64</v>
      </c>
      <c r="AB32" s="1039"/>
      <c r="AC32" s="1039"/>
      <c r="AD32" s="1039"/>
      <c r="AE32" s="1040"/>
      <c r="AF32" s="1035">
        <v>366</v>
      </c>
      <c r="AG32" s="1036"/>
      <c r="AH32" s="1036"/>
      <c r="AI32" s="1036"/>
      <c r="AJ32" s="1037"/>
      <c r="AK32" s="980">
        <v>0</v>
      </c>
      <c r="AL32" s="971"/>
      <c r="AM32" s="971"/>
      <c r="AN32" s="971"/>
      <c r="AO32" s="971"/>
      <c r="AP32" s="971">
        <v>354</v>
      </c>
      <c r="AQ32" s="971"/>
      <c r="AR32" s="971"/>
      <c r="AS32" s="971"/>
      <c r="AT32" s="971"/>
      <c r="AU32" s="971">
        <v>0</v>
      </c>
      <c r="AV32" s="971"/>
      <c r="AW32" s="971"/>
      <c r="AX32" s="971"/>
      <c r="AY32" s="971"/>
      <c r="AZ32" s="1041" t="s">
        <v>552</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891</v>
      </c>
      <c r="R33" s="1039"/>
      <c r="S33" s="1039"/>
      <c r="T33" s="1039"/>
      <c r="U33" s="1039"/>
      <c r="V33" s="1039">
        <v>785</v>
      </c>
      <c r="W33" s="1039"/>
      <c r="X33" s="1039"/>
      <c r="Y33" s="1039"/>
      <c r="Z33" s="1039"/>
      <c r="AA33" s="1039">
        <v>106</v>
      </c>
      <c r="AB33" s="1039"/>
      <c r="AC33" s="1039"/>
      <c r="AD33" s="1039"/>
      <c r="AE33" s="1040"/>
      <c r="AF33" s="1035">
        <v>812</v>
      </c>
      <c r="AG33" s="1036"/>
      <c r="AH33" s="1036"/>
      <c r="AI33" s="1036"/>
      <c r="AJ33" s="1037"/>
      <c r="AK33" s="980">
        <v>293</v>
      </c>
      <c r="AL33" s="971"/>
      <c r="AM33" s="971"/>
      <c r="AN33" s="971"/>
      <c r="AO33" s="971"/>
      <c r="AP33" s="971">
        <v>5254</v>
      </c>
      <c r="AQ33" s="971"/>
      <c r="AR33" s="971"/>
      <c r="AS33" s="971"/>
      <c r="AT33" s="971"/>
      <c r="AU33" s="971">
        <v>3652</v>
      </c>
      <c r="AV33" s="971"/>
      <c r="AW33" s="971"/>
      <c r="AX33" s="971"/>
      <c r="AY33" s="971"/>
      <c r="AZ33" s="1041" t="s">
        <v>552</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2101</v>
      </c>
      <c r="AG63" s="959"/>
      <c r="AH63" s="959"/>
      <c r="AI63" s="959"/>
      <c r="AJ63" s="1022"/>
      <c r="AK63" s="1023"/>
      <c r="AL63" s="963"/>
      <c r="AM63" s="963"/>
      <c r="AN63" s="963"/>
      <c r="AO63" s="963"/>
      <c r="AP63" s="959">
        <f>SUM(AP31:AT33)</f>
        <v>6266</v>
      </c>
      <c r="AQ63" s="959"/>
      <c r="AR63" s="959"/>
      <c r="AS63" s="959"/>
      <c r="AT63" s="959"/>
      <c r="AU63" s="959">
        <f>AU33</f>
        <v>3652</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4371</v>
      </c>
      <c r="R68" s="982"/>
      <c r="S68" s="982"/>
      <c r="T68" s="982"/>
      <c r="U68" s="982"/>
      <c r="V68" s="982">
        <v>4312</v>
      </c>
      <c r="W68" s="982"/>
      <c r="X68" s="982"/>
      <c r="Y68" s="982"/>
      <c r="Z68" s="982"/>
      <c r="AA68" s="982">
        <v>59</v>
      </c>
      <c r="AB68" s="982"/>
      <c r="AC68" s="982"/>
      <c r="AD68" s="982"/>
      <c r="AE68" s="982"/>
      <c r="AF68" s="982">
        <v>59</v>
      </c>
      <c r="AG68" s="982"/>
      <c r="AH68" s="982"/>
      <c r="AI68" s="982"/>
      <c r="AJ68" s="982"/>
      <c r="AK68" s="982" t="s">
        <v>561</v>
      </c>
      <c r="AL68" s="982"/>
      <c r="AM68" s="982"/>
      <c r="AN68" s="982"/>
      <c r="AO68" s="982"/>
      <c r="AP68" s="982">
        <v>1556</v>
      </c>
      <c r="AQ68" s="982"/>
      <c r="AR68" s="982"/>
      <c r="AS68" s="982"/>
      <c r="AT68" s="982"/>
      <c r="AU68" s="982">
        <v>142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462</v>
      </c>
      <c r="R69" s="971"/>
      <c r="S69" s="971"/>
      <c r="T69" s="971"/>
      <c r="U69" s="971"/>
      <c r="V69" s="971">
        <v>438</v>
      </c>
      <c r="W69" s="971"/>
      <c r="X69" s="971"/>
      <c r="Y69" s="971"/>
      <c r="Z69" s="971"/>
      <c r="AA69" s="971">
        <v>24</v>
      </c>
      <c r="AB69" s="971"/>
      <c r="AC69" s="971"/>
      <c r="AD69" s="971"/>
      <c r="AE69" s="971"/>
      <c r="AF69" s="971">
        <v>24</v>
      </c>
      <c r="AG69" s="971"/>
      <c r="AH69" s="971"/>
      <c r="AI69" s="971"/>
      <c r="AJ69" s="971"/>
      <c r="AK69" s="971">
        <v>10</v>
      </c>
      <c r="AL69" s="971"/>
      <c r="AM69" s="971"/>
      <c r="AN69" s="971"/>
      <c r="AO69" s="971"/>
      <c r="AP69" s="971" t="s">
        <v>561</v>
      </c>
      <c r="AQ69" s="971"/>
      <c r="AR69" s="971"/>
      <c r="AS69" s="971"/>
      <c r="AT69" s="971"/>
      <c r="AU69" s="971" t="s">
        <v>561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1650</v>
      </c>
      <c r="R70" s="971"/>
      <c r="S70" s="971"/>
      <c r="T70" s="971"/>
      <c r="U70" s="971"/>
      <c r="V70" s="971">
        <v>1574</v>
      </c>
      <c r="W70" s="971"/>
      <c r="X70" s="971"/>
      <c r="Y70" s="971"/>
      <c r="Z70" s="971"/>
      <c r="AA70" s="971">
        <v>76</v>
      </c>
      <c r="AB70" s="971"/>
      <c r="AC70" s="971"/>
      <c r="AD70" s="971"/>
      <c r="AE70" s="971"/>
      <c r="AF70" s="971">
        <v>74</v>
      </c>
      <c r="AG70" s="971"/>
      <c r="AH70" s="971"/>
      <c r="AI70" s="971"/>
      <c r="AJ70" s="971"/>
      <c r="AK70" s="971">
        <v>82</v>
      </c>
      <c r="AL70" s="971"/>
      <c r="AM70" s="971"/>
      <c r="AN70" s="971"/>
      <c r="AO70" s="971"/>
      <c r="AP70" s="971">
        <v>54</v>
      </c>
      <c r="AQ70" s="971"/>
      <c r="AR70" s="971"/>
      <c r="AS70" s="971"/>
      <c r="AT70" s="971"/>
      <c r="AU70" s="971">
        <v>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16725</v>
      </c>
      <c r="R71" s="971"/>
      <c r="S71" s="971"/>
      <c r="T71" s="971"/>
      <c r="U71" s="971"/>
      <c r="V71" s="971">
        <v>16704</v>
      </c>
      <c r="W71" s="971"/>
      <c r="X71" s="971"/>
      <c r="Y71" s="971"/>
      <c r="Z71" s="971"/>
      <c r="AA71" s="971">
        <v>21</v>
      </c>
      <c r="AB71" s="971"/>
      <c r="AC71" s="971"/>
      <c r="AD71" s="971"/>
      <c r="AE71" s="971"/>
      <c r="AF71" s="971">
        <v>21</v>
      </c>
      <c r="AG71" s="971"/>
      <c r="AH71" s="971"/>
      <c r="AI71" s="971"/>
      <c r="AJ71" s="971"/>
      <c r="AK71" s="971">
        <v>164</v>
      </c>
      <c r="AL71" s="971"/>
      <c r="AM71" s="971"/>
      <c r="AN71" s="971"/>
      <c r="AO71" s="971"/>
      <c r="AP71" s="971" t="s">
        <v>561</v>
      </c>
      <c r="AQ71" s="971"/>
      <c r="AR71" s="971"/>
      <c r="AS71" s="971"/>
      <c r="AT71" s="971"/>
      <c r="AU71" s="971" t="s">
        <v>561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78</v>
      </c>
      <c r="R72" s="971"/>
      <c r="S72" s="971"/>
      <c r="T72" s="971"/>
      <c r="U72" s="971"/>
      <c r="V72" s="971">
        <v>77</v>
      </c>
      <c r="W72" s="971"/>
      <c r="X72" s="971"/>
      <c r="Y72" s="971"/>
      <c r="Z72" s="971"/>
      <c r="AA72" s="971">
        <v>1</v>
      </c>
      <c r="AB72" s="971"/>
      <c r="AC72" s="971"/>
      <c r="AD72" s="971"/>
      <c r="AE72" s="971"/>
      <c r="AF72" s="971">
        <v>1</v>
      </c>
      <c r="AG72" s="971"/>
      <c r="AH72" s="971"/>
      <c r="AI72" s="971"/>
      <c r="AJ72" s="971"/>
      <c r="AK72" s="971">
        <v>13</v>
      </c>
      <c r="AL72" s="971"/>
      <c r="AM72" s="971"/>
      <c r="AN72" s="971"/>
      <c r="AO72" s="971"/>
      <c r="AP72" s="971" t="s">
        <v>561</v>
      </c>
      <c r="AQ72" s="971"/>
      <c r="AR72" s="971"/>
      <c r="AS72" s="971"/>
      <c r="AT72" s="971"/>
      <c r="AU72" s="971" t="s">
        <v>561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425</v>
      </c>
      <c r="R73" s="971"/>
      <c r="S73" s="971"/>
      <c r="T73" s="971"/>
      <c r="U73" s="971"/>
      <c r="V73" s="971">
        <v>237</v>
      </c>
      <c r="W73" s="971"/>
      <c r="X73" s="971"/>
      <c r="Y73" s="971"/>
      <c r="Z73" s="971"/>
      <c r="AA73" s="971">
        <v>188</v>
      </c>
      <c r="AB73" s="971"/>
      <c r="AC73" s="971"/>
      <c r="AD73" s="971"/>
      <c r="AE73" s="971"/>
      <c r="AF73" s="971">
        <v>188</v>
      </c>
      <c r="AG73" s="971"/>
      <c r="AH73" s="971"/>
      <c r="AI73" s="971"/>
      <c r="AJ73" s="971"/>
      <c r="AK73" s="971" t="s">
        <v>561</v>
      </c>
      <c r="AL73" s="971"/>
      <c r="AM73" s="971"/>
      <c r="AN73" s="971"/>
      <c r="AO73" s="971"/>
      <c r="AP73" s="971" t="s">
        <v>561</v>
      </c>
      <c r="AQ73" s="971"/>
      <c r="AR73" s="971"/>
      <c r="AS73" s="971"/>
      <c r="AT73" s="971"/>
      <c r="AU73" s="971" t="s">
        <v>561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7">
        <v>1130</v>
      </c>
      <c r="R74" s="971"/>
      <c r="S74" s="971"/>
      <c r="T74" s="971"/>
      <c r="U74" s="971"/>
      <c r="V74" s="971">
        <v>1119</v>
      </c>
      <c r="W74" s="971"/>
      <c r="X74" s="971"/>
      <c r="Y74" s="971"/>
      <c r="Z74" s="971"/>
      <c r="AA74" s="971">
        <v>11</v>
      </c>
      <c r="AB74" s="971"/>
      <c r="AC74" s="971"/>
      <c r="AD74" s="971"/>
      <c r="AE74" s="971"/>
      <c r="AF74" s="971">
        <v>11</v>
      </c>
      <c r="AG74" s="971"/>
      <c r="AH74" s="971"/>
      <c r="AI74" s="971"/>
      <c r="AJ74" s="971"/>
      <c r="AK74" s="971" t="s">
        <v>561</v>
      </c>
      <c r="AL74" s="971"/>
      <c r="AM74" s="971"/>
      <c r="AN74" s="971"/>
      <c r="AO74" s="971"/>
      <c r="AP74" s="971" t="s">
        <v>561</v>
      </c>
      <c r="AQ74" s="971"/>
      <c r="AR74" s="971"/>
      <c r="AS74" s="971"/>
      <c r="AT74" s="971"/>
      <c r="AU74" s="971" t="s">
        <v>561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560</v>
      </c>
      <c r="C75" s="975"/>
      <c r="D75" s="975"/>
      <c r="E75" s="975"/>
      <c r="F75" s="975"/>
      <c r="G75" s="975"/>
      <c r="H75" s="975"/>
      <c r="I75" s="975"/>
      <c r="J75" s="975"/>
      <c r="K75" s="975"/>
      <c r="L75" s="975"/>
      <c r="M75" s="975"/>
      <c r="N75" s="975"/>
      <c r="O75" s="975"/>
      <c r="P75" s="976"/>
      <c r="Q75" s="978">
        <v>395416</v>
      </c>
      <c r="R75" s="979"/>
      <c r="S75" s="979"/>
      <c r="T75" s="979"/>
      <c r="U75" s="980"/>
      <c r="V75" s="981">
        <v>387020</v>
      </c>
      <c r="W75" s="979"/>
      <c r="X75" s="979"/>
      <c r="Y75" s="979"/>
      <c r="Z75" s="980"/>
      <c r="AA75" s="981">
        <v>8396</v>
      </c>
      <c r="AB75" s="979"/>
      <c r="AC75" s="979"/>
      <c r="AD75" s="979"/>
      <c r="AE75" s="980"/>
      <c r="AF75" s="981">
        <v>8396</v>
      </c>
      <c r="AG75" s="979"/>
      <c r="AH75" s="979"/>
      <c r="AI75" s="979"/>
      <c r="AJ75" s="980"/>
      <c r="AK75" s="981">
        <v>755</v>
      </c>
      <c r="AL75" s="979"/>
      <c r="AM75" s="979"/>
      <c r="AN75" s="979"/>
      <c r="AO75" s="980"/>
      <c r="AP75" s="981" t="s">
        <v>561</v>
      </c>
      <c r="AQ75" s="979"/>
      <c r="AR75" s="979"/>
      <c r="AS75" s="979"/>
      <c r="AT75" s="980"/>
      <c r="AU75" s="981" t="s">
        <v>561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SUM(AF68:AJ75)</f>
        <v>8774</v>
      </c>
      <c r="AG88" s="959"/>
      <c r="AH88" s="959"/>
      <c r="AI88" s="959"/>
      <c r="AJ88" s="959"/>
      <c r="AK88" s="963"/>
      <c r="AL88" s="963"/>
      <c r="AM88" s="963"/>
      <c r="AN88" s="963"/>
      <c r="AO88" s="963"/>
      <c r="AP88" s="959">
        <f>SUM(AP68:AT75)</f>
        <v>1610</v>
      </c>
      <c r="AQ88" s="959"/>
      <c r="AR88" s="959"/>
      <c r="AS88" s="959"/>
      <c r="AT88" s="959"/>
      <c r="AU88" s="959">
        <f>SUM(AU68:AY75)</f>
        <v>148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672775</v>
      </c>
      <c r="AB110" s="889"/>
      <c r="AC110" s="889"/>
      <c r="AD110" s="889"/>
      <c r="AE110" s="890"/>
      <c r="AF110" s="891">
        <v>675615</v>
      </c>
      <c r="AG110" s="889"/>
      <c r="AH110" s="889"/>
      <c r="AI110" s="889"/>
      <c r="AJ110" s="890"/>
      <c r="AK110" s="891">
        <v>650190</v>
      </c>
      <c r="AL110" s="889"/>
      <c r="AM110" s="889"/>
      <c r="AN110" s="889"/>
      <c r="AO110" s="890"/>
      <c r="AP110" s="892">
        <v>15.6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7364235</v>
      </c>
      <c r="BR110" s="842"/>
      <c r="BS110" s="842"/>
      <c r="BT110" s="842"/>
      <c r="BU110" s="842"/>
      <c r="BV110" s="842">
        <v>7928948</v>
      </c>
      <c r="BW110" s="842"/>
      <c r="BX110" s="842"/>
      <c r="BY110" s="842"/>
      <c r="BZ110" s="842"/>
      <c r="CA110" s="842">
        <v>8457671</v>
      </c>
      <c r="CB110" s="842"/>
      <c r="CC110" s="842"/>
      <c r="CD110" s="842"/>
      <c r="CE110" s="842"/>
      <c r="CF110" s="866">
        <v>203.2</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4548785</v>
      </c>
      <c r="BR112" s="817"/>
      <c r="BS112" s="817"/>
      <c r="BT112" s="817"/>
      <c r="BU112" s="817"/>
      <c r="BV112" s="817">
        <v>4119894</v>
      </c>
      <c r="BW112" s="817"/>
      <c r="BX112" s="817"/>
      <c r="BY112" s="817"/>
      <c r="BZ112" s="817"/>
      <c r="CA112" s="817">
        <v>3651687</v>
      </c>
      <c r="CB112" s="817"/>
      <c r="CC112" s="817"/>
      <c r="CD112" s="817"/>
      <c r="CE112" s="817"/>
      <c r="CF112" s="875">
        <v>87.7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250843</v>
      </c>
      <c r="AB113" s="919"/>
      <c r="AC113" s="919"/>
      <c r="AD113" s="919"/>
      <c r="AE113" s="920"/>
      <c r="AF113" s="921">
        <v>243684</v>
      </c>
      <c r="AG113" s="919"/>
      <c r="AH113" s="919"/>
      <c r="AI113" s="919"/>
      <c r="AJ113" s="920"/>
      <c r="AK113" s="921">
        <v>235969</v>
      </c>
      <c r="AL113" s="919"/>
      <c r="AM113" s="919"/>
      <c r="AN113" s="919"/>
      <c r="AO113" s="920"/>
      <c r="AP113" s="922">
        <v>5.7</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175412</v>
      </c>
      <c r="BR113" s="817"/>
      <c r="BS113" s="817"/>
      <c r="BT113" s="817"/>
      <c r="BU113" s="817"/>
      <c r="BV113" s="817">
        <v>168109</v>
      </c>
      <c r="BW113" s="817"/>
      <c r="BX113" s="817"/>
      <c r="BY113" s="817"/>
      <c r="BZ113" s="817"/>
      <c r="CA113" s="817">
        <v>148558</v>
      </c>
      <c r="CB113" s="817"/>
      <c r="CC113" s="817"/>
      <c r="CD113" s="817"/>
      <c r="CE113" s="817"/>
      <c r="CF113" s="875">
        <v>3.6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23104</v>
      </c>
      <c r="AB114" s="780"/>
      <c r="AC114" s="780"/>
      <c r="AD114" s="780"/>
      <c r="AE114" s="781"/>
      <c r="AF114" s="782">
        <v>26533</v>
      </c>
      <c r="AG114" s="780"/>
      <c r="AH114" s="780"/>
      <c r="AI114" s="780"/>
      <c r="AJ114" s="781"/>
      <c r="AK114" s="782">
        <v>26681</v>
      </c>
      <c r="AL114" s="780"/>
      <c r="AM114" s="780"/>
      <c r="AN114" s="780"/>
      <c r="AO114" s="781"/>
      <c r="AP114" s="824">
        <v>0.6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689954</v>
      </c>
      <c r="BR114" s="817"/>
      <c r="BS114" s="817"/>
      <c r="BT114" s="817"/>
      <c r="BU114" s="817"/>
      <c r="BV114" s="817">
        <v>464532</v>
      </c>
      <c r="BW114" s="817"/>
      <c r="BX114" s="817"/>
      <c r="BY114" s="817"/>
      <c r="BZ114" s="817"/>
      <c r="CA114" s="817">
        <v>444587</v>
      </c>
      <c r="CB114" s="817"/>
      <c r="CC114" s="817"/>
      <c r="CD114" s="817"/>
      <c r="CE114" s="817"/>
      <c r="CF114" s="875">
        <v>10.7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257</v>
      </c>
      <c r="BR115" s="817"/>
      <c r="BS115" s="817"/>
      <c r="BT115" s="817"/>
      <c r="BU115" s="817"/>
      <c r="BV115" s="817">
        <v>557</v>
      </c>
      <c r="BW115" s="817"/>
      <c r="BX115" s="817"/>
      <c r="BY115" s="817"/>
      <c r="BZ115" s="817"/>
      <c r="CA115" s="817">
        <v>563</v>
      </c>
      <c r="CB115" s="817"/>
      <c r="CC115" s="817"/>
      <c r="CD115" s="817"/>
      <c r="CE115" s="817"/>
      <c r="CF115" s="875">
        <v>0</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946722</v>
      </c>
      <c r="AB117" s="903"/>
      <c r="AC117" s="903"/>
      <c r="AD117" s="903"/>
      <c r="AE117" s="904"/>
      <c r="AF117" s="905">
        <v>945832</v>
      </c>
      <c r="AG117" s="903"/>
      <c r="AH117" s="903"/>
      <c r="AI117" s="903"/>
      <c r="AJ117" s="904"/>
      <c r="AK117" s="905">
        <v>912840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12778643</v>
      </c>
      <c r="BR119" s="845"/>
      <c r="BS119" s="845"/>
      <c r="BT119" s="845"/>
      <c r="BU119" s="845"/>
      <c r="BV119" s="845">
        <v>12682040</v>
      </c>
      <c r="BW119" s="845"/>
      <c r="BX119" s="845"/>
      <c r="BY119" s="845"/>
      <c r="BZ119" s="845"/>
      <c r="CA119" s="845">
        <v>12703066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3011392</v>
      </c>
      <c r="BR120" s="842"/>
      <c r="BS120" s="842"/>
      <c r="BT120" s="842"/>
      <c r="BU120" s="842"/>
      <c r="BV120" s="842">
        <v>2812024</v>
      </c>
      <c r="BW120" s="842"/>
      <c r="BX120" s="842"/>
      <c r="BY120" s="842"/>
      <c r="BZ120" s="842"/>
      <c r="CA120" s="842">
        <v>2180091</v>
      </c>
      <c r="CB120" s="842"/>
      <c r="CC120" s="842"/>
      <c r="CD120" s="842"/>
      <c r="CE120" s="842"/>
      <c r="CF120" s="866">
        <v>52.4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4548785</v>
      </c>
      <c r="DH120" s="842"/>
      <c r="DI120" s="842"/>
      <c r="DJ120" s="842"/>
      <c r="DK120" s="842"/>
      <c r="DL120" s="842">
        <v>4119894</v>
      </c>
      <c r="DM120" s="842"/>
      <c r="DN120" s="842"/>
      <c r="DO120" s="842"/>
      <c r="DP120" s="842"/>
      <c r="DQ120" s="842">
        <v>3651687</v>
      </c>
      <c r="DR120" s="842"/>
      <c r="DS120" s="842"/>
      <c r="DT120" s="842"/>
      <c r="DU120" s="842"/>
      <c r="DV120" s="843">
        <v>87.7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7546189</v>
      </c>
      <c r="BR122" s="845"/>
      <c r="BS122" s="845"/>
      <c r="BT122" s="845"/>
      <c r="BU122" s="845"/>
      <c r="BV122" s="845">
        <v>7543285</v>
      </c>
      <c r="BW122" s="845"/>
      <c r="BX122" s="845"/>
      <c r="BY122" s="845"/>
      <c r="BZ122" s="845"/>
      <c r="CA122" s="845">
        <v>7473993</v>
      </c>
      <c r="CB122" s="845"/>
      <c r="CC122" s="845"/>
      <c r="CD122" s="845"/>
      <c r="CE122" s="845"/>
      <c r="CF122" s="846">
        <v>179.6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10557581</v>
      </c>
      <c r="BR123" s="833"/>
      <c r="BS123" s="833"/>
      <c r="BT123" s="833"/>
      <c r="BU123" s="833"/>
      <c r="BV123" s="833">
        <v>10355309</v>
      </c>
      <c r="BW123" s="833"/>
      <c r="BX123" s="833"/>
      <c r="BY123" s="833"/>
      <c r="BZ123" s="833"/>
      <c r="CA123" s="833">
        <v>9654084</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56.2</v>
      </c>
      <c r="BR124" s="831"/>
      <c r="BS124" s="831"/>
      <c r="BT124" s="831"/>
      <c r="BU124" s="831"/>
      <c r="BV124" s="831">
        <v>58.1</v>
      </c>
      <c r="BW124" s="831"/>
      <c r="BX124" s="831"/>
      <c r="BY124" s="831"/>
      <c r="BZ124" s="831"/>
      <c r="CA124" s="831">
        <v>73.2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254</v>
      </c>
      <c r="AB128" s="801"/>
      <c r="AC128" s="801"/>
      <c r="AD128" s="801"/>
      <c r="AE128" s="802"/>
      <c r="AF128" s="803">
        <v>254</v>
      </c>
      <c r="AG128" s="801"/>
      <c r="AH128" s="801"/>
      <c r="AI128" s="801"/>
      <c r="AJ128" s="802"/>
      <c r="AK128" s="803">
        <v>254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257</v>
      </c>
      <c r="DH128" s="791"/>
      <c r="DI128" s="791"/>
      <c r="DJ128" s="791"/>
      <c r="DK128" s="791"/>
      <c r="DL128" s="791">
        <v>557</v>
      </c>
      <c r="DM128" s="791"/>
      <c r="DN128" s="791"/>
      <c r="DO128" s="791"/>
      <c r="DP128" s="791"/>
      <c r="DQ128" s="791">
        <v>563</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4581002</v>
      </c>
      <c r="AB129" s="780"/>
      <c r="AC129" s="780"/>
      <c r="AD129" s="780"/>
      <c r="AE129" s="781"/>
      <c r="AF129" s="782">
        <v>4616515</v>
      </c>
      <c r="AG129" s="780"/>
      <c r="AH129" s="780"/>
      <c r="AI129" s="780"/>
      <c r="AJ129" s="781"/>
      <c r="AK129" s="782">
        <v>4774463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630055</v>
      </c>
      <c r="AB130" s="780"/>
      <c r="AC130" s="780"/>
      <c r="AD130" s="780"/>
      <c r="AE130" s="781"/>
      <c r="AF130" s="782">
        <v>614779</v>
      </c>
      <c r="AG130" s="780"/>
      <c r="AH130" s="780"/>
      <c r="AI130" s="780"/>
      <c r="AJ130" s="781"/>
      <c r="AK130" s="782">
        <v>612956</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3950947</v>
      </c>
      <c r="AB131" s="764"/>
      <c r="AC131" s="764"/>
      <c r="AD131" s="764"/>
      <c r="AE131" s="765"/>
      <c r="AF131" s="766">
        <v>4001736</v>
      </c>
      <c r="AG131" s="764"/>
      <c r="AH131" s="764"/>
      <c r="AI131" s="764"/>
      <c r="AJ131" s="765"/>
      <c r="AK131" s="766">
        <v>4161507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73.2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8.0085356749999992</v>
      </c>
      <c r="AB132" s="745"/>
      <c r="AC132" s="745"/>
      <c r="AD132" s="745"/>
      <c r="AE132" s="746"/>
      <c r="AF132" s="747">
        <v>8.2663873880000001</v>
      </c>
      <c r="AG132" s="745"/>
      <c r="AH132" s="745"/>
      <c r="AI132" s="745"/>
      <c r="AJ132" s="746"/>
      <c r="AK132" s="747">
        <v>7.2000359490000001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7.5</v>
      </c>
      <c r="AB133" s="724"/>
      <c r="AC133" s="724"/>
      <c r="AD133" s="724"/>
      <c r="AE133" s="725"/>
      <c r="AF133" s="723">
        <v>8.3000000000000007</v>
      </c>
      <c r="AG133" s="724"/>
      <c r="AH133" s="724"/>
      <c r="AI133" s="724"/>
      <c r="AJ133" s="725"/>
      <c r="AK133" s="723">
        <v>7.8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C7Im6TIRGhhMSYnHGCJDyJmgrGTQjaYDejtfqSiYXuzMd08YsZpMEvsME8kVpcZwjiltTmJ8KdsWS9Ag8WzNg==" saltValue="6sROWHXjWwO+F6czag41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M51" sqref="DM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BujTPPyCFapVMmznKBiYZolgldXUoAdzNgC6QJLoMJYF6UEaag/cGgnOLSqmD+MyuagmcL+KyNtutrW4Uu35g==" saltValue="khVe/7qKA7xCoBYHpbLd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 zoomScaleNormal="100" zoomScaleSheetLayoutView="55" workbookViewId="0">
      <selection activeCell="B63" sqref="B63:P6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knXyGZ2l0tqS+iV9clmJ+RokMLmFTy9rqKPzJL6vK09jfTq4eFQzLaQO5XP+G1JZRbHzkKx/olNQAHdoSEApg==" saltValue="tf2TjlG80X+i30hKnh/NZ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63" sqref="B63:P63"/>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1359747</v>
      </c>
      <c r="AP9" s="269">
        <v>96054</v>
      </c>
      <c r="AQ9" s="270">
        <v>120794</v>
      </c>
      <c r="AR9" s="271">
        <v>-20.5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303191</v>
      </c>
      <c r="AP10" s="272">
        <v>21418</v>
      </c>
      <c r="AQ10" s="273">
        <v>16294</v>
      </c>
      <c r="AR10" s="274">
        <v>31.4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24739</v>
      </c>
      <c r="AP11" s="272">
        <v>1748</v>
      </c>
      <c r="AQ11" s="273">
        <v>1928</v>
      </c>
      <c r="AR11" s="274">
        <v>-9.3000000000000007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20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108493</v>
      </c>
      <c r="AP13" s="272">
        <v>7664</v>
      </c>
      <c r="AQ13" s="273">
        <v>4630</v>
      </c>
      <c r="AR13" s="274">
        <v>65.5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75208</v>
      </c>
      <c r="AP14" s="272">
        <v>5313</v>
      </c>
      <c r="AQ14" s="273">
        <v>2459</v>
      </c>
      <c r="AR14" s="274">
        <v>116.1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-91477</v>
      </c>
      <c r="AP15" s="272">
        <v>-6462</v>
      </c>
      <c r="AQ15" s="273">
        <v>-7108</v>
      </c>
      <c r="AR15" s="274">
        <v>-9.1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1779901</v>
      </c>
      <c r="AP16" s="272">
        <v>125735</v>
      </c>
      <c r="AQ16" s="273">
        <v>139017</v>
      </c>
      <c r="AR16" s="274">
        <v>-9.6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8.76</v>
      </c>
      <c r="AP21" s="286">
        <v>11.1</v>
      </c>
      <c r="AQ21" s="287">
        <v>-2.34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100.6</v>
      </c>
      <c r="AP22" s="291">
        <v>96.5</v>
      </c>
      <c r="AQ22" s="292">
        <v>4.0999999999999996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650190</v>
      </c>
      <c r="AP32" s="300">
        <v>45930</v>
      </c>
      <c r="AQ32" s="301">
        <v>62408</v>
      </c>
      <c r="AR32" s="302">
        <v>-26.4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4</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235969</v>
      </c>
      <c r="AP35" s="300">
        <v>16669</v>
      </c>
      <c r="AQ35" s="301">
        <v>14219</v>
      </c>
      <c r="AR35" s="302">
        <v>17.2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26681</v>
      </c>
      <c r="AP36" s="300">
        <v>1885</v>
      </c>
      <c r="AQ36" s="301">
        <v>4004</v>
      </c>
      <c r="AR36" s="302">
        <v>-52.9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309</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4</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-254</v>
      </c>
      <c r="AP39" s="300">
        <v>-18</v>
      </c>
      <c r="AQ39" s="301">
        <v>-2554</v>
      </c>
      <c r="AR39" s="302">
        <v>-99.3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-612956</v>
      </c>
      <c r="AP40" s="300">
        <v>-43300</v>
      </c>
      <c r="AQ40" s="301">
        <v>-52280</v>
      </c>
      <c r="AR40" s="302">
        <v>-17.2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299630</v>
      </c>
      <c r="AP41" s="300">
        <v>21166</v>
      </c>
      <c r="AQ41" s="301">
        <v>26115</v>
      </c>
      <c r="AR41" s="302">
        <v>-19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278150</v>
      </c>
      <c r="AN51" s="322">
        <v>18578</v>
      </c>
      <c r="AO51" s="323">
        <v>-53.4</v>
      </c>
      <c r="AP51" s="324">
        <v>117234</v>
      </c>
      <c r="AQ51" s="325">
        <v>34</v>
      </c>
      <c r="AR51" s="326">
        <v>-87.4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206576</v>
      </c>
      <c r="AN52" s="330">
        <v>13797</v>
      </c>
      <c r="AO52" s="331">
        <v>-51.4</v>
      </c>
      <c r="AP52" s="332">
        <v>59796</v>
      </c>
      <c r="AQ52" s="333">
        <v>25.9</v>
      </c>
      <c r="AR52" s="334">
        <v>-77.3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247498</v>
      </c>
      <c r="AN53" s="322">
        <v>16785</v>
      </c>
      <c r="AO53" s="323">
        <v>-9.6999999999999993</v>
      </c>
      <c r="AP53" s="324">
        <v>97758</v>
      </c>
      <c r="AQ53" s="325">
        <v>-16.600000000000001</v>
      </c>
      <c r="AR53" s="326">
        <v>6.9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209249</v>
      </c>
      <c r="AN54" s="330">
        <v>14191</v>
      </c>
      <c r="AO54" s="331">
        <v>2.9</v>
      </c>
      <c r="AP54" s="332">
        <v>45946</v>
      </c>
      <c r="AQ54" s="333">
        <v>-23.2</v>
      </c>
      <c r="AR54" s="334">
        <v>26.1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338112</v>
      </c>
      <c r="AN55" s="322">
        <v>23150</v>
      </c>
      <c r="AO55" s="323">
        <v>37.9</v>
      </c>
      <c r="AP55" s="324">
        <v>91338</v>
      </c>
      <c r="AQ55" s="325">
        <v>-6.6</v>
      </c>
      <c r="AR55" s="326">
        <v>44.5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281693</v>
      </c>
      <c r="AN56" s="330">
        <v>19287</v>
      </c>
      <c r="AO56" s="331">
        <v>35.9</v>
      </c>
      <c r="AP56" s="332">
        <v>43989</v>
      </c>
      <c r="AQ56" s="333">
        <v>-4.3</v>
      </c>
      <c r="AR56" s="334">
        <v>40.200000000000003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1672715</v>
      </c>
      <c r="AN57" s="322">
        <v>116444</v>
      </c>
      <c r="AO57" s="323">
        <v>403</v>
      </c>
      <c r="AP57" s="324">
        <v>103975</v>
      </c>
      <c r="AQ57" s="325">
        <v>13.8</v>
      </c>
      <c r="AR57" s="326">
        <v>389.2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1101670</v>
      </c>
      <c r="AN58" s="330">
        <v>76691</v>
      </c>
      <c r="AO58" s="331">
        <v>297.60000000000002</v>
      </c>
      <c r="AP58" s="332">
        <v>52698</v>
      </c>
      <c r="AQ58" s="333">
        <v>19.8</v>
      </c>
      <c r="AR58" s="334">
        <v>277.8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2424498</v>
      </c>
      <c r="AN59" s="322">
        <v>171270</v>
      </c>
      <c r="AO59" s="323">
        <v>47.1</v>
      </c>
      <c r="AP59" s="324">
        <v>112678</v>
      </c>
      <c r="AQ59" s="325">
        <v>8.4</v>
      </c>
      <c r="AR59" s="326">
        <v>38.700000000000003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1227592</v>
      </c>
      <c r="AN60" s="330">
        <v>86719</v>
      </c>
      <c r="AO60" s="331">
        <v>13.1</v>
      </c>
      <c r="AP60" s="332">
        <v>55165</v>
      </c>
      <c r="AQ60" s="333">
        <v>4.7</v>
      </c>
      <c r="AR60" s="334">
        <v>8.4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992195</v>
      </c>
      <c r="AN61" s="337">
        <v>69245</v>
      </c>
      <c r="AO61" s="338">
        <v>85</v>
      </c>
      <c r="AP61" s="339">
        <v>104597</v>
      </c>
      <c r="AQ61" s="340">
        <v>6.6</v>
      </c>
      <c r="AR61" s="326">
        <v>78.400000000000006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605356</v>
      </c>
      <c r="AN62" s="330">
        <v>42137</v>
      </c>
      <c r="AO62" s="331">
        <v>59.6</v>
      </c>
      <c r="AP62" s="332">
        <v>51519</v>
      </c>
      <c r="AQ62" s="333">
        <v>4.5999999999999996</v>
      </c>
      <c r="AR62" s="334">
        <v>55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BuSDm/6A2+KYy+8Y84ZnVeCLPrehPrVJcPNAfuC97z2OY3nWJcmIRviTsuY1xWzt2RcuG8wyxe/8eDkudiNwA==" saltValue="ergCxEZzIPRMU9Sr9EMh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6" zoomScaleNormal="100" zoomScaleSheetLayoutView="55" workbookViewId="0">
      <selection activeCell="B63" sqref="B63:P6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6t0JhfmRlxy+hSsaKBMIRf08X6rEysy8F7KG2QCoeBvlie8PXLjQtkv3sDxjbLJV/AhduhQCGue9tpF4SmaW5Q==" saltValue="qnPi2GdDrGzRSbV7qVyry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2" zoomScaleNormal="100" zoomScaleSheetLayoutView="55" workbookViewId="0">
      <selection activeCell="AE103" sqref="AE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29ANTujzPAMrtgDAuerbj1NJ2v11i2ssSi1ml4FpLMlyIyo0QatJCQaac831kALWAQ02848Seo6pcOOqoTT0NA==" saltValue="M2+KKOxmqRyCMIXGxjQw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B63" sqref="B63:P6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11.68</v>
      </c>
      <c r="G47" s="12">
        <v>18.84</v>
      </c>
      <c r="H47" s="12">
        <v>22.53</v>
      </c>
      <c r="I47" s="12">
        <v>18.899999999999999</v>
      </c>
      <c r="J47" s="13">
        <v>4.9000000000000004</v>
      </c>
    </row>
    <row r="48" spans="2:10" ht="57.75" customHeight="1" x14ac:dyDescent="0.15">
      <c r="B48" s="14"/>
      <c r="C48" s="1141" t="s">
        <v>4</v>
      </c>
      <c r="D48" s="1141"/>
      <c r="E48" s="1142"/>
      <c r="F48" s="15">
        <v>6.5</v>
      </c>
      <c r="G48" s="16">
        <v>7.86</v>
      </c>
      <c r="H48" s="16">
        <v>7.14</v>
      </c>
      <c r="I48" s="16">
        <v>4.75</v>
      </c>
      <c r="J48" s="17">
        <v>11.65</v>
      </c>
    </row>
    <row r="49" spans="2:10" ht="57.75" customHeight="1" thickBot="1" x14ac:dyDescent="0.2">
      <c r="B49" s="18"/>
      <c r="C49" s="1143" t="s">
        <v>5</v>
      </c>
      <c r="D49" s="1143"/>
      <c r="E49" s="1144"/>
      <c r="F49" s="19">
        <v>6.87</v>
      </c>
      <c r="G49" s="20">
        <v>9.64</v>
      </c>
      <c r="H49" s="20">
        <v>2.2000000000000002</v>
      </c>
      <c r="I49" s="20" t="s">
        <v>530</v>
      </c>
      <c r="J49" s="21" t="s">
        <v>531</v>
      </c>
    </row>
    <row r="50" spans="2:10" x14ac:dyDescent="0.15"/>
  </sheetData>
  <sheetProtection algorithmName="SHA-512" hashValue="5fsCdsfTKFWDbwlxYoFGarOIv9Nl6pAnEHsWvlqXGA/HjcqADN/FJ0z/rpD6OZgAx8gLFzkbT3qNvLQx9mZytQ==" saltValue="asu+0sDppK3g9ThHYoEh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力</cp:lastModifiedBy>
  <cp:lastPrinted>2026-03-05T05:35:25Z</cp:lastPrinted>
  <dcterms:created xsi:type="dcterms:W3CDTF">2026-02-23T05:10:21Z</dcterms:created>
  <dcterms:modified xsi:type="dcterms:W3CDTF">2026-03-12T04:45:31Z</dcterms:modified>
  <cp:category/>
</cp:coreProperties>
</file>