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財政\財政状況資料集\令和６年度\"/>
    </mc:Choice>
  </mc:AlternateContent>
  <bookViews>
    <workbookView xWindow="0" yWindow="0" windowWidth="28800" windowHeight="13845" firstSheet="6" activeTab="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<sst xmlns="http://schemas.openxmlformats.org/spreadsheetml/2006/main" count="1082" uniqueCount="571">
  <si>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</si>
  <si>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</si>
  <si>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</si>
  <si>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</si>
  <si>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</si>
  <si>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</si>
  <si>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</si>
  <si>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</si>
  <si>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</si>
  <si>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</si>
  <si>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</si>
  <si>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</si>
  <si>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</si>
  <si>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</si>
  <si>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</si>
  <si>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</si>
  <si>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</si>
  <si>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</si>
  <si>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</si>
  <si>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</si>
  <si>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</si>
  <si>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</si>
  <si>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</si>
  <si>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</si>
  <si>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</si>
  <si>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</si>
  <si>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</si>
  <si>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</si>
  <si>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</si>
  <si>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</si>
  <si>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</si>
  <si>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</si>
  <si>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</si>
  <si>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</si>
  <si>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</si>
  <si>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</si>
  <si>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</si>
  <si>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</si>
  <si>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</si>
  <si>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</si>
  <si>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</si>
  <si>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</si>
  <si>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</si>
  <si>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</si>
  <si>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</si>
  <si>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</si>
  <si>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</si>
  <si>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</si>
  <si>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</si>
  <si>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</si>
  <si>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</si>
  <si>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</si>
  <si>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</si>
  <si>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</si>
  <si>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</si>
  <si>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</si>
  <si>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</si>
  <si>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</si>
  <si>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</si>
  <si>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</si>
  <si>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</si>
  <si>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</si>
  <si>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</si>
  <si>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</si>
  <si>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</si>
  <si>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</si>
  <si>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</si>
  <si>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</si>
  <si>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</si>
  <si>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</si>
  <si>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</si>
  <si>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</si>
  <si>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</si>
  <si>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</si>
  <si>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</si>
  <si>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</si>
  <si>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</si>
  <si>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</si>
  <si>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</si>
  <si>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</si>
  <si>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</si>
  <si>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</si>
  <si>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</si>
  <si>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</si>
  <si>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</si>
  <si>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</si>
  <si>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</si>
  <si>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</si>
  <si>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</si>
  <si>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</si>
  <si>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</si>
  <si>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</si>
  <si>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</si>
  <si>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</si>
  <si>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境町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</si>
  <si>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</si>
  <si>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</si>
  <si>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</si>
  <si>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</si>
  <si>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</si>
  <si>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</si>
  <si>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</si>
  <si>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</si>
  <si>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</si>
  <si>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</si>
  <si>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</si>
  <si>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</si>
  <si>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</si>
  <si>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</si>
  <si>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</si>
  <si>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</si>
  <si>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</si>
  <si>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</si>
  <si>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</si>
  <si>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</si>
  <si>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</si>
  <si>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</si>
  <si>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</si>
  <si>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</si>
  <si>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</si>
  <si>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</si>
  <si>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</si>
  <si>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</si>
  <si>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</si>
  <si>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</si>
  <si>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</si>
  <si>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</si>
  <si>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</si>
  <si>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</si>
  <si>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</si>
  <si>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</si>
  <si>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</si>
  <si>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</si>
  <si>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</si>
  <si>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</si>
  <si>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</si>
  <si>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</si>
  <si>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</si>
  <si>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</si>
  <si>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</si>
  <si>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</si>
  <si>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</si>
  <si>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</si>
  <si>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</si>
  <si>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</si>
  <si>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</si>
  <si>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</si>
  <si>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</si>
  <si>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</si>
  <si>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</si>
  <si>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</si>
  <si>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</si>
  <si>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</si>
  <si>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</si>
  <si>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</si>
  <si>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</si>
  <si>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</si>
  <si>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</si>
  <si>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</si>
  <si>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</si>
  <si>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</si>
  <si>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</si>
  <si>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</si>
  <si>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</si>
  <si>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</si>
  <si>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</si>
  <si>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</si>
  <si>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</si>
  <si>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</si>
  <si>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</si>
  <si>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</si>
  <si>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</si>
  <si>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</si>
  <si>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</si>
  <si>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</si>
  <si>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</si>
  <si>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</si>
  <si>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</si>
  <si>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</si>
  <si>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</si>
  <si>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</si>
  <si>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</si>
  <si>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</si>
  <si>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</si>
  <si>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</si>
  <si>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</si>
  <si>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</si>
  <si>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</si>
  <si>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</si>
  <si>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</si>
  <si>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</si>
  <si>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</si>
  <si>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</si>
  <si>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</si>
  <si>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</si>
  <si>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</si>
  <si>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</si>
  <si>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</si>
  <si>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</si>
  <si>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</si>
  <si>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</si>
  <si>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</si>
  <si>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</si>
  <si>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</si>
  <si>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</si>
  <si>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</si>
  <si>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</si>
  <si>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</si>
  <si>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</si>
  <si>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</si>
  <si>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</si>
  <si>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</si>
  <si>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</si>
  <si>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</si>
  <si>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</si>
  <si>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</si>
  <si>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</si>
  <si>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</si>
  <si>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</si>
  <si>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</si>
  <si>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</si>
  <si>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</si>
  <si>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</si>
  <si>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</si>
  <si>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</si>
  <si>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</si>
  <si>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</si>
  <si>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</si>
  <si>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</si>
  <si>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</si>
  <si>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</si>
  <si>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</si>
  <si>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</si>
  <si>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</si>
  <si>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</si>
  <si>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</si>
  <si>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</si>
  <si>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</si>
  <si>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</si>
  <si>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</si>
  <si>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</si>
  <si>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</si>
  <si>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</si>
  <si>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</si>
  <si>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</si>
  <si>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</si>
  <si>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</si>
  <si>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</si>
  <si>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</si>
  <si>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</si>
  <si>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</si>
  <si>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</si>
  <si>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</si>
  <si>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</si>
  <si>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</si>
  <si>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</si>
  <si>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</si>
  <si>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</si>
  <si>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</si>
  <si>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</si>
  <si>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</si>
  <si>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</si>
  <si>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</si>
  <si>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</si>
  <si>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</si>
  <si>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</si>
  <si>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</si>
  <si>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</si>
  <si>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</si>
  <si>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</si>
  <si>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</si>
  <si>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</si>
  <si>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</si>
  <si>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</si>
  <si>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</si>
  <si>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</si>
  <si>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</si>
  <si>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</si>
  <si>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</si>
  <si>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</si>
  <si>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</si>
  <si>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</si>
  <si>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</si>
  <si>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</si>
  <si>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</si>
  <si>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</si>
  <si>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</si>
  <si>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</si>
  <si>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</si>
  <si>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</si>
  <si>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</si>
  <si>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</si>
  <si>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</si>
  <si>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</si>
  <si>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</si>
  <si>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</si>
  <si>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</si>
  <si>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</si>
  <si>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</si>
  <si>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</si>
  <si>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</si>
  <si>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</si>
  <si>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</si>
  <si>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</si>
  <si>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</si>
  <si>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</si>
  <si>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</si>
  <si>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</si>
  <si>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</si>
  <si>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</si>
  <si>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</si>
  <si>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</si>
  <si>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</si>
  <si>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</si>
  <si>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</si>
  <si>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</si>
  <si>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</si>
  <si>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</si>
  <si>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</si>
  <si>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</si>
  <si>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</si>
  <si>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</si>
  <si>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</si>
  <si>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</si>
  <si>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</si>
  <si>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</si>
  <si>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</si>
  <si>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</si>
  <si>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</si>
  <si>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</si>
  <si>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</si>
  <si>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</si>
  <si>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</si>
  <si>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</si>
  <si>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</si>
  <si>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</si>
  <si>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</si>
  <si>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</si>
  <si>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</si>
  <si>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</si>
  <si>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</si>
  <si>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</si>
  <si>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</si>
  <si>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</si>
  <si>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</si>
  <si>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</si>
  <si>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</si>
  <si>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</si>
  <si>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</si>
  <si>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</si>
  <si>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</si>
  <si>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</si>
  <si>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</si>
  <si>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</si>
  <si>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</si>
  <si>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</si>
  <si>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</si>
  <si>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</si>
  <si>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</si>
  <si>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</si>
  <si>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</si>
  <si>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</si>
  <si>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</si>
  <si>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</si>
  <si>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</si>
  <si>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</si>
  <si>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</si>
  <si>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</si>
  <si>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</si>
  <si>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</si>
  <si>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</si>
  <si>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</si>
  <si>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</si>
  <si>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</si>
  <si>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</si>
  <si>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</si>
  <si>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坂東市外２か町公平委員会特別会計</t>
    <phoneticPr fontId="5"/>
  </si>
  <si>
    <t>境町住宅事業特別会計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</si>
  <si>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</si>
  <si>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</si>
  <si>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</si>
  <si>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</si>
  <si>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</si>
  <si>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</si>
  <si>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</si>
  <si>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</si>
  <si>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</si>
  <si>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</si>
  <si>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</si>
  <si>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</si>
  <si>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</si>
  <si>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境町国民健康保険事業特別会計</t>
    <phoneticPr fontId="5"/>
  </si>
  <si>
    <t>境町後期高齢者医療事業特別会計</t>
    <phoneticPr fontId="5"/>
  </si>
  <si>
    <t>境町介護保険事業特別会計</t>
    <phoneticPr fontId="5"/>
  </si>
  <si>
    <t>境町水道事業会計</t>
    <phoneticPr fontId="5"/>
  </si>
  <si>
    <t>法適用企業</t>
    <phoneticPr fontId="5"/>
  </si>
  <si>
    <t>境町下水道事業会計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</si>
  <si>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</si>
  <si>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</si>
  <si>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</si>
  <si>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</si>
  <si>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</si>
  <si>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</si>
  <si>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</si>
  <si>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</si>
  <si>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</si>
  <si>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</si>
  <si>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</si>
  <si>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</si>
  <si>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</si>
  <si>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</si>
  <si>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</si>
  <si>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</si>
  <si>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</si>
  <si>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</si>
  <si>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</si>
  <si>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</si>
  <si>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</si>
  <si>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</si>
  <si>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</si>
  <si>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</si>
  <si>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</si>
  <si>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</si>
  <si>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</si>
  <si>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</si>
  <si>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</si>
  <si>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</si>
  <si>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</si>
  <si>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</si>
  <si>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</si>
  <si>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</si>
  <si>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</si>
  <si>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</si>
  <si>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</si>
  <si>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</si>
  <si>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</si>
  <si>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</si>
  <si>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</si>
  <si>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</si>
  <si>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</si>
  <si>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</si>
  <si>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</si>
  <si>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</si>
  <si>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</si>
  <si>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</si>
  <si>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</si>
  <si>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</si>
  <si>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</si>
  <si>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</si>
  <si>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</si>
  <si>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</si>
  <si>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</si>
  <si>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</si>
  <si>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</si>
  <si>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</si>
  <si>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</si>
  <si>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</si>
  <si>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</si>
  <si>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</si>
  <si>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</si>
  <si>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</si>
  <si>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</si>
  <si>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</si>
  <si>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</si>
  <si>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</si>
  <si>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</si>
  <si>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</si>
  <si>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</si>
  <si>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</si>
  <si>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</si>
  <si>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</si>
  <si>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</si>
  <si>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</si>
  <si>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</si>
  <si>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</si>
  <si>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</si>
  <si>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</si>
  <si>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</si>
  <si>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</si>
  <si>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</si>
  <si>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</si>
  <si>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</si>
  <si>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</si>
  <si>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</si>
  <si>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</si>
  <si>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</si>
  <si>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</si>
  <si>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</si>
  <si>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</si>
  <si>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</si>
  <si>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</si>
  <si>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</si>
  <si>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</si>
  <si>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</si>
  <si>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</si>
  <si>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</si>
  <si>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</si>
  <si>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</si>
  <si>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</si>
  <si>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</si>
  <si>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</si>
  <si>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</si>
  <si>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</si>
  <si>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</si>
  <si>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</si>
  <si>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</si>
  <si>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</si>
  <si>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</si>
  <si>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</si>
  <si>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</si>
  <si>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</si>
  <si>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</si>
  <si>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</si>
  <si>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</si>
  <si>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</si>
  <si>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</si>
  <si>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</si>
  <si>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</si>
  <si>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</si>
  <si>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</si>
  <si>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</si>
  <si>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</si>
  <si>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</si>
  <si>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</si>
  <si>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</si>
  <si>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</si>
  <si>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</si>
  <si>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</si>
  <si>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</si>
  <si>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</si>
  <si>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</si>
  <si>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</si>
  <si>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0.80</t>
  </si>
  <si>
    <t>▲ 2.60</t>
  </si>
  <si>
    <t>▲ 0.13</t>
  </si>
  <si>
    <t>境町水道事業会計</t>
  </si>
  <si>
    <t>一般会計</t>
  </si>
  <si>
    <t>境町介護保険事業特別会計</t>
  </si>
  <si>
    <t>境町下水道事業会計</t>
  </si>
  <si>
    <t>境町国民健康保険事業特別会計</t>
  </si>
  <si>
    <t>境町住宅事業特別会計</t>
  </si>
  <si>
    <t>境町後期高齢者医療事業特別会計</t>
  </si>
  <si>
    <t>坂東市外２か町公平委員会特別会計</t>
  </si>
  <si>
    <t>その他会計（赤字）</t>
  </si>
  <si>
    <t>その他会計（黒字）</t>
  </si>
  <si>
    <t>R02</t>
    <phoneticPr fontId="5"/>
  </si>
  <si>
    <t>R03</t>
    <phoneticPr fontId="5"/>
  </si>
  <si>
    <t>R04</t>
    <phoneticPr fontId="5"/>
  </si>
  <si>
    <t>R05</t>
    <phoneticPr fontId="5"/>
  </si>
  <si>
    <t>R06</t>
    <phoneticPr fontId="5"/>
  </si>
  <si>
    <t>教育振興基金</t>
    <rPh sb="0" eb="6">
      <t>キョウイクシンコウキキン</t>
    </rPh>
    <phoneticPr fontId="5"/>
  </si>
  <si>
    <t>ふるさとづくり基金</t>
    <rPh sb="7" eb="9">
      <t>キキン</t>
    </rPh>
    <phoneticPr fontId="5"/>
  </si>
  <si>
    <t>公共施設整備基金</t>
    <rPh sb="0" eb="2">
      <t>コウキョウ</t>
    </rPh>
    <rPh sb="2" eb="4">
      <t>シセツ</t>
    </rPh>
    <rPh sb="4" eb="6">
      <t>セイビ</t>
    </rPh>
    <rPh sb="6" eb="8">
      <t>キキン</t>
    </rPh>
    <phoneticPr fontId="5"/>
  </si>
  <si>
    <t>地域振興基金</t>
    <rPh sb="0" eb="6">
      <t>チイキシンコウキキン</t>
    </rPh>
    <phoneticPr fontId="5"/>
  </si>
  <si>
    <t>スポーツ振興基金</t>
    <rPh sb="4" eb="8">
      <t>シンコウキキン</t>
    </rPh>
    <phoneticPr fontId="2"/>
  </si>
  <si>
    <t>-</t>
    <phoneticPr fontId="2"/>
  </si>
  <si>
    <t>茨城県後期高齢者医療広域連合（一般会計）</t>
    <rPh sb="0" eb="3">
      <t>イバラキケン</t>
    </rPh>
    <rPh sb="3" eb="8">
      <t>コウキコウレイシャ</t>
    </rPh>
    <rPh sb="8" eb="14">
      <t>イリョウコウイキレンゴウ</t>
    </rPh>
    <rPh sb="15" eb="19">
      <t>イッパンカイケイ</t>
    </rPh>
    <phoneticPr fontId="2"/>
  </si>
  <si>
    <t>茨城県後期高齢者医療広域連合（後期高齢医療特別会計）</t>
    <rPh sb="0" eb="3">
      <t>イバラキケン</t>
    </rPh>
    <rPh sb="3" eb="8">
      <t>コウキコウレイシャ</t>
    </rPh>
    <rPh sb="8" eb="14">
      <t>イリョウコウイキレンゴウ</t>
    </rPh>
    <rPh sb="15" eb="21">
      <t>コウキコウレイイリョウ</t>
    </rPh>
    <rPh sb="21" eb="25">
      <t>トクベツカイケイ</t>
    </rPh>
    <phoneticPr fontId="2"/>
  </si>
  <si>
    <t>さしま環境管理事務組合（一般会計）</t>
    <rPh sb="3" eb="5">
      <t>カンキョウ</t>
    </rPh>
    <rPh sb="5" eb="7">
      <t>カンリ</t>
    </rPh>
    <rPh sb="7" eb="9">
      <t>ジム</t>
    </rPh>
    <rPh sb="9" eb="11">
      <t>クミアイ</t>
    </rPh>
    <rPh sb="12" eb="14">
      <t>イッパン</t>
    </rPh>
    <rPh sb="14" eb="16">
      <t>カイケイ</t>
    </rPh>
    <phoneticPr fontId="2"/>
  </si>
  <si>
    <t>さしま環境管理事務組合（清水丘聖地霊園管理事業特別会計）</t>
    <rPh sb="3" eb="5">
      <t>カンキョウ</t>
    </rPh>
    <rPh sb="5" eb="7">
      <t>カンリ</t>
    </rPh>
    <rPh sb="7" eb="9">
      <t>ジム</t>
    </rPh>
    <rPh sb="9" eb="11">
      <t>クミアイ</t>
    </rPh>
    <rPh sb="12" eb="15">
      <t>シミズオカ</t>
    </rPh>
    <rPh sb="15" eb="17">
      <t>セイチ</t>
    </rPh>
    <rPh sb="17" eb="19">
      <t>レイエン</t>
    </rPh>
    <rPh sb="19" eb="23">
      <t>カンリジギョウ</t>
    </rPh>
    <rPh sb="23" eb="27">
      <t>トクベツカイケイ</t>
    </rPh>
    <phoneticPr fontId="2"/>
  </si>
  <si>
    <t>茨城西南地方広域市町村圏事務組合（一般会計）</t>
    <rPh sb="0" eb="2">
      <t>イバラキ</t>
    </rPh>
    <rPh sb="2" eb="4">
      <t>セイナン</t>
    </rPh>
    <rPh sb="4" eb="6">
      <t>チホウ</t>
    </rPh>
    <rPh sb="6" eb="8">
      <t>コウイキ</t>
    </rPh>
    <rPh sb="8" eb="11">
      <t>シチョウソン</t>
    </rPh>
    <rPh sb="11" eb="12">
      <t>ケン</t>
    </rPh>
    <rPh sb="12" eb="14">
      <t>ジム</t>
    </rPh>
    <rPh sb="14" eb="16">
      <t>クミアイ</t>
    </rPh>
    <rPh sb="17" eb="21">
      <t>イッパンカイケイ</t>
    </rPh>
    <phoneticPr fontId="2"/>
  </si>
  <si>
    <t>茨城西南地方広域市町村圏事務組合（利根老人ホーム事業特別会計）</t>
    <rPh sb="0" eb="2">
      <t>イバラキ</t>
    </rPh>
    <rPh sb="2" eb="4">
      <t>セイナン</t>
    </rPh>
    <rPh sb="4" eb="6">
      <t>チホウ</t>
    </rPh>
    <rPh sb="6" eb="8">
      <t>コウイキ</t>
    </rPh>
    <rPh sb="8" eb="11">
      <t>シチョウソン</t>
    </rPh>
    <rPh sb="11" eb="12">
      <t>ケン</t>
    </rPh>
    <rPh sb="12" eb="14">
      <t>ジム</t>
    </rPh>
    <rPh sb="14" eb="16">
      <t>クミアイ</t>
    </rPh>
    <rPh sb="17" eb="21">
      <t>トネロウジン</t>
    </rPh>
    <rPh sb="24" eb="26">
      <t>ジギョウ</t>
    </rPh>
    <rPh sb="26" eb="28">
      <t>トクベツ</t>
    </rPh>
    <rPh sb="28" eb="30">
      <t>カイケイ</t>
    </rPh>
    <phoneticPr fontId="2"/>
  </si>
  <si>
    <t>茨城西南地方広域市町村圏事務組合（特殊湛水防除事業特別会計）</t>
    <rPh sb="0" eb="2">
      <t>イバラキ</t>
    </rPh>
    <rPh sb="2" eb="4">
      <t>セイナン</t>
    </rPh>
    <rPh sb="4" eb="6">
      <t>チホウ</t>
    </rPh>
    <rPh sb="6" eb="8">
      <t>コウイキ</t>
    </rPh>
    <rPh sb="8" eb="11">
      <t>シチョウソン</t>
    </rPh>
    <rPh sb="11" eb="12">
      <t>ケン</t>
    </rPh>
    <rPh sb="12" eb="14">
      <t>ジム</t>
    </rPh>
    <rPh sb="14" eb="16">
      <t>クミアイ</t>
    </rPh>
    <rPh sb="17" eb="19">
      <t>トクシュ</t>
    </rPh>
    <rPh sb="19" eb="21">
      <t>タンスイ</t>
    </rPh>
    <rPh sb="21" eb="23">
      <t>ボウジョ</t>
    </rPh>
    <rPh sb="23" eb="25">
      <t>ジギョウ</t>
    </rPh>
    <rPh sb="25" eb="29">
      <t>トクベツカイケイ</t>
    </rPh>
    <phoneticPr fontId="2"/>
  </si>
  <si>
    <t>境町土地開発公社</t>
    <rPh sb="0" eb="2">
      <t>サカイマチ</t>
    </rPh>
    <rPh sb="2" eb="4">
      <t>トチ</t>
    </rPh>
    <rPh sb="4" eb="8">
      <t>カイハツコウシャ</t>
    </rPh>
    <phoneticPr fontId="2"/>
  </si>
  <si>
    <t>茨城さかいソーラー</t>
    <rPh sb="0" eb="2">
      <t>イバラキ</t>
    </rPh>
    <phoneticPr fontId="2"/>
  </si>
  <si>
    <t>さかいまちづくり公社</t>
    <rPh sb="8" eb="10">
      <t>コウシャ</t>
    </rPh>
    <phoneticPr fontId="2"/>
  </si>
  <si>
    <t>〇</t>
    <phoneticPr fontId="2"/>
  </si>
  <si>
    <t>茨城県市町村総合事務組合（一般会計）</t>
    <rPh sb="0" eb="3">
      <t>イバラキケン</t>
    </rPh>
    <rPh sb="3" eb="6">
      <t>シチョウソン</t>
    </rPh>
    <rPh sb="6" eb="8">
      <t>ソウゴウ</t>
    </rPh>
    <rPh sb="8" eb="10">
      <t>ジム</t>
    </rPh>
    <rPh sb="10" eb="12">
      <t>クミアイ</t>
    </rPh>
    <rPh sb="13" eb="17">
      <t>イッパンカイケイ</t>
    </rPh>
    <phoneticPr fontId="2"/>
  </si>
  <si>
    <t>茨城県市町村総合事務組合（県民交通）</t>
    <rPh sb="0" eb="3">
      <t>イバラキケン</t>
    </rPh>
    <rPh sb="3" eb="6">
      <t>シチョウソン</t>
    </rPh>
    <rPh sb="6" eb="8">
      <t>ソウゴウ</t>
    </rPh>
    <rPh sb="8" eb="10">
      <t>ジム</t>
    </rPh>
    <rPh sb="10" eb="12">
      <t>クミアイ</t>
    </rPh>
    <rPh sb="13" eb="17">
      <t>ケンミンコウツウ</t>
    </rPh>
    <phoneticPr fontId="2"/>
  </si>
  <si>
    <t>茨城租税債権管理機構</t>
    <rPh sb="0" eb="2">
      <t>イバラキ</t>
    </rPh>
    <rPh sb="2" eb="6">
      <t>ソゼイサイケン</t>
    </rPh>
    <rPh sb="6" eb="10">
      <t>カンリキコウ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</si>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</sst>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3EE4-458A-AC5A-2295594804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124384</c:v>
                </c:pt>
                <c:pt idx="1">
                  <c:v>89763</c:v>
                </c:pt>
                <c:pt idx="2">
                  <c:v>134412</c:v>
                </c:pt>
                <c:pt idx="3">
                  <c:v>169052</c:v>
                </c:pt>
                <c:pt idx="4">
                  <c:v>129067</c:v>
                </c:pt>
              </c:numCache>
            </c:numRef>
          </c:val>
          <c:smooth val="0"/>
          <c:extLst>
            <c:ext xmlns:c16="http://schemas.microsoft.com/office/drawing/2014/chart" uri="{C3380CC4-5D6E-409C-BE32-E72D297353CC}">
              <c16:uniqueId val="{00000001-3EE4-458A-AC5A-2295594804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7.32</c:v>
                </c:pt>
                <c:pt idx="1">
                  <c:v>16.239999999999998</c:v>
                </c:pt>
                <c:pt idx="2">
                  <c:v>14.87</c:v>
                </c:pt>
                <c:pt idx="3">
                  <c:v>11.26</c:v>
                </c:pt>
                <c:pt idx="4">
                  <c:v>9.81</c:v>
                </c:pt>
              </c:numCache>
            </c:numRef>
          </c:val>
          <c:extLst>
            <c:ext xmlns:c16="http://schemas.microsoft.com/office/drawing/2014/chart" uri="{C3380CC4-5D6E-409C-BE32-E72D297353CC}">
              <c16:uniqueId val="{00000000-D5DF-467F-BE77-3DD7F0E908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14.75</c:v>
                </c:pt>
                <c:pt idx="1">
                  <c:v>14.47</c:v>
                </c:pt>
                <c:pt idx="2">
                  <c:v>15.68</c:v>
                </c:pt>
                <c:pt idx="3">
                  <c:v>16.55</c:v>
                </c:pt>
                <c:pt idx="4">
                  <c:v>17.34</c:v>
                </c:pt>
              </c:numCache>
            </c:numRef>
          </c:val>
          <c:extLst>
            <c:ext xmlns:c16="http://schemas.microsoft.com/office/drawing/2014/chart" uri="{C3380CC4-5D6E-409C-BE32-E72D297353CC}">
              <c16:uniqueId val="{00000001-D5DF-467F-BE77-3DD7F0E908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4.68</c:v>
                </c:pt>
                <c:pt idx="1">
                  <c:v>9.92</c:v>
                </c:pt>
                <c:pt idx="2">
                  <c:v>-0.8</c:v>
                </c:pt>
                <c:pt idx="3">
                  <c:v>-2.6</c:v>
                </c:pt>
                <c:pt idx="4">
                  <c:v>-0.13</c:v>
                </c:pt>
              </c:numCache>
            </c:numRef>
          </c:val>
          <c:smooth val="0"/>
          <c:extLst>
            <c:ext xmlns:c16="http://schemas.microsoft.com/office/drawing/2014/chart" uri="{C3380CC4-5D6E-409C-BE32-E72D297353CC}">
              <c16:uniqueId val="{00000002-D5DF-467F-BE77-3DD7F0E908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0.27</c:v>
                </c:pt>
                <c:pt idx="4">
                  <c:v>#N/A</c:v>
                </c:pt>
                <c:pt idx="5">
                  <c:v>0.43</c:v>
                </c:pt>
                <c:pt idx="6">
                  <c:v>#N/A</c:v>
                </c:pt>
                <c:pt idx="7">
                  <c:v>2.82</c:v>
                </c:pt>
                <c:pt idx="8">
                  <c:v>0</c:v>
                </c:pt>
                <c:pt idx="9">
                  <c:v>0</c:v>
                </c:pt>
              </c:numCache>
            </c:numRef>
          </c:val>
          <c:extLst>
            <c:ext xmlns:c16="http://schemas.microsoft.com/office/drawing/2014/chart" uri="{C3380CC4-5D6E-409C-BE32-E72D297353CC}">
              <c16:uniqueId val="{00000000-B0EB-45F0-A242-12607C3A70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EB-45F0-A242-12607C3A704C}"/>
            </c:ext>
          </c:extLst>
        </c:ser>
        <c:ser>
          <c:idx val="2"/>
          <c:order val="2"/>
          <c:tx>
            <c:strRef>
              <c:f>データシート!$A$29</c:f>
              <c:strCache>
                <c:ptCount val="1"/>
                <c:pt idx="0">
                  <c:v>坂東市外２か町公平委員会特別会計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B0EB-45F0-A242-12607C3A704C}"/>
            </c:ext>
          </c:extLst>
        </c:ser>
        <c:ser>
          <c:idx val="3"/>
          <c:order val="3"/>
          <c:tx>
            <c:strRef>
              <c:f>データシート!$A$30</c:f>
              <c:strCache>
                <c:ptCount val="1"/>
                <c:pt idx="0">
                  <c:v>境町後期高齢者医療事業特別会計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0.03</c:v>
                </c:pt>
                <c:pt idx="4">
                  <c:v>#N/A</c:v>
                </c:pt>
                <c:pt idx="5">
                  <c:v>0.08</c:v>
                </c:pt>
                <c:pt idx="6">
                  <c:v>#N/A</c:v>
                </c:pt>
                <c:pt idx="7">
                  <c:v>0.03</c:v>
                </c:pt>
                <c:pt idx="8">
                  <c:v>#N/A</c:v>
                </c:pt>
                <c:pt idx="9">
                  <c:v>0.01</c:v>
                </c:pt>
              </c:numCache>
            </c:numRef>
          </c:val>
          <c:extLst>
            <c:ext xmlns:c16="http://schemas.microsoft.com/office/drawing/2014/chart" uri="{C3380CC4-5D6E-409C-BE32-E72D297353CC}">
              <c16:uniqueId val="{00000003-B0EB-45F0-A242-12607C3A704C}"/>
            </c:ext>
          </c:extLst>
        </c:ser>
        <c:ser>
          <c:idx val="4"/>
          <c:order val="4"/>
          <c:tx>
            <c:strRef>
              <c:f>データシート!$A$31</c:f>
              <c:strCache>
                <c:ptCount val="1"/>
                <c:pt idx="0">
                  <c:v>境町住宅事業特別会計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0.13</c:v>
                </c:pt>
                <c:pt idx="4">
                  <c:v>#N/A</c:v>
                </c:pt>
                <c:pt idx="5">
                  <c:v>0.1</c:v>
                </c:pt>
                <c:pt idx="6">
                  <c:v>#N/A</c:v>
                </c:pt>
                <c:pt idx="7">
                  <c:v>0.12</c:v>
                </c:pt>
                <c:pt idx="8">
                  <c:v>#N/A</c:v>
                </c:pt>
                <c:pt idx="9">
                  <c:v>0.06</c:v>
                </c:pt>
              </c:numCache>
            </c:numRef>
          </c:val>
          <c:extLst>
            <c:ext xmlns:c16="http://schemas.microsoft.com/office/drawing/2014/chart" uri="{C3380CC4-5D6E-409C-BE32-E72D297353CC}">
              <c16:uniqueId val="{00000004-B0EB-45F0-A242-12607C3A704C}"/>
            </c:ext>
          </c:extLst>
        </c:ser>
        <c:ser>
          <c:idx val="5"/>
          <c:order val="5"/>
          <c:tx>
            <c:strRef>
              <c:f>データシート!$A$32</c:f>
              <c:strCache>
                <c:ptCount val="1"/>
                <c:pt idx="0">
                  <c:v>境町国民健康保険事業特別会計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0.73</c:v>
                </c:pt>
                <c:pt idx="4">
                  <c:v>#N/A</c:v>
                </c:pt>
                <c:pt idx="5">
                  <c:v>0.35</c:v>
                </c:pt>
                <c:pt idx="6">
                  <c:v>#N/A</c:v>
                </c:pt>
                <c:pt idx="7">
                  <c:v>0.36</c:v>
                </c:pt>
                <c:pt idx="8">
                  <c:v>#N/A</c:v>
                </c:pt>
                <c:pt idx="9">
                  <c:v>0.25</c:v>
                </c:pt>
              </c:numCache>
            </c:numRef>
          </c:val>
          <c:extLst>
            <c:ext xmlns:c16="http://schemas.microsoft.com/office/drawing/2014/chart" uri="{C3380CC4-5D6E-409C-BE32-E72D297353CC}">
              <c16:uniqueId val="{00000005-B0EB-45F0-A242-12607C3A704C}"/>
            </c:ext>
          </c:extLst>
        </c:ser>
        <c:ser>
          <c:idx val="6"/>
          <c:order val="6"/>
          <c:tx>
            <c:strRef>
              <c:f>データシート!$A$33</c:f>
              <c:strCache>
                <c:ptCount val="1"/>
                <c:pt idx="0">
                  <c:v>境町下水道事業会計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0.67</c:v>
                </c:pt>
              </c:numCache>
            </c:numRef>
          </c:val>
          <c:extLst>
            <c:ext xmlns:c16="http://schemas.microsoft.com/office/drawing/2014/chart" uri="{C3380CC4-5D6E-409C-BE32-E72D297353CC}">
              <c16:uniqueId val="{00000006-B0EB-45F0-A242-12607C3A704C}"/>
            </c:ext>
          </c:extLst>
        </c:ser>
        <c:ser>
          <c:idx val="7"/>
          <c:order val="7"/>
          <c:tx>
            <c:strRef>
              <c:f>データシート!$A$34</c:f>
              <c:strCache>
                <c:ptCount val="1"/>
                <c:pt idx="0">
                  <c:v>境町介護保険事業特別会計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1.84</c:v>
                </c:pt>
                <c:pt idx="4">
                  <c:v>#N/A</c:v>
                </c:pt>
                <c:pt idx="5">
                  <c:v>1.74</c:v>
                </c:pt>
                <c:pt idx="6">
                  <c:v>#N/A</c:v>
                </c:pt>
                <c:pt idx="7">
                  <c:v>2.79</c:v>
                </c:pt>
                <c:pt idx="8">
                  <c:v>#N/A</c:v>
                </c:pt>
                <c:pt idx="9">
                  <c:v>0.91</c:v>
                </c:pt>
              </c:numCache>
            </c:numRef>
          </c:val>
          <c:extLst>
            <c:ext xmlns:c16="http://schemas.microsoft.com/office/drawing/2014/chart" uri="{C3380CC4-5D6E-409C-BE32-E72D297353CC}">
              <c16:uniqueId val="{00000007-B0EB-45F0-A242-12607C3A70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7.24</c:v>
                </c:pt>
                <c:pt idx="2">
                  <c:v>#N/A</c:v>
                </c:pt>
                <c:pt idx="3">
                  <c:v>16.079999999999998</c:v>
                </c:pt>
                <c:pt idx="4">
                  <c:v>#N/A</c:v>
                </c:pt>
                <c:pt idx="5">
                  <c:v>14.75</c:v>
                </c:pt>
                <c:pt idx="6">
                  <c:v>#N/A</c:v>
                </c:pt>
                <c:pt idx="7">
                  <c:v>11.13</c:v>
                </c:pt>
                <c:pt idx="8">
                  <c:v>#N/A</c:v>
                </c:pt>
                <c:pt idx="9">
                  <c:v>9.73</c:v>
                </c:pt>
              </c:numCache>
            </c:numRef>
          </c:val>
          <c:extLst>
            <c:ext xmlns:c16="http://schemas.microsoft.com/office/drawing/2014/chart" uri="{C3380CC4-5D6E-409C-BE32-E72D297353CC}">
              <c16:uniqueId val="{00000008-B0EB-45F0-A242-12607C3A704C}"/>
            </c:ext>
          </c:extLst>
        </c:ser>
        <c:ser>
          <c:idx val="9"/>
          <c:order val="9"/>
          <c:tx>
            <c:strRef>
              <c:f>データシート!$A$36</c:f>
              <c:strCache>
                <c:ptCount val="1"/>
                <c:pt idx="0">
                  <c:v>境町水道事業会計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23.34</c:v>
                </c:pt>
                <c:pt idx="2">
                  <c:v>#N/A</c:v>
                </c:pt>
                <c:pt idx="3">
                  <c:v>23.05</c:v>
                </c:pt>
                <c:pt idx="4">
                  <c:v>#N/A</c:v>
                </c:pt>
                <c:pt idx="5">
                  <c:v>24.49</c:v>
                </c:pt>
                <c:pt idx="6">
                  <c:v>#N/A</c:v>
                </c:pt>
                <c:pt idx="7">
                  <c:v>24.9</c:v>
                </c:pt>
                <c:pt idx="8">
                  <c:v>#N/A</c:v>
                </c:pt>
                <c:pt idx="9">
                  <c:v>25.49</c:v>
                </c:pt>
              </c:numCache>
            </c:numRef>
          </c:val>
          <c:extLst>
            <c:ext xmlns:c16="http://schemas.microsoft.com/office/drawing/2014/chart" uri="{C3380CC4-5D6E-409C-BE32-E72D297353CC}">
              <c16:uniqueId val="{00000009-B0EB-45F0-A242-12607C3A70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872</c:v>
                </c:pt>
                <c:pt idx="5">
                  <c:v>889</c:v>
                </c:pt>
                <c:pt idx="8">
                  <c:v>850</c:v>
                </c:pt>
                <c:pt idx="11">
                  <c:v>792</c:v>
                </c:pt>
                <c:pt idx="14">
                  <c:v>806</c:v>
                </c:pt>
              </c:numCache>
            </c:numRef>
          </c:val>
          <c:extLst>
            <c:ext xmlns:c16="http://schemas.microsoft.com/office/drawing/2014/chart" uri="{C3380CC4-5D6E-409C-BE32-E72D297353CC}">
              <c16:uniqueId val="{00000000-EA23-47BC-BB97-25224DA9B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23-47BC-BB97-25224DA9B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20</c:v>
                </c:pt>
                <c:pt idx="6">
                  <c:v>15</c:v>
                </c:pt>
                <c:pt idx="9">
                  <c:v>8</c:v>
                </c:pt>
                <c:pt idx="12">
                  <c:v>5</c:v>
                </c:pt>
              </c:numCache>
            </c:numRef>
          </c:val>
          <c:extLst>
            <c:ext xmlns:c16="http://schemas.microsoft.com/office/drawing/2014/chart" uri="{C3380CC4-5D6E-409C-BE32-E72D297353CC}">
              <c16:uniqueId val="{00000002-EA23-47BC-BB97-25224DA9B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116</c:v>
                </c:pt>
                <c:pt idx="3">
                  <c:v>104</c:v>
                </c:pt>
                <c:pt idx="6">
                  <c:v>62</c:v>
                </c:pt>
                <c:pt idx="9">
                  <c:v>13</c:v>
                </c:pt>
                <c:pt idx="12">
                  <c:v>16</c:v>
                </c:pt>
              </c:numCache>
            </c:numRef>
          </c:val>
          <c:extLst>
            <c:ext xmlns:c16="http://schemas.microsoft.com/office/drawing/2014/chart" uri="{C3380CC4-5D6E-409C-BE32-E72D297353CC}">
              <c16:uniqueId val="{00000003-EA23-47BC-BB97-25224DA9B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471</c:v>
                </c:pt>
                <c:pt idx="3">
                  <c:v>470</c:v>
                </c:pt>
                <c:pt idx="6">
                  <c:v>465</c:v>
                </c:pt>
                <c:pt idx="9">
                  <c:v>386</c:v>
                </c:pt>
                <c:pt idx="12">
                  <c:v>365</c:v>
                </c:pt>
              </c:numCache>
            </c:numRef>
          </c:val>
          <c:extLst>
            <c:ext xmlns:c16="http://schemas.microsoft.com/office/drawing/2014/chart" uri="{C3380CC4-5D6E-409C-BE32-E72D297353CC}">
              <c16:uniqueId val="{00000004-EA23-47BC-BB97-25224DA9B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23-47BC-BB97-25224DA9B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23-47BC-BB97-25224DA9B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986</c:v>
                </c:pt>
                <c:pt idx="3">
                  <c:v>998</c:v>
                </c:pt>
                <c:pt idx="6">
                  <c:v>996</c:v>
                </c:pt>
                <c:pt idx="9">
                  <c:v>935</c:v>
                </c:pt>
                <c:pt idx="12">
                  <c:v>926</c:v>
                </c:pt>
              </c:numCache>
            </c:numRef>
          </c:val>
          <c:extLst>
            <c:ext xmlns:c16="http://schemas.microsoft.com/office/drawing/2014/chart" uri="{C3380CC4-5D6E-409C-BE32-E72D297353CC}">
              <c16:uniqueId val="{00000007-EA23-47BC-BB97-25224DA9B8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728</c:v>
                </c:pt>
                <c:pt idx="2">
                  <c:v>#N/A</c:v>
                </c:pt>
                <c:pt idx="3">
                  <c:v>#N/A</c:v>
                </c:pt>
                <c:pt idx="4">
                  <c:v>703</c:v>
                </c:pt>
                <c:pt idx="5">
                  <c:v>#N/A</c:v>
                </c:pt>
                <c:pt idx="6">
                  <c:v>#N/A</c:v>
                </c:pt>
                <c:pt idx="7">
                  <c:v>688</c:v>
                </c:pt>
                <c:pt idx="8">
                  <c:v>#N/A</c:v>
                </c:pt>
                <c:pt idx="9">
                  <c:v>#N/A</c:v>
                </c:pt>
                <c:pt idx="10">
                  <c:v>550</c:v>
                </c:pt>
                <c:pt idx="11">
                  <c:v>#N/A</c:v>
                </c:pt>
                <c:pt idx="12">
                  <c:v>#N/A</c:v>
                </c:pt>
                <c:pt idx="13">
                  <c:v>506</c:v>
                </c:pt>
                <c:pt idx="14">
                  <c:v>#N/A</c:v>
                </c:pt>
              </c:numCache>
            </c:numRef>
          </c:val>
          <c:smooth val="0"/>
          <c:extLst>
            <c:ext xmlns:c16="http://schemas.microsoft.com/office/drawing/2014/chart" uri="{C3380CC4-5D6E-409C-BE32-E72D297353CC}">
              <c16:uniqueId val="{00000008-EA23-47BC-BB97-25224DA9B8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9053</c:v>
                </c:pt>
                <c:pt idx="5">
                  <c:v>9146</c:v>
                </c:pt>
                <c:pt idx="8">
                  <c:v>9215</c:v>
                </c:pt>
                <c:pt idx="11">
                  <c:v>8868</c:v>
                </c:pt>
                <c:pt idx="14">
                  <c:v>8512</c:v>
                </c:pt>
              </c:numCache>
            </c:numRef>
          </c:val>
          <c:extLst>
            <c:ext xmlns:c16="http://schemas.microsoft.com/office/drawing/2014/chart" uri="{C3380CC4-5D6E-409C-BE32-E72D297353CC}">
              <c16:uniqueId val="{00000000-CF89-4D42-B82A-BD04C5F69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1503</c:v>
                </c:pt>
                <c:pt idx="5">
                  <c:v>2167</c:v>
                </c:pt>
                <c:pt idx="8">
                  <c:v>3059</c:v>
                </c:pt>
                <c:pt idx="11">
                  <c:v>2591</c:v>
                </c:pt>
                <c:pt idx="14">
                  <c:v>3433</c:v>
                </c:pt>
              </c:numCache>
            </c:numRef>
          </c:val>
          <c:extLst>
            <c:ext xmlns:c16="http://schemas.microsoft.com/office/drawing/2014/chart" uri="{C3380CC4-5D6E-409C-BE32-E72D297353CC}">
              <c16:uniqueId val="{00000001-CF89-4D42-B82A-BD04C5F69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3295</c:v>
                </c:pt>
                <c:pt idx="5">
                  <c:v>3562</c:v>
                </c:pt>
                <c:pt idx="8">
                  <c:v>3876</c:v>
                </c:pt>
                <c:pt idx="11">
                  <c:v>4359</c:v>
                </c:pt>
                <c:pt idx="14">
                  <c:v>5057</c:v>
                </c:pt>
              </c:numCache>
            </c:numRef>
          </c:val>
          <c:extLst>
            <c:ext xmlns:c16="http://schemas.microsoft.com/office/drawing/2014/chart" uri="{C3380CC4-5D6E-409C-BE32-E72D297353CC}">
              <c16:uniqueId val="{00000002-CF89-4D42-B82A-BD04C5F69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89-4D42-B82A-BD04C5F69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89-4D42-B82A-BD04C5F69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117</c:v>
                </c:pt>
                <c:pt idx="3">
                  <c:v>36</c:v>
                </c:pt>
                <c:pt idx="6">
                  <c:v>34</c:v>
                </c:pt>
                <c:pt idx="9">
                  <c:v>31</c:v>
                </c:pt>
                <c:pt idx="12">
                  <c:v>30</c:v>
                </c:pt>
              </c:numCache>
            </c:numRef>
          </c:val>
          <c:extLst>
            <c:ext xmlns:c16="http://schemas.microsoft.com/office/drawing/2014/chart" uri="{C3380CC4-5D6E-409C-BE32-E72D297353CC}">
              <c16:uniqueId val="{00000005-CF89-4D42-B82A-BD04C5F69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1663</c:v>
                </c:pt>
                <c:pt idx="3">
                  <c:v>1656</c:v>
                </c:pt>
                <c:pt idx="6">
                  <c:v>1617</c:v>
                </c:pt>
                <c:pt idx="9">
                  <c:v>1639</c:v>
                </c:pt>
                <c:pt idx="12">
                  <c:v>1569</c:v>
                </c:pt>
              </c:numCache>
            </c:numRef>
          </c:val>
          <c:extLst>
            <c:ext xmlns:c16="http://schemas.microsoft.com/office/drawing/2014/chart" uri="{C3380CC4-5D6E-409C-BE32-E72D297353CC}">
              <c16:uniqueId val="{00000006-CF89-4D42-B82A-BD04C5F69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c:v>
                </c:pt>
                <c:pt idx="3">
                  <c:v>119</c:v>
                </c:pt>
                <c:pt idx="6">
                  <c:v>97</c:v>
                </c:pt>
                <c:pt idx="9">
                  <c:v>122</c:v>
                </c:pt>
                <c:pt idx="12">
                  <c:v>143</c:v>
                </c:pt>
              </c:numCache>
            </c:numRef>
          </c:val>
          <c:extLst>
            <c:ext xmlns:c16="http://schemas.microsoft.com/office/drawing/2014/chart" uri="{C3380CC4-5D6E-409C-BE32-E72D297353CC}">
              <c16:uniqueId val="{00000007-CF89-4D42-B82A-BD04C5F69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5116</c:v>
                </c:pt>
                <c:pt idx="3">
                  <c:v>4813</c:v>
                </c:pt>
                <c:pt idx="6">
                  <c:v>4478</c:v>
                </c:pt>
                <c:pt idx="9">
                  <c:v>4178</c:v>
                </c:pt>
                <c:pt idx="12">
                  <c:v>3646</c:v>
                </c:pt>
              </c:numCache>
            </c:numRef>
          </c:val>
          <c:extLst>
            <c:ext xmlns:c16="http://schemas.microsoft.com/office/drawing/2014/chart" uri="{C3380CC4-5D6E-409C-BE32-E72D297353CC}">
              <c16:uniqueId val="{00000008-CF89-4D42-B82A-BD04C5F69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1458</c:v>
                </c:pt>
                <c:pt idx="3">
                  <c:v>2033</c:v>
                </c:pt>
                <c:pt idx="6">
                  <c:v>2926</c:v>
                </c:pt>
                <c:pt idx="9">
                  <c:v>1965</c:v>
                </c:pt>
                <c:pt idx="12">
                  <c:v>2226</c:v>
                </c:pt>
              </c:numCache>
            </c:numRef>
          </c:val>
          <c:extLst>
            <c:ext xmlns:c16="http://schemas.microsoft.com/office/drawing/2014/chart" uri="{C3380CC4-5D6E-409C-BE32-E72D297353CC}">
              <c16:uniqueId val="{00000009-CF89-4D42-B82A-BD04C5F69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10010</c:v>
                </c:pt>
                <c:pt idx="3">
                  <c:v>10270</c:v>
                </c:pt>
                <c:pt idx="6">
                  <c:v>10560</c:v>
                </c:pt>
                <c:pt idx="9">
                  <c:v>10689</c:v>
                </c:pt>
                <c:pt idx="12">
                  <c:v>10794</c:v>
                </c:pt>
              </c:numCache>
            </c:numRef>
          </c:val>
          <c:extLst>
            <c:ext xmlns:c16="http://schemas.microsoft.com/office/drawing/2014/chart" uri="{C3380CC4-5D6E-409C-BE32-E72D297353CC}">
              <c16:uniqueId val="{0000000A-CF89-4D42-B82A-BD04C5F691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4688</c:v>
                </c:pt>
                <c:pt idx="2">
                  <c:v>#N/A</c:v>
                </c:pt>
                <c:pt idx="3">
                  <c:v>#N/A</c:v>
                </c:pt>
                <c:pt idx="4">
                  <c:v>4049</c:v>
                </c:pt>
                <c:pt idx="5">
                  <c:v>#N/A</c:v>
                </c:pt>
                <c:pt idx="6">
                  <c:v>#N/A</c:v>
                </c:pt>
                <c:pt idx="7">
                  <c:v>3561</c:v>
                </c:pt>
                <c:pt idx="8">
                  <c:v>#N/A</c:v>
                </c:pt>
                <c:pt idx="9">
                  <c:v>#N/A</c:v>
                </c:pt>
                <c:pt idx="10">
                  <c:v>2806</c:v>
                </c:pt>
                <c:pt idx="11">
                  <c:v>#N/A</c:v>
                </c:pt>
                <c:pt idx="12">
                  <c:v>#N/A</c:v>
                </c:pt>
                <c:pt idx="13">
                  <c:v>1404</c:v>
                </c:pt>
                <c:pt idx="14">
                  <c:v>#N/A</c:v>
                </c:pt>
              </c:numCache>
            </c:numRef>
          </c:val>
          <c:smooth val="0"/>
          <c:extLst>
            <c:ext xmlns:c16="http://schemas.microsoft.com/office/drawing/2014/chart" uri="{C3380CC4-5D6E-409C-BE32-E72D297353CC}">
              <c16:uniqueId val="{0000000B-CF89-4D42-B82A-BD04C5F691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1000</c:v>
                </c:pt>
                <c:pt idx="1">
                  <c:v>1060</c:v>
                </c:pt>
                <c:pt idx="2">
                  <c:v>1137</c:v>
                </c:pt>
              </c:numCache>
            </c:numRef>
          </c:val>
          <c:extLst>
            <c:ext xmlns:c16="http://schemas.microsoft.com/office/drawing/2014/chart" uri="{C3380CC4-5D6E-409C-BE32-E72D297353CC}">
              <c16:uniqueId val="{00000000-4C10-4D0C-82CA-E966DB7C77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244</c:v>
                </c:pt>
                <c:pt idx="1">
                  <c:v>305</c:v>
                </c:pt>
                <c:pt idx="2">
                  <c:v>301</c:v>
                </c:pt>
              </c:numCache>
            </c:numRef>
          </c:val>
          <c:extLst>
            <c:ext xmlns:c16="http://schemas.microsoft.com/office/drawing/2014/chart" uri="{C3380CC4-5D6E-409C-BE32-E72D297353CC}">
              <c16:uniqueId val="{00000001-4C10-4D0C-82CA-E966DB7C77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2266</c:v>
                </c:pt>
                <c:pt idx="1">
                  <c:v>2723</c:v>
                </c:pt>
                <c:pt idx="2">
                  <c:v>2894</c:v>
                </c:pt>
              </c:numCache>
            </c:numRef>
          </c:val>
          <c:extLst>
            <c:ext xmlns:c16="http://schemas.microsoft.com/office/drawing/2014/chart" uri="{C3380CC4-5D6E-409C-BE32-E72D297353CC}">
              <c16:uniqueId val="{00000002-4C10-4D0C-82CA-E966DB7C77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年度をピークに年々減少しており、令和６年度は前年度比９百万円減の</a:t>
          </a:r>
          <a:r>
            <a:rPr kumimoji="1" lang="en-US" altLang="ja-JP" sz="1400">
              <a:latin typeface="ＭＳ ゴシック" pitchFamily="49" charset="-128"/>
              <a:ea typeface="ＭＳ ゴシック" pitchFamily="49" charset="-128"/>
            </a:rPr>
            <a:t>926</a:t>
          </a:r>
          <a:r>
            <a:rPr kumimoji="1" lang="ja-JP" altLang="en-US" sz="1400">
              <a:latin typeface="ＭＳ ゴシック" pitchFamily="49" charset="-128"/>
              <a:ea typeface="ＭＳ ゴシック" pitchFamily="49" charset="-128"/>
            </a:rPr>
            <a:t>百万円となった。起債の新規発行を必要最小限としたことが主な要因である。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債務負担行為に基づく支出額は、土地改良区借入金の償還が進むなど、債務負担額が減少したことにより前年度比３百万円減の５百万円となった。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しかしながら、元利償還金及び公営企業債の元利償還金に対する繰出金は高い数値であることから、今後も地方債や公営企業債の発行を必要最小限に抑えるなど、実質公債費比率の減少に努める。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地方債発行の抑制により、普通会計、下水道会計における起債総額は減少した。そのため、公営企業債等繰入見込額は昨年度比</a:t>
          </a:r>
          <a:r>
            <a:rPr kumimoji="1" lang="en-US" altLang="ja-JP" sz="1400">
              <a:latin typeface="ＭＳ ゴシック" pitchFamily="49" charset="-128"/>
              <a:ea typeface="ＭＳ ゴシック" pitchFamily="49" charset="-128"/>
            </a:rPr>
            <a:t>532</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3,646</a:t>
          </a:r>
          <a:r>
            <a:rPr kumimoji="1" lang="ja-JP" altLang="en-US" sz="1400">
              <a:latin typeface="ＭＳ ゴシック" pitchFamily="49" charset="-128"/>
              <a:ea typeface="ＭＳ ゴシック" pitchFamily="49" charset="-128"/>
            </a:rPr>
            <a:t>百万円となった、今後についても減少していく見込みである。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組合負担等見込額は前年度比</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百万円となった。茨城西南地方広域市町村圏事務組合に対する負担金の増加が主な要因である。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充当可能特定財源等については、基金の積立を実施したことにより、充当可能基金が前年度比</a:t>
          </a:r>
          <a:r>
            <a:rPr kumimoji="1" lang="en-US" altLang="ja-JP" sz="1400">
              <a:latin typeface="ＭＳ ゴシック" pitchFamily="49" charset="-128"/>
              <a:ea typeface="ＭＳ ゴシック" pitchFamily="49" charset="-128"/>
            </a:rPr>
            <a:t>698</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5,057</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これらにより、将来負担比率の分子は前年比</a:t>
          </a:r>
          <a:r>
            <a:rPr kumimoji="1" lang="en-US" altLang="ja-JP" sz="1400">
              <a:latin typeface="ＭＳ ゴシック" pitchFamily="49" charset="-128"/>
              <a:ea typeface="ＭＳ ゴシック" pitchFamily="49" charset="-128"/>
            </a:rPr>
            <a:t>1,402</a:t>
          </a:r>
          <a:r>
            <a:rPr kumimoji="1" lang="ja-JP" altLang="en-US" sz="1400">
              <a:latin typeface="ＭＳ ゴシック" pitchFamily="49" charset="-128"/>
              <a:ea typeface="ＭＳ ゴシック" pitchFamily="49" charset="-128"/>
            </a:rPr>
            <a:t>百万円減少の</a:t>
          </a:r>
          <a:r>
            <a:rPr kumimoji="1" lang="en-US" altLang="ja-JP" sz="1400">
              <a:latin typeface="ＭＳ ゴシック" pitchFamily="49" charset="-128"/>
              <a:ea typeface="ＭＳ ゴシック" pitchFamily="49" charset="-128"/>
            </a:rPr>
            <a:t>1,404</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今後も、地方債の新規発行を必要最小限に抑制するなど、将来負担比率の減少を図り、財政の健全化に努めていく。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財政調整基金や各事業を継続するための特定目的基金（ふるさとづくり基金等）への積立てを行ったことにより、財政調整基金は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既に実施している事業及び今後実施する新たな事業の継続性を図るため、基金の使途の明確化を図っていく。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・ふるさとづくり基金及びまち・ひと・しごと創生基金：「境町を応援したい」「境町の発展のために貢献したい」という方から広く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寄付を募って、まちづくりに活用する。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・教育振興基金：教育の振興及び小中学校における先進的な英語教育によりグローバル社会で活躍できる人材を育成するための事業を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安定的かつ継続的に運営する。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・スポーツ振興基金：スポーツを核としたまちづくりを推進する事業を安定的かつ継続的に運営する。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・子育て支援基金（旧子ども未来基金）：安心して子育てができる環境整備及び子どもの健全な育成を図るための事業を安定的かつ</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・国際交流基金（旧友好都市交流基金）：国際交流を推進する事業を安定的かつ継続的に運営する。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残高が増加した基金の主なもの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教育振興基金：英語教育基金を教育振興基金へ編入したことによる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スポーツ振興基金：東京オリンピック・パラリンピック基金及び世界大会等誘致推進基金をスポーツ振興基金へ編入したことによる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公共交通基金：持続可能な地域公共交通の実現に向けた施策の財源として、新たに基金を創設したことによる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地域優良賃貸住宅整備基金：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住宅使用料の積立による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各特定目的基金を充当する事業の継続性を確保するため適宜積立を行うが、今後大きな増減はない予定。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決算に伴う余剰金等を積立てたことにより、前年度比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財政再生基準を目安とした、標準財政規模の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普通交付税の追加交付分のうち、臨時財政対策債償還基金費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百万円を積立てたものの、令和５年度普通交付税追加交付分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百万円取り崩したことにより、前年度比４百万円減の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将来にわたる町財政の健全な運営を行うため、地方債の償還に必要な財源を確保する。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財政力指数は前年度同の</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となった。類似団体平均値及び茨城県平均値と、ほぼ同水準で推移している。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今後については、境古河ＩＣ周辺地区等への企業誘致を強力に推進することにより、固定資産税、法人住民税及び個人住民税等の歳入確保に努め、財政の健全化を図る。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92428</xdr:rowOff>
    </xdr:to>
    <xdr:cxnSp macro="">
      <xdr:nvCxnSpPr>
        <xdr:cNvPr id="72" name="直線コネクタ 71"/>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5" name="直線コネクタ 74"/>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79022</xdr:rowOff>
    </xdr:to>
    <xdr:cxnSp macro="">
      <xdr:nvCxnSpPr>
        <xdr:cNvPr id="78" name="直線コネクタ 77"/>
        <xdr:cNvCxnSpPr/>
      </xdr:nvCxnSpPr>
      <xdr:spPr>
        <a:xfrm>
          <a:off x="1447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となった。歳入面では、普通交付税が前年度比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百万円増加したことなどにより、経常一般財源総額は前年度比</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6,863</a:t>
          </a:r>
          <a:r>
            <a:rPr kumimoji="1" lang="ja-JP" altLang="en-US" sz="1300">
              <a:latin typeface="ＭＳ Ｐゴシック" panose="020B0600070205080204" pitchFamily="50" charset="-128"/>
              <a:ea typeface="ＭＳ Ｐゴシック" panose="020B0600070205080204" pitchFamily="50" charset="-128"/>
            </a:rPr>
            <a:t>百万円となったものの、給与改定を実施したことによる人件費の増加や社会保障関連経費の増加により経常経費が増加したことが主な要因である。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今後も、境古河</a:t>
          </a:r>
          <a:r>
            <a:rPr kumimoji="1" lang="en-US" altLang="ja-JP" sz="1300">
              <a:latin typeface="ＭＳ Ｐゴシック" panose="020B0600070205080204" pitchFamily="50" charset="-128"/>
              <a:ea typeface="ＭＳ Ｐゴシック" panose="020B0600070205080204" pitchFamily="50" charset="-128"/>
            </a:rPr>
            <a:t>IC</a:t>
          </a:r>
          <a:r>
            <a:rPr kumimoji="1" lang="ja-JP" altLang="en-US" sz="1300">
              <a:latin typeface="ＭＳ Ｐゴシック" panose="020B0600070205080204" pitchFamily="50" charset="-128"/>
              <a:ea typeface="ＭＳ Ｐゴシック" panose="020B0600070205080204" pitchFamily="50" charset="-128"/>
            </a:rPr>
            <a:t>周辺地区等への企業誘致等を強力に推進し、町税の確保に努める。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88688</xdr:rowOff>
    </xdr:to>
    <xdr:cxnSp macro="">
      <xdr:nvCxnSpPr>
        <xdr:cNvPr id="132" name="直線コネクタ 131"/>
        <xdr:cNvCxnSpPr/>
      </xdr:nvCxnSpPr>
      <xdr:spPr>
        <a:xfrm>
          <a:off x="4114800" y="10662285"/>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40429</xdr:rowOff>
    </xdr:to>
    <xdr:cxnSp macro="">
      <xdr:nvCxnSpPr>
        <xdr:cNvPr id="135" name="直線コネクタ 134"/>
        <xdr:cNvCxnSpPr/>
      </xdr:nvCxnSpPr>
      <xdr:spPr>
        <a:xfrm flipV="1">
          <a:off x="3225800" y="106622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40429</xdr:rowOff>
    </xdr:to>
    <xdr:cxnSp macro="">
      <xdr:nvCxnSpPr>
        <xdr:cNvPr id="138" name="直線コネクタ 137"/>
        <xdr:cNvCxnSpPr/>
      </xdr:nvCxnSpPr>
      <xdr:spPr>
        <a:xfrm>
          <a:off x="2336800" y="1057783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45931</xdr:rowOff>
    </xdr:to>
    <xdr:cxnSp macro="">
      <xdr:nvCxnSpPr>
        <xdr:cNvPr id="141" name="直線コネクタ 140"/>
        <xdr:cNvCxnSpPr/>
      </xdr:nvCxnSpPr>
      <xdr:spPr>
        <a:xfrm flipV="1">
          <a:off x="1447800" y="10577830"/>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37888</xdr:rowOff>
    </xdr:from>
    <xdr:to>
      <xdr:col>23</xdr:col>
      <xdr:colOff>184150</xdr:colOff>
      <xdr:row>62</xdr:row>
      <xdr:rowOff>139488</xdr:rowOff>
    </xdr:to>
    <xdr:sp macro="" textlink="">
      <xdr:nvSpPr>
        <xdr:cNvPr id="151" name="楕円 150"/>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9965</xdr:rowOff>
    </xdr:from>
    <xdr:ext cx="762000" cy="259045"/>
    <xdr:sp macro="" textlink="">
      <xdr:nvSpPr>
        <xdr:cNvPr id="152" name="財政構造の弾力性該当値テキスト"/>
        <xdr:cNvSpPr txBox="1"/>
      </xdr:nvSpPr>
      <xdr:spPr>
        <a:xfrm>
          <a:off x="5041900" y="106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3" name="楕円 152"/>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4" name="テキスト ボックス 153"/>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5" name="楕円 154"/>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56" name="テキスト ボックス 155"/>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8" name="テキスト ボックス 157"/>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166581</xdr:rowOff>
    </xdr:from>
    <xdr:to>
      <xdr:col>7</xdr:col>
      <xdr:colOff>31750</xdr:colOff>
      <xdr:row>63</xdr:row>
      <xdr:rowOff>96731</xdr:rowOff>
    </xdr:to>
    <xdr:sp macro="" textlink="">
      <xdr:nvSpPr>
        <xdr:cNvPr id="159" name="楕円 158"/>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81508</xdr:rowOff>
    </xdr:from>
    <xdr:ext cx="762000" cy="259045"/>
    <xdr:sp macro="" textlink="">
      <xdr:nvSpPr>
        <xdr:cNvPr id="160" name="テキスト ボックス 159"/>
        <xdr:cNvSpPr txBox="1"/>
      </xdr:nvSpPr>
      <xdr:spPr>
        <a:xfrm>
          <a:off x="1066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人件費・物件費等は類似段階平均値を大きく上回っている。主な要因は、ふるさとづくり寄付金に伴う関連事業費（事務費）によるものである。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千円となっており、主な要因としては、ふるさとづくり寄付金の減及び自動運転バスレベル４整備事業の終了等である。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今後も、ふるさとづくり寄付金の額により数値の増減が見込まれるが、行財政改革等を進めることにより固定化されたコストの見直しを行い、無駄のない支出に努める。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132203</xdr:rowOff>
    </xdr:from>
    <xdr:to>
      <xdr:col>23</xdr:col>
      <xdr:colOff>133350</xdr:colOff>
      <xdr:row>87</xdr:row>
      <xdr:rowOff>153828</xdr:rowOff>
    </xdr:to>
    <xdr:cxnSp macro="">
      <xdr:nvCxnSpPr>
        <xdr:cNvPr id="190" name="直線コネクタ 189"/>
        <xdr:cNvCxnSpPr/>
      </xdr:nvCxnSpPr>
      <xdr:spPr>
        <a:xfrm flipV="1">
          <a:off x="4953000" y="13848203"/>
          <a:ext cx="0" cy="122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125905</xdr:rowOff>
    </xdr:from>
    <xdr:ext cx="762000" cy="259045"/>
    <xdr:sp macro="" textlink="">
      <xdr:nvSpPr>
        <xdr:cNvPr id="191" name="人件費・物件費等の状況最小値テキスト"/>
        <xdr:cNvSpPr txBox="1"/>
      </xdr:nvSpPr>
      <xdr:spPr>
        <a:xfrm>
          <a:off x="5041900" y="150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153828</xdr:rowOff>
    </xdr:from>
    <xdr:to>
      <xdr:col>24</xdr:col>
      <xdr:colOff>12700</xdr:colOff>
      <xdr:row>87</xdr:row>
      <xdr:rowOff>153828</xdr:rowOff>
    </xdr:to>
    <xdr:cxnSp macro="">
      <xdr:nvCxnSpPr>
        <xdr:cNvPr id="192" name="直線コネクタ 191"/>
        <xdr:cNvCxnSpPr/>
      </xdr:nvCxnSpPr>
      <xdr:spPr>
        <a:xfrm>
          <a:off x="4864100" y="1506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47130</xdr:rowOff>
    </xdr:from>
    <xdr:ext cx="762000" cy="259045"/>
    <xdr:sp macro="" textlink="">
      <xdr:nvSpPr>
        <xdr:cNvPr id="193" name="人件費・物件費等の状況最大値テキスト"/>
        <xdr:cNvSpPr txBox="1"/>
      </xdr:nvSpPr>
      <xdr:spPr>
        <a:xfrm>
          <a:off x="5041900" y="135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132203</xdr:rowOff>
    </xdr:from>
    <xdr:to>
      <xdr:col>24</xdr:col>
      <xdr:colOff>12700</xdr:colOff>
      <xdr:row>80</xdr:row>
      <xdr:rowOff>132203</xdr:rowOff>
    </xdr:to>
    <xdr:cxnSp macro="">
      <xdr:nvCxnSpPr>
        <xdr:cNvPr id="194" name="直線コネクタ 193"/>
        <xdr:cNvCxnSpPr/>
      </xdr:nvCxnSpPr>
      <xdr:spPr>
        <a:xfrm>
          <a:off x="4864100" y="1384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101930</xdr:rowOff>
    </xdr:from>
    <xdr:to>
      <xdr:col>23</xdr:col>
      <xdr:colOff>133350</xdr:colOff>
      <xdr:row>88</xdr:row>
      <xdr:rowOff>127777</xdr:rowOff>
    </xdr:to>
    <xdr:cxnSp macro="">
      <xdr:nvCxnSpPr>
        <xdr:cNvPr id="195" name="直線コネクタ 194"/>
        <xdr:cNvCxnSpPr/>
      </xdr:nvCxnSpPr>
      <xdr:spPr>
        <a:xfrm flipV="1">
          <a:off x="4114800" y="14846630"/>
          <a:ext cx="838200" cy="36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52385</xdr:rowOff>
    </xdr:from>
    <xdr:ext cx="762000" cy="259045"/>
    <xdr:sp macro="" textlink="">
      <xdr:nvSpPr>
        <xdr:cNvPr id="196" name="人件費・物件費等の状況平均値テキスト"/>
        <xdr:cNvSpPr txBox="1"/>
      </xdr:nvSpPr>
      <xdr:spPr>
        <a:xfrm>
          <a:off x="5041900" y="14111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35858</xdr:rowOff>
    </xdr:from>
    <xdr:to>
      <xdr:col>23</xdr:col>
      <xdr:colOff>184150</xdr:colOff>
      <xdr:row>83</xdr:row>
      <xdr:rowOff>137458</xdr:rowOff>
    </xdr:to>
    <xdr:sp macro="" textlink="">
      <xdr:nvSpPr>
        <xdr:cNvPr id="197" name="フローチャート: 判断 196"/>
        <xdr:cNvSpPr/>
      </xdr:nvSpPr>
      <xdr:spPr>
        <a:xfrm>
          <a:off x="4902200" y="1426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23236</xdr:rowOff>
    </xdr:from>
    <xdr:to>
      <xdr:col>19</xdr:col>
      <xdr:colOff>133350</xdr:colOff>
      <xdr:row>88</xdr:row>
      <xdr:rowOff>127777</xdr:rowOff>
    </xdr:to>
    <xdr:cxnSp macro="">
      <xdr:nvCxnSpPr>
        <xdr:cNvPr id="198" name="直線コネクタ 197"/>
        <xdr:cNvCxnSpPr/>
      </xdr:nvCxnSpPr>
      <xdr:spPr>
        <a:xfrm>
          <a:off x="3225800" y="14939386"/>
          <a:ext cx="889000" cy="2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152702</xdr:rowOff>
    </xdr:from>
    <xdr:to>
      <xdr:col>19</xdr:col>
      <xdr:colOff>184150</xdr:colOff>
      <xdr:row>83</xdr:row>
      <xdr:rowOff>82852</xdr:rowOff>
    </xdr:to>
    <xdr:sp macro="" textlink="">
      <xdr:nvSpPr>
        <xdr:cNvPr id="199" name="フローチャート: 判断 198"/>
        <xdr:cNvSpPr/>
      </xdr:nvSpPr>
      <xdr:spPr>
        <a:xfrm>
          <a:off x="40640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93029</xdr:rowOff>
    </xdr:from>
    <xdr:ext cx="736600" cy="259045"/>
    <xdr:sp macro="" textlink="">
      <xdr:nvSpPr>
        <xdr:cNvPr id="200" name="テキスト ボックス 199"/>
        <xdr:cNvSpPr txBox="1"/>
      </xdr:nvSpPr>
      <xdr:spPr>
        <a:xfrm>
          <a:off x="3733800" y="13980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62787</xdr:rowOff>
    </xdr:from>
    <xdr:to>
      <xdr:col>15</xdr:col>
      <xdr:colOff>82550</xdr:colOff>
      <xdr:row>87</xdr:row>
      <xdr:rowOff>23236</xdr:rowOff>
    </xdr:to>
    <xdr:cxnSp macro="">
      <xdr:nvCxnSpPr>
        <xdr:cNvPr id="201" name="直線コネクタ 200"/>
        <xdr:cNvCxnSpPr/>
      </xdr:nvCxnSpPr>
      <xdr:spPr>
        <a:xfrm>
          <a:off x="2336800" y="14464587"/>
          <a:ext cx="889000" cy="47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129715</xdr:rowOff>
    </xdr:from>
    <xdr:to>
      <xdr:col>15</xdr:col>
      <xdr:colOff>133350</xdr:colOff>
      <xdr:row>83</xdr:row>
      <xdr:rowOff>59865</xdr:rowOff>
    </xdr:to>
    <xdr:sp macro="" textlink="">
      <xdr:nvSpPr>
        <xdr:cNvPr id="202" name="フローチャート: 判断 201"/>
        <xdr:cNvSpPr/>
      </xdr:nvSpPr>
      <xdr:spPr>
        <a:xfrm>
          <a:off x="3175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70042</xdr:rowOff>
    </xdr:from>
    <xdr:ext cx="762000" cy="259045"/>
    <xdr:sp macro="" textlink="">
      <xdr:nvSpPr>
        <xdr:cNvPr id="203" name="テキスト ボックス 202"/>
        <xdr:cNvSpPr txBox="1"/>
      </xdr:nvSpPr>
      <xdr:spPr>
        <a:xfrm>
          <a:off x="2844800" y="1395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30485</xdr:rowOff>
    </xdr:from>
    <xdr:to>
      <xdr:col>11</xdr:col>
      <xdr:colOff>31750</xdr:colOff>
      <xdr:row>84</xdr:row>
      <xdr:rowOff>62787</xdr:rowOff>
    </xdr:to>
    <xdr:cxnSp macro="">
      <xdr:nvCxnSpPr>
        <xdr:cNvPr id="204" name="直線コネクタ 203"/>
        <xdr:cNvCxnSpPr/>
      </xdr:nvCxnSpPr>
      <xdr:spPr>
        <a:xfrm>
          <a:off x="1447800" y="14432285"/>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76805</xdr:rowOff>
    </xdr:from>
    <xdr:to>
      <xdr:col>11</xdr:col>
      <xdr:colOff>82550</xdr:colOff>
      <xdr:row>83</xdr:row>
      <xdr:rowOff>6955</xdr:rowOff>
    </xdr:to>
    <xdr:sp macro="" textlink="">
      <xdr:nvSpPr>
        <xdr:cNvPr id="205" name="フローチャート: 判断 204"/>
        <xdr:cNvSpPr/>
      </xdr:nvSpPr>
      <xdr:spPr>
        <a:xfrm>
          <a:off x="2286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17132</xdr:rowOff>
    </xdr:from>
    <xdr:ext cx="762000" cy="259045"/>
    <xdr:sp macro="" textlink="">
      <xdr:nvSpPr>
        <xdr:cNvPr id="206" name="テキスト ボックス 205"/>
        <xdr:cNvSpPr txBox="1"/>
      </xdr:nvSpPr>
      <xdr:spPr>
        <a:xfrm>
          <a:off x="1955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250</xdr:rowOff>
    </xdr:from>
    <xdr:to>
      <xdr:col>7</xdr:col>
      <xdr:colOff>31750</xdr:colOff>
      <xdr:row>82</xdr:row>
      <xdr:rowOff>101850</xdr:rowOff>
    </xdr:to>
    <xdr:sp macro="" textlink="">
      <xdr:nvSpPr>
        <xdr:cNvPr id="207" name="フローチャート: 判断 206"/>
        <xdr:cNvSpPr/>
      </xdr:nvSpPr>
      <xdr:spPr>
        <a:xfrm>
          <a:off x="1397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112027</xdr:rowOff>
    </xdr:from>
    <xdr:ext cx="762000" cy="259045"/>
    <xdr:sp macro="" textlink="">
      <xdr:nvSpPr>
        <xdr:cNvPr id="208" name="テキスト ボックス 207"/>
        <xdr:cNvSpPr txBox="1"/>
      </xdr:nvSpPr>
      <xdr:spPr>
        <a:xfrm>
          <a:off x="1066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51130</xdr:rowOff>
    </xdr:from>
    <xdr:to>
      <xdr:col>23</xdr:col>
      <xdr:colOff>184150</xdr:colOff>
      <xdr:row>86</xdr:row>
      <xdr:rowOff>152730</xdr:rowOff>
    </xdr:to>
    <xdr:sp macro="" textlink="">
      <xdr:nvSpPr>
        <xdr:cNvPr id="214" name="楕円 213"/>
        <xdr:cNvSpPr/>
      </xdr:nvSpPr>
      <xdr:spPr>
        <a:xfrm>
          <a:off x="4902200" y="147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23207</xdr:rowOff>
    </xdr:from>
    <xdr:ext cx="762000" cy="259045"/>
    <xdr:sp macro="" textlink="">
      <xdr:nvSpPr>
        <xdr:cNvPr id="215" name="人件費・物件費等の状況該当値テキスト"/>
        <xdr:cNvSpPr txBox="1"/>
      </xdr:nvSpPr>
      <xdr:spPr>
        <a:xfrm>
          <a:off x="5041900" y="1476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76977</xdr:rowOff>
    </xdr:from>
    <xdr:to>
      <xdr:col>19</xdr:col>
      <xdr:colOff>184150</xdr:colOff>
      <xdr:row>89</xdr:row>
      <xdr:rowOff>7127</xdr:rowOff>
    </xdr:to>
    <xdr:sp macro="" textlink="">
      <xdr:nvSpPr>
        <xdr:cNvPr id="216" name="楕円 215"/>
        <xdr:cNvSpPr/>
      </xdr:nvSpPr>
      <xdr:spPr>
        <a:xfrm>
          <a:off x="4064000" y="1516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163354</xdr:rowOff>
    </xdr:from>
    <xdr:ext cx="736600" cy="259045"/>
    <xdr:sp macro="" textlink="">
      <xdr:nvSpPr>
        <xdr:cNvPr id="217" name="テキスト ボックス 216"/>
        <xdr:cNvSpPr txBox="1"/>
      </xdr:nvSpPr>
      <xdr:spPr>
        <a:xfrm>
          <a:off x="3733800" y="15250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143886</xdr:rowOff>
    </xdr:from>
    <xdr:to>
      <xdr:col>15</xdr:col>
      <xdr:colOff>133350</xdr:colOff>
      <xdr:row>87</xdr:row>
      <xdr:rowOff>74036</xdr:rowOff>
    </xdr:to>
    <xdr:sp macro="" textlink="">
      <xdr:nvSpPr>
        <xdr:cNvPr id="218" name="楕円 217"/>
        <xdr:cNvSpPr/>
      </xdr:nvSpPr>
      <xdr:spPr>
        <a:xfrm>
          <a:off x="3175000" y="14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58813</xdr:rowOff>
    </xdr:from>
    <xdr:ext cx="762000" cy="259045"/>
    <xdr:sp macro="" textlink="">
      <xdr:nvSpPr>
        <xdr:cNvPr id="219" name="テキスト ボックス 218"/>
        <xdr:cNvSpPr txBox="1"/>
      </xdr:nvSpPr>
      <xdr:spPr>
        <a:xfrm>
          <a:off x="2844800" y="1497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11987</xdr:rowOff>
    </xdr:from>
    <xdr:to>
      <xdr:col>11</xdr:col>
      <xdr:colOff>82550</xdr:colOff>
      <xdr:row>84</xdr:row>
      <xdr:rowOff>113587</xdr:rowOff>
    </xdr:to>
    <xdr:sp macro="" textlink="">
      <xdr:nvSpPr>
        <xdr:cNvPr id="220" name="楕円 219"/>
        <xdr:cNvSpPr/>
      </xdr:nvSpPr>
      <xdr:spPr>
        <a:xfrm>
          <a:off x="2286000" y="144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98364</xdr:rowOff>
    </xdr:from>
    <xdr:ext cx="762000" cy="259045"/>
    <xdr:sp macro="" textlink="">
      <xdr:nvSpPr>
        <xdr:cNvPr id="221" name="テキスト ボックス 220"/>
        <xdr:cNvSpPr txBox="1"/>
      </xdr:nvSpPr>
      <xdr:spPr>
        <a:xfrm>
          <a:off x="1955800" y="1450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151135</xdr:rowOff>
    </xdr:from>
    <xdr:to>
      <xdr:col>7</xdr:col>
      <xdr:colOff>31750</xdr:colOff>
      <xdr:row>84</xdr:row>
      <xdr:rowOff>81285</xdr:rowOff>
    </xdr:to>
    <xdr:sp macro="" textlink="">
      <xdr:nvSpPr>
        <xdr:cNvPr id="222" name="楕円 221"/>
        <xdr:cNvSpPr/>
      </xdr:nvSpPr>
      <xdr:spPr>
        <a:xfrm>
          <a:off x="1397000" y="143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66062</xdr:rowOff>
    </xdr:from>
    <xdr:ext cx="762000" cy="259045"/>
    <xdr:sp macro="" textlink="">
      <xdr:nvSpPr>
        <xdr:cNvPr id="223" name="テキスト ボックス 222"/>
        <xdr:cNvSpPr txBox="1"/>
      </xdr:nvSpPr>
      <xdr:spPr>
        <a:xfrm>
          <a:off x="1066800" y="144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となり前年度と比較すると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ポイント増加した。類似団体平均値と比較すると、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ポイントだった類似団体平均値との差は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今後も、国家公務員の給与改定を参考に、給与構造の改定を行い、引き続き給与の適正化に努める。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2" name="直線コネクタ 251"/>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3"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4" name="直線コネクタ 253"/>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5"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6" name="直線コネクタ 255"/>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152400</xdr:rowOff>
    </xdr:to>
    <xdr:cxnSp macro="">
      <xdr:nvCxnSpPr>
        <xdr:cNvPr id="257" name="直線コネクタ 256"/>
        <xdr:cNvCxnSpPr/>
      </xdr:nvCxnSpPr>
      <xdr:spPr>
        <a:xfrm>
          <a:off x="16179800" y="1462510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51859</xdr:rowOff>
    </xdr:to>
    <xdr:cxnSp macro="">
      <xdr:nvCxnSpPr>
        <xdr:cNvPr id="260" name="直線コネクタ 259"/>
        <xdr:cNvCxnSpPr/>
      </xdr:nvCxnSpPr>
      <xdr:spPr>
        <a:xfrm>
          <a:off x="15290800" y="1448435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63" name="直線コネクタ 262"/>
        <xdr:cNvCxnSpPr/>
      </xdr:nvCxnSpPr>
      <xdr:spPr>
        <a:xfrm flipV="1">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92075</xdr:rowOff>
    </xdr:to>
    <xdr:cxnSp macro="">
      <xdr:nvCxnSpPr>
        <xdr:cNvPr id="266" name="直線コネクタ 265"/>
        <xdr:cNvCxnSpPr/>
      </xdr:nvCxnSpPr>
      <xdr:spPr>
        <a:xfrm flipV="1">
          <a:off x="13512800" y="145245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7" name="フローチャート: 判断 266"/>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8" name="テキスト ボックス 267"/>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0" name="テキスト ボックス 269"/>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7"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8" name="楕円 277"/>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9" name="テキスト ボックス 278"/>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4" name="楕円 283"/>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5" name="テキスト ボックス 284"/>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となった。類似団体平均値と比較すると、ほぼ同水準で推移している。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今後は、組織機構改革やさらなる事務等の効率化により、適切な定員管理に努める。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7" name="直線コネクタ 316"/>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8"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9" name="直線コネクタ 318"/>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20"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21" name="直線コネクタ 320"/>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62</xdr:row>
      <xdr:rowOff>20320</xdr:rowOff>
    </xdr:to>
    <xdr:cxnSp macro="">
      <xdr:nvCxnSpPr>
        <xdr:cNvPr id="322" name="直線コネクタ 321"/>
        <xdr:cNvCxnSpPr/>
      </xdr:nvCxnSpPr>
      <xdr:spPr>
        <a:xfrm flipV="1">
          <a:off x="16179800" y="10586448"/>
          <a:ext cx="8382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3" name="定員管理の状況平均値テキスト"/>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4" name="フローチャート: 判断 323"/>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20320</xdr:rowOff>
    </xdr:to>
    <xdr:cxnSp macro="">
      <xdr:nvCxnSpPr>
        <xdr:cNvPr id="325" name="直線コネクタ 324"/>
        <xdr:cNvCxnSpPr/>
      </xdr:nvCxnSpPr>
      <xdr:spPr>
        <a:xfrm>
          <a:off x="15290800" y="10614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6" name="フローチャート: 判断 325"/>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7" name="テキスト ボックス 326"/>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62</xdr:row>
      <xdr:rowOff>3084</xdr:rowOff>
    </xdr:to>
    <xdr:cxnSp macro="">
      <xdr:nvCxnSpPr>
        <xdr:cNvPr id="328" name="直線コネクタ 327"/>
        <xdr:cNvCxnSpPr/>
      </xdr:nvCxnSpPr>
      <xdr:spPr>
        <a:xfrm flipV="1">
          <a:off x="14401800" y="1061402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9" name="フローチャート: 判断 328"/>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30" name="テキスト ボックス 329"/>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62</xdr:row>
      <xdr:rowOff>3084</xdr:rowOff>
    </xdr:to>
    <xdr:cxnSp macro="">
      <xdr:nvCxnSpPr>
        <xdr:cNvPr id="331" name="直線コネクタ 330"/>
        <xdr:cNvCxnSpPr/>
      </xdr:nvCxnSpPr>
      <xdr:spPr>
        <a:xfrm>
          <a:off x="13512800" y="1062609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2" name="フローチャート: 判断 331"/>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3" name="テキスト ボックス 332"/>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4" name="フローチャート: 判断 333"/>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5" name="テキスト ボックス 334"/>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41" name="楕円 340"/>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93725</xdr:rowOff>
    </xdr:from>
    <xdr:ext cx="762000" cy="259045"/>
    <xdr:sp macro="" textlink="">
      <xdr:nvSpPr>
        <xdr:cNvPr id="342" name="定員管理の状況該当値テキスト"/>
        <xdr:cNvSpPr txBox="1"/>
      </xdr:nvSpPr>
      <xdr:spPr>
        <a:xfrm>
          <a:off x="17106900" y="1038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3" name="楕円 342"/>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4" name="テキスト ボックス 343"/>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5" name="楕円 344"/>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46" name="テキスト ボックス 34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47" name="楕円 346"/>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38661</xdr:rowOff>
    </xdr:from>
    <xdr:ext cx="762000" cy="259045"/>
    <xdr:sp macro="" textlink="">
      <xdr:nvSpPr>
        <xdr:cNvPr id="348" name="テキスト ボックス 347"/>
        <xdr:cNvSpPr txBox="1"/>
      </xdr:nvSpPr>
      <xdr:spPr>
        <a:xfrm>
          <a:off x="14020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49" name="楕円 348"/>
        <xdr:cNvSpPr/>
      </xdr:nvSpPr>
      <xdr:spPr>
        <a:xfrm>
          <a:off x="13462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31767</xdr:rowOff>
    </xdr:from>
    <xdr:ext cx="762000" cy="259045"/>
    <xdr:sp macro="" textlink="">
      <xdr:nvSpPr>
        <xdr:cNvPr id="350" name="テキスト ボックス 349"/>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となった。減少の主な要因は、下水道事業における元利償還金に対する繰出基準額の減少や土地改良区関係事業に係る債務負担額が減少したことに加え、普通交付税交付額の増加等である。</a:t>
          </a:r>
          <a:endParaRPr kumimoji="0" lang="en-US" altLang="ja-JP" sz="1100" b="0" i="0" u="none" strike="noStrike">
            <a:solidFill>
              <a:schemeClr val="dk1"/>
            </a:solidFill>
            <a:effectLst/>
            <a:latin typeface="+mn-lt"/>
            <a:ea typeface="+mn-ea"/>
            <a:cs typeface="+mn-cs"/>
          </a:endParaRPr>
        </a:p>
        <a:p>
          <a:r>
            <a:rPr kumimoji="0" lang="ja-JP" altLang="en-US" sz="1100" b="0" i="0" u="none" strike="noStrike">
              <a:solidFill>
                <a:schemeClr val="dk1"/>
              </a:solidFill>
              <a:effectLst/>
              <a:latin typeface="+mn-lt"/>
              <a:ea typeface="+mn-ea"/>
              <a:cs typeface="+mn-cs"/>
            </a:rPr>
            <a:t>　</a:t>
          </a:r>
          <a:r>
            <a:rPr kumimoji="0"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令和２年度と比較すると</a:t>
          </a:r>
          <a:r>
            <a:rPr kumimoji="0"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4.4</a:t>
          </a:r>
          <a:r>
            <a:rPr kumimoji="0"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り、数値は改善しているものの、類似団体平均値や全国平均と比較すると依然として高い水準であるため、今後は、地方債の新規発行を必要最小限に抑え、公債費等義務的経費の削減を中心とする財政改革を進め、財政の健全化に努める。</a:t>
          </a:r>
          <a:endPar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7" name="直線コネクタ 376"/>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8"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9" name="直線コネクタ 378"/>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80"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81" name="直線コネクタ 380"/>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170180</xdr:rowOff>
    </xdr:to>
    <xdr:cxnSp macro="">
      <xdr:nvCxnSpPr>
        <xdr:cNvPr id="382" name="直線コネクタ 381"/>
        <xdr:cNvCxnSpPr/>
      </xdr:nvCxnSpPr>
      <xdr:spPr>
        <a:xfrm flipV="1">
          <a:off x="16179800" y="724560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3"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4" name="フローチャート: 判断 383"/>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124206</xdr:rowOff>
    </xdr:to>
    <xdr:cxnSp macro="">
      <xdr:nvCxnSpPr>
        <xdr:cNvPr id="385" name="直線コネクタ 384"/>
        <xdr:cNvCxnSpPr/>
      </xdr:nvCxnSpPr>
      <xdr:spPr>
        <a:xfrm flipV="1">
          <a:off x="15290800" y="737108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6" name="フローチャート: 判断 385"/>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7" name="テキスト ボックス 386"/>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124206</xdr:rowOff>
    </xdr:from>
    <xdr:to>
      <xdr:col>72</xdr:col>
      <xdr:colOff>203200</xdr:colOff>
      <xdr:row>44</xdr:row>
      <xdr:rowOff>39624</xdr:rowOff>
    </xdr:to>
    <xdr:cxnSp macro="">
      <xdr:nvCxnSpPr>
        <xdr:cNvPr id="388" name="直線コネクタ 387"/>
        <xdr:cNvCxnSpPr/>
      </xdr:nvCxnSpPr>
      <xdr:spPr>
        <a:xfrm flipV="1">
          <a:off x="14401800" y="74965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9" name="フローチャート: 判断 388"/>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90" name="テキスト ボックス 389"/>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44</xdr:row>
      <xdr:rowOff>126492</xdr:rowOff>
    </xdr:to>
    <xdr:cxnSp macro="">
      <xdr:nvCxnSpPr>
        <xdr:cNvPr id="391" name="直線コネクタ 390"/>
        <xdr:cNvCxnSpPr/>
      </xdr:nvCxnSpPr>
      <xdr:spPr>
        <a:xfrm flipV="1">
          <a:off x="13512800" y="75834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2" name="フローチャート: 判断 391"/>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3" name="テキスト ボックス 392"/>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4" name="フローチャート: 判断 393"/>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5" name="テキスト ボックス 394"/>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401" name="楕円 400"/>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2"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3" name="楕円 402"/>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4" name="テキスト ボックス 403"/>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5" name="楕円 404"/>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6" name="テキスト ボックス 405"/>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7" name="楕円 406"/>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8" name="テキスト ボックス 407"/>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75692</xdr:rowOff>
    </xdr:from>
    <xdr:to>
      <xdr:col>64</xdr:col>
      <xdr:colOff>152400</xdr:colOff>
      <xdr:row>45</xdr:row>
      <xdr:rowOff>5842</xdr:rowOff>
    </xdr:to>
    <xdr:sp macro="" textlink="">
      <xdr:nvSpPr>
        <xdr:cNvPr id="409" name="楕円 408"/>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162069</xdr:rowOff>
    </xdr:from>
    <xdr:ext cx="762000" cy="259045"/>
    <xdr:sp macro="" textlink="">
      <xdr:nvSpPr>
        <xdr:cNvPr id="410" name="テキスト ボックス 409"/>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将来負担比率は前年度比</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となった。減少の主な要因は、下水道事業における地方債償還が進んだことにより繰出見込額の減少、退職手当負担見込額の減少、さらに、普通交付税交付額の増による標準財政規模の増加等である。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令和２年度と比較すると</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ポイントの減少となり、大幅に数値は改善しているものの、全国平均と比較すると依然として高い数値のため、地方債の発行を必要最小限に抑え、公債費等義務的経費の削減を中心とする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1" name="直線コネクタ 440"/>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2"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3" name="直線コネクタ 442"/>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18385</xdr:rowOff>
    </xdr:from>
    <xdr:to>
      <xdr:col>81</xdr:col>
      <xdr:colOff>44450</xdr:colOff>
      <xdr:row>16</xdr:row>
      <xdr:rowOff>141091</xdr:rowOff>
    </xdr:to>
    <xdr:cxnSp macro="">
      <xdr:nvCxnSpPr>
        <xdr:cNvPr id="446" name="直線コネクタ 445"/>
        <xdr:cNvCxnSpPr/>
      </xdr:nvCxnSpPr>
      <xdr:spPr>
        <a:xfrm flipV="1">
          <a:off x="16179800" y="2590135"/>
          <a:ext cx="838200" cy="29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7"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141091</xdr:rowOff>
    </xdr:from>
    <xdr:to>
      <xdr:col>77</xdr:col>
      <xdr:colOff>44450</xdr:colOff>
      <xdr:row>17</xdr:row>
      <xdr:rowOff>136253</xdr:rowOff>
    </xdr:to>
    <xdr:cxnSp macro="">
      <xdr:nvCxnSpPr>
        <xdr:cNvPr id="449" name="直線コネクタ 448"/>
        <xdr:cNvCxnSpPr/>
      </xdr:nvCxnSpPr>
      <xdr:spPr>
        <a:xfrm flipV="1">
          <a:off x="15290800" y="2884291"/>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136253</xdr:rowOff>
    </xdr:from>
    <xdr:to>
      <xdr:col>72</xdr:col>
      <xdr:colOff>203200</xdr:colOff>
      <xdr:row>18</xdr:row>
      <xdr:rowOff>52131</xdr:rowOff>
    </xdr:to>
    <xdr:cxnSp macro="">
      <xdr:nvCxnSpPr>
        <xdr:cNvPr id="452" name="直線コネクタ 451"/>
        <xdr:cNvCxnSpPr/>
      </xdr:nvCxnSpPr>
      <xdr:spPr>
        <a:xfrm flipV="1">
          <a:off x="14401800" y="3050903"/>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52131</xdr:rowOff>
    </xdr:from>
    <xdr:to>
      <xdr:col>68</xdr:col>
      <xdr:colOff>152400</xdr:colOff>
      <xdr:row>19</xdr:row>
      <xdr:rowOff>76019</xdr:rowOff>
    </xdr:to>
    <xdr:cxnSp macro="">
      <xdr:nvCxnSpPr>
        <xdr:cNvPr id="455" name="直線コネクタ 454"/>
        <xdr:cNvCxnSpPr/>
      </xdr:nvCxnSpPr>
      <xdr:spPr>
        <a:xfrm flipV="1">
          <a:off x="13512800" y="3138231"/>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6" name="フローチャート: 判断 455"/>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7" name="テキスト ボックス 456"/>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8" name="フローチャート: 判断 457"/>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9" name="テキスト ボックス 458"/>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139035</xdr:rowOff>
    </xdr:from>
    <xdr:to>
      <xdr:col>81</xdr:col>
      <xdr:colOff>95250</xdr:colOff>
      <xdr:row>15</xdr:row>
      <xdr:rowOff>69185</xdr:rowOff>
    </xdr:to>
    <xdr:sp macro="" textlink="">
      <xdr:nvSpPr>
        <xdr:cNvPr id="465" name="楕円 464"/>
        <xdr:cNvSpPr/>
      </xdr:nvSpPr>
      <xdr:spPr>
        <a:xfrm>
          <a:off x="169672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111112</xdr:rowOff>
    </xdr:from>
    <xdr:ext cx="762000" cy="259045"/>
    <xdr:sp macro="" textlink="">
      <xdr:nvSpPr>
        <xdr:cNvPr id="466" name="将来負担の状況該当値テキスト"/>
        <xdr:cNvSpPr txBox="1"/>
      </xdr:nvSpPr>
      <xdr:spPr>
        <a:xfrm>
          <a:off x="17106900" y="251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90291</xdr:rowOff>
    </xdr:from>
    <xdr:to>
      <xdr:col>77</xdr:col>
      <xdr:colOff>95250</xdr:colOff>
      <xdr:row>17</xdr:row>
      <xdr:rowOff>20441</xdr:rowOff>
    </xdr:to>
    <xdr:sp macro="" textlink="">
      <xdr:nvSpPr>
        <xdr:cNvPr id="467" name="楕円 466"/>
        <xdr:cNvSpPr/>
      </xdr:nvSpPr>
      <xdr:spPr>
        <a:xfrm>
          <a:off x="16129000" y="28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5218</xdr:rowOff>
    </xdr:from>
    <xdr:ext cx="736600" cy="259045"/>
    <xdr:sp macro="" textlink="">
      <xdr:nvSpPr>
        <xdr:cNvPr id="468" name="テキスト ボックス 467"/>
        <xdr:cNvSpPr txBox="1"/>
      </xdr:nvSpPr>
      <xdr:spPr>
        <a:xfrm>
          <a:off x="15798800" y="2919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85453</xdr:rowOff>
    </xdr:from>
    <xdr:to>
      <xdr:col>73</xdr:col>
      <xdr:colOff>44450</xdr:colOff>
      <xdr:row>18</xdr:row>
      <xdr:rowOff>15603</xdr:rowOff>
    </xdr:to>
    <xdr:sp macro="" textlink="">
      <xdr:nvSpPr>
        <xdr:cNvPr id="469" name="楕円 468"/>
        <xdr:cNvSpPr/>
      </xdr:nvSpPr>
      <xdr:spPr>
        <a:xfrm>
          <a:off x="15240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xdr:rowOff>
    </xdr:from>
    <xdr:ext cx="762000" cy="259045"/>
    <xdr:sp macro="" textlink="">
      <xdr:nvSpPr>
        <xdr:cNvPr id="470" name="テキスト ボックス 469"/>
        <xdr:cNvSpPr txBox="1"/>
      </xdr:nvSpPr>
      <xdr:spPr>
        <a:xfrm>
          <a:off x="14909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1331</xdr:rowOff>
    </xdr:from>
    <xdr:to>
      <xdr:col>68</xdr:col>
      <xdr:colOff>203200</xdr:colOff>
      <xdr:row>18</xdr:row>
      <xdr:rowOff>102931</xdr:rowOff>
    </xdr:to>
    <xdr:sp macro="" textlink="">
      <xdr:nvSpPr>
        <xdr:cNvPr id="471" name="楕円 470"/>
        <xdr:cNvSpPr/>
      </xdr:nvSpPr>
      <xdr:spPr>
        <a:xfrm>
          <a:off x="14351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87708</xdr:rowOff>
    </xdr:from>
    <xdr:ext cx="762000" cy="259045"/>
    <xdr:sp macro="" textlink="">
      <xdr:nvSpPr>
        <xdr:cNvPr id="472" name="テキスト ボックス 471"/>
        <xdr:cNvSpPr txBox="1"/>
      </xdr:nvSpPr>
      <xdr:spPr>
        <a:xfrm>
          <a:off x="14020800" y="31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25219</xdr:rowOff>
    </xdr:from>
    <xdr:to>
      <xdr:col>64</xdr:col>
      <xdr:colOff>152400</xdr:colOff>
      <xdr:row>19</xdr:row>
      <xdr:rowOff>126819</xdr:rowOff>
    </xdr:to>
    <xdr:sp macro="" textlink="">
      <xdr:nvSpPr>
        <xdr:cNvPr id="473" name="楕円 472"/>
        <xdr:cNvSpPr/>
      </xdr:nvSpPr>
      <xdr:spPr>
        <a:xfrm>
          <a:off x="13462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111596</xdr:rowOff>
    </xdr:from>
    <xdr:ext cx="762000" cy="259045"/>
    <xdr:sp macro="" textlink="">
      <xdr:nvSpPr>
        <xdr:cNvPr id="474" name="テキスト ボックス 473"/>
        <xdr:cNvSpPr txBox="1"/>
      </xdr:nvSpPr>
      <xdr:spPr>
        <a:xfrm>
          <a:off x="13131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となった。人件費総額は給与改定を実施したことにより、前年度比</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1,974</a:t>
          </a:r>
          <a:r>
            <a:rPr kumimoji="1" lang="ja-JP" altLang="en-US" sz="1300">
              <a:latin typeface="ＭＳ Ｐゴシック" panose="020B0600070205080204" pitchFamily="50" charset="-128"/>
              <a:ea typeface="ＭＳ Ｐゴシック" panose="020B0600070205080204" pitchFamily="50" charset="-128"/>
            </a:rPr>
            <a:t>百万円となり、充当特定財源を除いた経常一般財源も前年度比</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1,725</a:t>
          </a:r>
          <a:r>
            <a:rPr kumimoji="1" lang="ja-JP" altLang="en-US" sz="1300">
              <a:latin typeface="ＭＳ Ｐゴシック" panose="020B0600070205080204" pitchFamily="50" charset="-128"/>
              <a:ea typeface="ＭＳ Ｐゴシック" panose="020B0600070205080204" pitchFamily="50" charset="-128"/>
            </a:rPr>
            <a:t>百万円となったものの、普通交付税が前年度比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1,954</a:t>
          </a:r>
          <a:r>
            <a:rPr kumimoji="1" lang="ja-JP" altLang="en-US" sz="1300">
              <a:latin typeface="ＭＳ Ｐゴシック" panose="020B0600070205080204" pitchFamily="50" charset="-128"/>
              <a:ea typeface="ＭＳ Ｐゴシック" panose="020B0600070205080204" pitchFamily="50" charset="-128"/>
            </a:rPr>
            <a:t>百万円となったことにより数値は減少した。今後においても、定員の適正化を図り、人件費の抑制に努めていく。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115570</xdr:rowOff>
    </xdr:to>
    <xdr:cxnSp macro="">
      <xdr:nvCxnSpPr>
        <xdr:cNvPr id="66" name="直線コネクタ 65"/>
        <xdr:cNvCxnSpPr/>
      </xdr:nvCxnSpPr>
      <xdr:spPr>
        <a:xfrm flipV="1">
          <a:off x="3987800" y="642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115570</xdr:rowOff>
    </xdr:to>
    <xdr:cxnSp macro="">
      <xdr:nvCxnSpPr>
        <xdr:cNvPr id="69" name="直線コネクタ 68"/>
        <xdr:cNvCxnSpPr/>
      </xdr:nvCxnSpPr>
      <xdr:spPr>
        <a:xfrm>
          <a:off x="3098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1270</xdr:rowOff>
    </xdr:to>
    <xdr:cxnSp macro="">
      <xdr:nvCxnSpPr>
        <xdr:cNvPr id="72" name="直線コネクタ 71"/>
        <xdr:cNvCxnSpPr/>
      </xdr:nvCxnSpPr>
      <xdr:spPr>
        <a:xfrm>
          <a:off x="2209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130810</xdr:rowOff>
    </xdr:to>
    <xdr:cxnSp macro="">
      <xdr:nvCxnSpPr>
        <xdr:cNvPr id="75" name="直線コネクタ 74"/>
        <xdr:cNvCxnSpPr/>
      </xdr:nvCxnSpPr>
      <xdr:spPr>
        <a:xfrm flipV="1">
          <a:off x="1320800" y="62992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762000" cy="259045"/>
    <xdr:sp macro="" textlink="">
      <xdr:nvSpPr>
        <xdr:cNvPr id="86" name="人件費該当値テキスト"/>
        <xdr:cNvSpPr txBox="1"/>
      </xdr:nvSpPr>
      <xdr:spPr>
        <a:xfrm>
          <a:off x="4914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90" name="テキスト ボックス 89"/>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となった。主な要因は予防接種における事業費の増加及び経常的な支出に対する特定財源の減によるものである。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類似団体平均値と比較すると、引き続き低い水準で推移している。これは内部管理的経費（事務に係る経費）の徹底した削減によるものであり、今後も適正な支出に努める。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15</xdr:row>
      <xdr:rowOff>95250</xdr:rowOff>
    </xdr:to>
    <xdr:cxnSp macro="">
      <xdr:nvCxnSpPr>
        <xdr:cNvPr id="127" name="直線コネクタ 126"/>
        <xdr:cNvCxnSpPr/>
      </xdr:nvCxnSpPr>
      <xdr:spPr>
        <a:xfrm>
          <a:off x="15671800" y="23749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50800</xdr:rowOff>
    </xdr:to>
    <xdr:cxnSp macro="">
      <xdr:nvCxnSpPr>
        <xdr:cNvPr id="130" name="直線コネクタ 129"/>
        <xdr:cNvCxnSpPr/>
      </xdr:nvCxnSpPr>
      <xdr:spPr>
        <a:xfrm flipV="1">
          <a:off x="14782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50800</xdr:rowOff>
    </xdr:to>
    <xdr:cxnSp macro="">
      <xdr:nvCxnSpPr>
        <xdr:cNvPr id="133" name="直線コネクタ 132"/>
        <xdr:cNvCxnSpPr/>
      </xdr:nvCxnSpPr>
      <xdr:spPr>
        <a:xfrm>
          <a:off x="13893800" y="238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158750</xdr:rowOff>
    </xdr:from>
    <xdr:to>
      <xdr:col>69</xdr:col>
      <xdr:colOff>92075</xdr:colOff>
      <xdr:row>14</xdr:row>
      <xdr:rowOff>0</xdr:rowOff>
    </xdr:to>
    <xdr:cxnSp macro="">
      <xdr:nvCxnSpPr>
        <xdr:cNvPr id="136" name="直線コネクタ 135"/>
        <xdr:cNvCxnSpPr/>
      </xdr:nvCxnSpPr>
      <xdr:spPr>
        <a:xfrm flipV="1">
          <a:off x="13004800" y="238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2" name="楕円 151"/>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3" name="テキスト ボックス 152"/>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120650</xdr:rowOff>
    </xdr:from>
    <xdr:to>
      <xdr:col>65</xdr:col>
      <xdr:colOff>53975</xdr:colOff>
      <xdr:row>14</xdr:row>
      <xdr:rowOff>50800</xdr:rowOff>
    </xdr:to>
    <xdr:sp macro="" textlink="">
      <xdr:nvSpPr>
        <xdr:cNvPr id="154" name="楕円 153"/>
        <xdr:cNvSpPr/>
      </xdr:nvSpPr>
      <xdr:spPr>
        <a:xfrm>
          <a:off x="12954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60977</xdr:rowOff>
    </xdr:from>
    <xdr:ext cx="762000" cy="259045"/>
    <xdr:sp macro="" textlink="">
      <xdr:nvSpPr>
        <xdr:cNvPr id="155" name="テキスト ボックス 154"/>
        <xdr:cNvSpPr txBox="1"/>
      </xdr:nvSpPr>
      <xdr:spPr>
        <a:xfrm>
          <a:off x="12623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となった。障害者自立支援事業が前年度比</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百万円、子ども・子育て支援施設型給付事業は前年度比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675</a:t>
          </a:r>
          <a:r>
            <a:rPr kumimoji="1" lang="ja-JP" altLang="en-US" sz="1300">
              <a:latin typeface="ＭＳ Ｐゴシック" panose="020B0600070205080204" pitchFamily="50" charset="-128"/>
              <a:ea typeface="ＭＳ Ｐゴシック" panose="020B0600070205080204" pitchFamily="50" charset="-128"/>
            </a:rPr>
            <a:t>百万円となるなど、社会保障関連経費は増加したものの、普通交付税が前年度比</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1,954</a:t>
          </a:r>
          <a:r>
            <a:rPr kumimoji="1" lang="ja-JP" altLang="en-US" sz="1300">
              <a:latin typeface="ＭＳ Ｐゴシック" panose="020B0600070205080204" pitchFamily="50" charset="-128"/>
              <a:ea typeface="ＭＳ Ｐゴシック" panose="020B0600070205080204" pitchFamily="50" charset="-128"/>
            </a:rPr>
            <a:t>百万円となったことにより数値は減少した。今後についても扶助費は増加することが見込まれるため、安定財源の確保に努める。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53522</xdr:rowOff>
    </xdr:to>
    <xdr:cxnSp macro="">
      <xdr:nvCxnSpPr>
        <xdr:cNvPr id="190" name="直線コネクタ 189"/>
        <xdr:cNvCxnSpPr/>
      </xdr:nvCxnSpPr>
      <xdr:spPr>
        <a:xfrm flipV="1">
          <a:off x="3987800" y="97608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53522</xdr:rowOff>
    </xdr:to>
    <xdr:cxnSp macro="">
      <xdr:nvCxnSpPr>
        <xdr:cNvPr id="193" name="直線コネクタ 192"/>
        <xdr:cNvCxnSpPr/>
      </xdr:nvCxnSpPr>
      <xdr:spPr>
        <a:xfrm>
          <a:off x="3098800" y="9793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20865</xdr:rowOff>
    </xdr:to>
    <xdr:cxnSp macro="">
      <xdr:nvCxnSpPr>
        <xdr:cNvPr id="196" name="直線コネクタ 195"/>
        <xdr:cNvCxnSpPr/>
      </xdr:nvCxnSpPr>
      <xdr:spPr>
        <a:xfrm>
          <a:off x="2209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110672</xdr:rowOff>
    </xdr:to>
    <xdr:cxnSp macro="">
      <xdr:nvCxnSpPr>
        <xdr:cNvPr id="199" name="直線コネクタ 198"/>
        <xdr:cNvCxnSpPr/>
      </xdr:nvCxnSpPr>
      <xdr:spPr>
        <a:xfrm>
          <a:off x="1320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9" name="楕円 208"/>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0"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2722</xdr:rowOff>
    </xdr:from>
    <xdr:to>
      <xdr:col>20</xdr:col>
      <xdr:colOff>38100</xdr:colOff>
      <xdr:row>57</xdr:row>
      <xdr:rowOff>104322</xdr:rowOff>
    </xdr:to>
    <xdr:sp macro="" textlink="">
      <xdr:nvSpPr>
        <xdr:cNvPr id="211" name="楕円 210"/>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212" name="テキスト ボックス 211"/>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6" name="テキスト ボックス 215"/>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7" name="楕円 216"/>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8" name="テキスト ボックス 217"/>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り、大幅に減少した。主な要因は、公共下水道事業特別会計及び農業集落排水事業特別会計が令和６年度より公営企業法適用の会計に移行したため、それまで繰出金で支出していた経費を負担金及び補助金にて支出したことによるものである。このことにより、それまで高い水準であった類似団体平均値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今後についても、適正な支出に努める。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61</xdr:row>
      <xdr:rowOff>69850</xdr:rowOff>
    </xdr:to>
    <xdr:cxnSp macro="">
      <xdr:nvCxnSpPr>
        <xdr:cNvPr id="251" name="直線コネクタ 250"/>
        <xdr:cNvCxnSpPr/>
      </xdr:nvCxnSpPr>
      <xdr:spPr>
        <a:xfrm flipV="1">
          <a:off x="15671800" y="9664700"/>
          <a:ext cx="838200" cy="8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152400</xdr:rowOff>
    </xdr:from>
    <xdr:to>
      <xdr:col>78</xdr:col>
      <xdr:colOff>69850</xdr:colOff>
      <xdr:row>61</xdr:row>
      <xdr:rowOff>69850</xdr:rowOff>
    </xdr:to>
    <xdr:cxnSp macro="">
      <xdr:nvCxnSpPr>
        <xdr:cNvPr id="254" name="直線コネクタ 253"/>
        <xdr:cNvCxnSpPr/>
      </xdr:nvCxnSpPr>
      <xdr:spPr>
        <a:xfrm>
          <a:off x="14782800" y="10439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60</xdr:row>
      <xdr:rowOff>152400</xdr:rowOff>
    </xdr:to>
    <xdr:cxnSp macro="">
      <xdr:nvCxnSpPr>
        <xdr:cNvPr id="257" name="直線コネクタ 256"/>
        <xdr:cNvCxnSpPr/>
      </xdr:nvCxnSpPr>
      <xdr:spPr>
        <a:xfrm>
          <a:off x="138938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61</xdr:row>
      <xdr:rowOff>120650</xdr:rowOff>
    </xdr:to>
    <xdr:cxnSp macro="">
      <xdr:nvCxnSpPr>
        <xdr:cNvPr id="260" name="直線コネクタ 259"/>
        <xdr:cNvCxnSpPr/>
      </xdr:nvCxnSpPr>
      <xdr:spPr>
        <a:xfrm flipV="1">
          <a:off x="13004800" y="10401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0" name="楕円 269"/>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1" name="その他該当値テキスト"/>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2" name="楕円 271"/>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3" name="テキスト ボックス 272"/>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101600</xdr:rowOff>
    </xdr:from>
    <xdr:to>
      <xdr:col>74</xdr:col>
      <xdr:colOff>31750</xdr:colOff>
      <xdr:row>61</xdr:row>
      <xdr:rowOff>31750</xdr:rowOff>
    </xdr:to>
    <xdr:sp macro="" textlink="">
      <xdr:nvSpPr>
        <xdr:cNvPr id="274" name="楕円 273"/>
        <xdr:cNvSpPr/>
      </xdr:nvSpPr>
      <xdr:spPr>
        <a:xfrm>
          <a:off x="14732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16527</xdr:rowOff>
    </xdr:from>
    <xdr:ext cx="762000" cy="259045"/>
    <xdr:sp macro="" textlink="">
      <xdr:nvSpPr>
        <xdr:cNvPr id="275" name="テキスト ボックス 274"/>
        <xdr:cNvSpPr txBox="1"/>
      </xdr:nvSpPr>
      <xdr:spPr>
        <a:xfrm>
          <a:off x="14401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6" name="楕円 275"/>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7" name="テキスト ボックス 276"/>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69850</xdr:rowOff>
    </xdr:from>
    <xdr:to>
      <xdr:col>65</xdr:col>
      <xdr:colOff>53975</xdr:colOff>
      <xdr:row>62</xdr:row>
      <xdr:rowOff>0</xdr:rowOff>
    </xdr:to>
    <xdr:sp macro="" textlink="">
      <xdr:nvSpPr>
        <xdr:cNvPr id="278" name="楕円 277"/>
        <xdr:cNvSpPr/>
      </xdr:nvSpPr>
      <xdr:spPr>
        <a:xfrm>
          <a:off x="12954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156227</xdr:rowOff>
    </xdr:from>
    <xdr:ext cx="762000" cy="259045"/>
    <xdr:sp macro="" textlink="">
      <xdr:nvSpPr>
        <xdr:cNvPr id="279" name="テキスト ボックス 278"/>
        <xdr:cNvSpPr txBox="1"/>
      </xdr:nvSpPr>
      <xdr:spPr>
        <a:xfrm>
          <a:off x="12623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となり、大幅に増加した。主な要因は、公共下水道事業特別会計及び農業集落排水事業特別会計が令和６年度より公営企業法適用の会計に移行したため、それまで繰出金で支出していた経費を負担金及び補助金にて支出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今後については、負担金及び補助金の精査を行い、補助費等の見直し・廃止等の検討を進める。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38</xdr:row>
      <xdr:rowOff>58420</xdr:rowOff>
    </xdr:to>
    <xdr:cxnSp macro="">
      <xdr:nvCxnSpPr>
        <xdr:cNvPr id="309" name="直線コネクタ 308"/>
        <xdr:cNvCxnSpPr/>
      </xdr:nvCxnSpPr>
      <xdr:spPr>
        <a:xfrm>
          <a:off x="15671800" y="6221476"/>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90424</xdr:rowOff>
    </xdr:to>
    <xdr:cxnSp macro="">
      <xdr:nvCxnSpPr>
        <xdr:cNvPr id="312" name="直線コネクタ 311"/>
        <xdr:cNvCxnSpPr/>
      </xdr:nvCxnSpPr>
      <xdr:spPr>
        <a:xfrm flipV="1">
          <a:off x="14782800" y="6221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90424</xdr:rowOff>
    </xdr:to>
    <xdr:cxnSp macro="">
      <xdr:nvCxnSpPr>
        <xdr:cNvPr id="315" name="直線コネクタ 314"/>
        <xdr:cNvCxnSpPr/>
      </xdr:nvCxnSpPr>
      <xdr:spPr>
        <a:xfrm>
          <a:off x="13893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168148</xdr:rowOff>
    </xdr:to>
    <xdr:cxnSp macro="">
      <xdr:nvCxnSpPr>
        <xdr:cNvPr id="318" name="直線コネクタ 317"/>
        <xdr:cNvCxnSpPr/>
      </xdr:nvCxnSpPr>
      <xdr:spPr>
        <a:xfrm flipV="1">
          <a:off x="13004800" y="6262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2" name="楕円 331"/>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3" name="テキスト ボックス 332"/>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7" name="テキスト ボックス 336"/>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となった。公債費総額は地方債の元金償還が進んだことにより、前年度比９百万円減の</a:t>
          </a:r>
          <a:r>
            <a:rPr kumimoji="1" lang="en-US" altLang="ja-JP" sz="1300">
              <a:latin typeface="ＭＳ Ｐゴシック" panose="020B0600070205080204" pitchFamily="50" charset="-128"/>
              <a:ea typeface="ＭＳ Ｐゴシック" panose="020B0600070205080204" pitchFamily="50" charset="-128"/>
            </a:rPr>
            <a:t>926</a:t>
          </a:r>
          <a:r>
            <a:rPr kumimoji="1" lang="ja-JP" altLang="en-US" sz="1300">
              <a:latin typeface="ＭＳ Ｐゴシック" panose="020B0600070205080204" pitchFamily="50" charset="-128"/>
              <a:ea typeface="ＭＳ Ｐゴシック" panose="020B0600070205080204" pitchFamily="50" charset="-128"/>
            </a:rPr>
            <a:t>百万円となり、充当特定財源は前年度比８百万円増の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百万円となったことから、経常一般財源は前年度比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百万円となった。しかしながら、類似団体平均値と比較すると高い水準であることから、今後も地方債の新規発行を必要最小限に抑え、財政の健全化に努めていく。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78</xdr:row>
      <xdr:rowOff>17272</xdr:rowOff>
    </xdr:to>
    <xdr:cxnSp macro="">
      <xdr:nvCxnSpPr>
        <xdr:cNvPr id="368" name="直線コネクタ 367"/>
        <xdr:cNvCxnSpPr/>
      </xdr:nvCxnSpPr>
      <xdr:spPr>
        <a:xfrm flipV="1">
          <a:off x="3987800" y="133080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117856</xdr:rowOff>
    </xdr:to>
    <xdr:cxnSp macro="">
      <xdr:nvCxnSpPr>
        <xdr:cNvPr id="371" name="直線コネクタ 370"/>
        <xdr:cNvCxnSpPr/>
      </xdr:nvCxnSpPr>
      <xdr:spPr>
        <a:xfrm flipV="1">
          <a:off x="3098800" y="133903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117856</xdr:rowOff>
    </xdr:to>
    <xdr:cxnSp macro="">
      <xdr:nvCxnSpPr>
        <xdr:cNvPr id="374" name="直線コネクタ 373"/>
        <xdr:cNvCxnSpPr/>
      </xdr:nvCxnSpPr>
      <xdr:spPr>
        <a:xfrm>
          <a:off x="2209800" y="134543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19558</xdr:rowOff>
    </xdr:to>
    <xdr:cxnSp macro="">
      <xdr:nvCxnSpPr>
        <xdr:cNvPr id="377" name="直線コネクタ 376"/>
        <xdr:cNvCxnSpPr/>
      </xdr:nvCxnSpPr>
      <xdr:spPr>
        <a:xfrm flipV="1">
          <a:off x="1320800" y="13454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7" name="楕円 386"/>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8" name="公債費該当値テキスト"/>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9" name="楕円 388"/>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0" name="テキスト ボックス 389"/>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1" name="楕円 390"/>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2" name="テキスト ボックス 391"/>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3" name="楕円 392"/>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4" name="テキスト ボックス 393"/>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5" name="楕円 394"/>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96" name="テキスト ボックス 395"/>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人件費、物件費、扶助費及び補助費等について、経常的支出額は増加した。さらに、経常的支出における経常一般財源も増加していることから、前年度比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となったものの、類似団体平均値と比較すると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今後については、扶助費等の社会保障関連経費等の増加が見込まれることから、行財政改革を進めることにより固定化されたコストの見直しを行い、無駄のない支出に努める。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78994</xdr:rowOff>
    </xdr:to>
    <xdr:cxnSp macro="">
      <xdr:nvCxnSpPr>
        <xdr:cNvPr id="427" name="直線コネクタ 426"/>
        <xdr:cNvCxnSpPr/>
      </xdr:nvCxnSpPr>
      <xdr:spPr>
        <a:xfrm>
          <a:off x="15671800" y="131754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145287</xdr:rowOff>
    </xdr:to>
    <xdr:cxnSp macro="">
      <xdr:nvCxnSpPr>
        <xdr:cNvPr id="430" name="直線コネクタ 429"/>
        <xdr:cNvCxnSpPr/>
      </xdr:nvCxnSpPr>
      <xdr:spPr>
        <a:xfrm>
          <a:off x="14782800" y="131343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104139</xdr:rowOff>
    </xdr:to>
    <xdr:cxnSp macro="">
      <xdr:nvCxnSpPr>
        <xdr:cNvPr id="433" name="直線コネクタ 432"/>
        <xdr:cNvCxnSpPr/>
      </xdr:nvCxnSpPr>
      <xdr:spPr>
        <a:xfrm>
          <a:off x="13893800" y="130474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97282</xdr:rowOff>
    </xdr:to>
    <xdr:cxnSp macro="">
      <xdr:nvCxnSpPr>
        <xdr:cNvPr id="436" name="直線コネクタ 435"/>
        <xdr:cNvCxnSpPr/>
      </xdr:nvCxnSpPr>
      <xdr:spPr>
        <a:xfrm flipV="1">
          <a:off x="13004800" y="130474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6" name="楕円 445"/>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47" name="公債費以外該当値テキスト"/>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8" name="楕円 447"/>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9" name="テキスト ボックス 448"/>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0" name="楕円 449"/>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1" name="テキスト ボックス 450"/>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2" name="楕円 451"/>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3" name="テキスト ボックス 452"/>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4" name="楕円 453"/>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5" name="テキスト ボックス 454"/>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35685</xdr:rowOff>
    </xdr:from>
    <xdr:to>
      <xdr:col>29</xdr:col>
      <xdr:colOff>127000</xdr:colOff>
      <xdr:row>17</xdr:row>
      <xdr:rowOff>156125</xdr:rowOff>
    </xdr:to>
    <xdr:cxnSp macro="">
      <xdr:nvCxnSpPr>
        <xdr:cNvPr id="52" name="直線コネクタ 51"/>
        <xdr:cNvCxnSpPr/>
      </xdr:nvCxnSpPr>
      <xdr:spPr bwMode="auto">
        <a:xfrm flipV="1">
          <a:off x="5003800" y="2997960"/>
          <a:ext cx="647700" cy="12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156125</xdr:rowOff>
    </xdr:from>
    <xdr:to>
      <xdr:col>26</xdr:col>
      <xdr:colOff>50800</xdr:colOff>
      <xdr:row>18</xdr:row>
      <xdr:rowOff>64162</xdr:rowOff>
    </xdr:to>
    <xdr:cxnSp macro="">
      <xdr:nvCxnSpPr>
        <xdr:cNvPr id="55" name="直線コネクタ 54"/>
        <xdr:cNvCxnSpPr/>
      </xdr:nvCxnSpPr>
      <xdr:spPr bwMode="auto">
        <a:xfrm flipV="1">
          <a:off x="4305300" y="3118400"/>
          <a:ext cx="698500" cy="7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39065</xdr:rowOff>
    </xdr:from>
    <xdr:to>
      <xdr:col>22</xdr:col>
      <xdr:colOff>114300</xdr:colOff>
      <xdr:row>18</xdr:row>
      <xdr:rowOff>64162</xdr:rowOff>
    </xdr:to>
    <xdr:cxnSp macro="">
      <xdr:nvCxnSpPr>
        <xdr:cNvPr id="58" name="直線コネクタ 57"/>
        <xdr:cNvCxnSpPr/>
      </xdr:nvCxnSpPr>
      <xdr:spPr bwMode="auto">
        <a:xfrm>
          <a:off x="3606800" y="3172790"/>
          <a:ext cx="698500" cy="2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39065</xdr:rowOff>
    </xdr:from>
    <xdr:to>
      <xdr:col>18</xdr:col>
      <xdr:colOff>177800</xdr:colOff>
      <xdr:row>18</xdr:row>
      <xdr:rowOff>71902</xdr:rowOff>
    </xdr:to>
    <xdr:cxnSp macro="">
      <xdr:nvCxnSpPr>
        <xdr:cNvPr id="61" name="直線コネクタ 60"/>
        <xdr:cNvCxnSpPr/>
      </xdr:nvCxnSpPr>
      <xdr:spPr bwMode="auto">
        <a:xfrm flipV="1">
          <a:off x="2908300" y="3172790"/>
          <a:ext cx="698500" cy="32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156335</xdr:rowOff>
    </xdr:from>
    <xdr:to>
      <xdr:col>29</xdr:col>
      <xdr:colOff>177800</xdr:colOff>
      <xdr:row>17</xdr:row>
      <xdr:rowOff>86485</xdr:rowOff>
    </xdr:to>
    <xdr:sp macro="" textlink="">
      <xdr:nvSpPr>
        <xdr:cNvPr id="71" name="楕円 70"/>
        <xdr:cNvSpPr/>
      </xdr:nvSpPr>
      <xdr:spPr bwMode="auto">
        <a:xfrm>
          <a:off x="5600700" y="2947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1412</xdr:rowOff>
    </xdr:from>
    <xdr:ext cx="762000" cy="259045"/>
    <xdr:sp macro="" textlink="">
      <xdr:nvSpPr>
        <xdr:cNvPr id="72" name="人口1人当たり決算額の推移該当値テキスト130"/>
        <xdr:cNvSpPr txBox="1"/>
      </xdr:nvSpPr>
      <xdr:spPr>
        <a:xfrm>
          <a:off x="5740400" y="279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105325</xdr:rowOff>
    </xdr:from>
    <xdr:to>
      <xdr:col>26</xdr:col>
      <xdr:colOff>101600</xdr:colOff>
      <xdr:row>18</xdr:row>
      <xdr:rowOff>35475</xdr:rowOff>
    </xdr:to>
    <xdr:sp macro="" textlink="">
      <xdr:nvSpPr>
        <xdr:cNvPr id="73" name="楕円 72"/>
        <xdr:cNvSpPr/>
      </xdr:nvSpPr>
      <xdr:spPr bwMode="auto">
        <a:xfrm>
          <a:off x="4953000" y="3067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45652</xdr:rowOff>
    </xdr:from>
    <xdr:ext cx="736600" cy="259045"/>
    <xdr:sp macro="" textlink="">
      <xdr:nvSpPr>
        <xdr:cNvPr id="74" name="テキスト ボックス 73"/>
        <xdr:cNvSpPr txBox="1"/>
      </xdr:nvSpPr>
      <xdr:spPr>
        <a:xfrm>
          <a:off x="4622800" y="283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13362</xdr:rowOff>
    </xdr:from>
    <xdr:to>
      <xdr:col>22</xdr:col>
      <xdr:colOff>165100</xdr:colOff>
      <xdr:row>18</xdr:row>
      <xdr:rowOff>114962</xdr:rowOff>
    </xdr:to>
    <xdr:sp macro="" textlink="">
      <xdr:nvSpPr>
        <xdr:cNvPr id="75" name="楕円 74"/>
        <xdr:cNvSpPr/>
      </xdr:nvSpPr>
      <xdr:spPr bwMode="auto">
        <a:xfrm>
          <a:off x="4254500" y="314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125139</xdr:rowOff>
    </xdr:from>
    <xdr:ext cx="762000" cy="259045"/>
    <xdr:sp macro="" textlink="">
      <xdr:nvSpPr>
        <xdr:cNvPr id="76" name="テキスト ボックス 75"/>
        <xdr:cNvSpPr txBox="1"/>
      </xdr:nvSpPr>
      <xdr:spPr>
        <a:xfrm>
          <a:off x="3924300" y="291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159715</xdr:rowOff>
    </xdr:from>
    <xdr:to>
      <xdr:col>19</xdr:col>
      <xdr:colOff>38100</xdr:colOff>
      <xdr:row>18</xdr:row>
      <xdr:rowOff>89865</xdr:rowOff>
    </xdr:to>
    <xdr:sp macro="" textlink="">
      <xdr:nvSpPr>
        <xdr:cNvPr id="77" name="楕円 76"/>
        <xdr:cNvSpPr/>
      </xdr:nvSpPr>
      <xdr:spPr bwMode="auto">
        <a:xfrm>
          <a:off x="3556000" y="312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100042</xdr:rowOff>
    </xdr:from>
    <xdr:ext cx="762000" cy="259045"/>
    <xdr:sp macro="" textlink="">
      <xdr:nvSpPr>
        <xdr:cNvPr id="78" name="テキスト ボックス 77"/>
        <xdr:cNvSpPr txBox="1"/>
      </xdr:nvSpPr>
      <xdr:spPr>
        <a:xfrm>
          <a:off x="3225800" y="28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21102</xdr:rowOff>
    </xdr:from>
    <xdr:to>
      <xdr:col>15</xdr:col>
      <xdr:colOff>101600</xdr:colOff>
      <xdr:row>18</xdr:row>
      <xdr:rowOff>122702</xdr:rowOff>
    </xdr:to>
    <xdr:sp macro="" textlink="">
      <xdr:nvSpPr>
        <xdr:cNvPr id="79" name="楕円 78"/>
        <xdr:cNvSpPr/>
      </xdr:nvSpPr>
      <xdr:spPr bwMode="auto">
        <a:xfrm>
          <a:off x="2857500" y="315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132879</xdr:rowOff>
    </xdr:from>
    <xdr:ext cx="762000" cy="259045"/>
    <xdr:sp macro="" textlink="">
      <xdr:nvSpPr>
        <xdr:cNvPr id="80" name="テキスト ボックス 79"/>
        <xdr:cNvSpPr txBox="1"/>
      </xdr:nvSpPr>
      <xdr:spPr>
        <a:xfrm>
          <a:off x="2527300" y="29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270169</xdr:rowOff>
    </xdr:from>
    <xdr:to>
      <xdr:col>29</xdr:col>
      <xdr:colOff>127000</xdr:colOff>
      <xdr:row>35</xdr:row>
      <xdr:rowOff>335222</xdr:rowOff>
    </xdr:to>
    <xdr:cxnSp macro="">
      <xdr:nvCxnSpPr>
        <xdr:cNvPr id="116" name="直線コネクタ 115"/>
        <xdr:cNvCxnSpPr/>
      </xdr:nvCxnSpPr>
      <xdr:spPr bwMode="auto">
        <a:xfrm>
          <a:off x="5003800" y="6880519"/>
          <a:ext cx="647700" cy="6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94931</xdr:rowOff>
    </xdr:from>
    <xdr:to>
      <xdr:col>26</xdr:col>
      <xdr:colOff>50800</xdr:colOff>
      <xdr:row>35</xdr:row>
      <xdr:rowOff>270169</xdr:rowOff>
    </xdr:to>
    <xdr:cxnSp macro="">
      <xdr:nvCxnSpPr>
        <xdr:cNvPr id="119" name="直線コネクタ 118"/>
        <xdr:cNvCxnSpPr/>
      </xdr:nvCxnSpPr>
      <xdr:spPr bwMode="auto">
        <a:xfrm>
          <a:off x="4305300" y="6705281"/>
          <a:ext cx="698500" cy="17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80072</xdr:rowOff>
    </xdr:from>
    <xdr:to>
      <xdr:col>22</xdr:col>
      <xdr:colOff>114300</xdr:colOff>
      <xdr:row>35</xdr:row>
      <xdr:rowOff>94931</xdr:rowOff>
    </xdr:to>
    <xdr:cxnSp macro="">
      <xdr:nvCxnSpPr>
        <xdr:cNvPr id="122" name="直線コネクタ 121"/>
        <xdr:cNvCxnSpPr/>
      </xdr:nvCxnSpPr>
      <xdr:spPr bwMode="auto">
        <a:xfrm>
          <a:off x="3606800" y="6690422"/>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51856</xdr:rowOff>
    </xdr:from>
    <xdr:to>
      <xdr:col>18</xdr:col>
      <xdr:colOff>177800</xdr:colOff>
      <xdr:row>35</xdr:row>
      <xdr:rowOff>80072</xdr:rowOff>
    </xdr:to>
    <xdr:cxnSp macro="">
      <xdr:nvCxnSpPr>
        <xdr:cNvPr id="125" name="直線コネクタ 124"/>
        <xdr:cNvCxnSpPr/>
      </xdr:nvCxnSpPr>
      <xdr:spPr bwMode="auto">
        <a:xfrm>
          <a:off x="2908300" y="6662206"/>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284422</xdr:rowOff>
    </xdr:from>
    <xdr:to>
      <xdr:col>29</xdr:col>
      <xdr:colOff>177800</xdr:colOff>
      <xdr:row>36</xdr:row>
      <xdr:rowOff>43122</xdr:rowOff>
    </xdr:to>
    <xdr:sp macro="" textlink="">
      <xdr:nvSpPr>
        <xdr:cNvPr id="135" name="楕円 134"/>
        <xdr:cNvSpPr/>
      </xdr:nvSpPr>
      <xdr:spPr bwMode="auto">
        <a:xfrm>
          <a:off x="5600700" y="689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129499</xdr:rowOff>
    </xdr:from>
    <xdr:ext cx="762000" cy="259045"/>
    <xdr:sp macro="" textlink="">
      <xdr:nvSpPr>
        <xdr:cNvPr id="136" name="人口1人当たり決算額の推移該当値テキスト445"/>
        <xdr:cNvSpPr txBox="1"/>
      </xdr:nvSpPr>
      <xdr:spPr>
        <a:xfrm>
          <a:off x="5740400" y="67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219369</xdr:rowOff>
    </xdr:from>
    <xdr:to>
      <xdr:col>26</xdr:col>
      <xdr:colOff>101600</xdr:colOff>
      <xdr:row>35</xdr:row>
      <xdr:rowOff>320969</xdr:rowOff>
    </xdr:to>
    <xdr:sp macro="" textlink="">
      <xdr:nvSpPr>
        <xdr:cNvPr id="137" name="楕円 136"/>
        <xdr:cNvSpPr/>
      </xdr:nvSpPr>
      <xdr:spPr bwMode="auto">
        <a:xfrm>
          <a:off x="4953000" y="682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331146</xdr:rowOff>
    </xdr:from>
    <xdr:ext cx="736600" cy="259045"/>
    <xdr:sp macro="" textlink="">
      <xdr:nvSpPr>
        <xdr:cNvPr id="138" name="テキスト ボックス 137"/>
        <xdr:cNvSpPr txBox="1"/>
      </xdr:nvSpPr>
      <xdr:spPr>
        <a:xfrm>
          <a:off x="4622800" y="6598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44131</xdr:rowOff>
    </xdr:from>
    <xdr:to>
      <xdr:col>22</xdr:col>
      <xdr:colOff>165100</xdr:colOff>
      <xdr:row>35</xdr:row>
      <xdr:rowOff>145731</xdr:rowOff>
    </xdr:to>
    <xdr:sp macro="" textlink="">
      <xdr:nvSpPr>
        <xdr:cNvPr id="139" name="楕円 138"/>
        <xdr:cNvSpPr/>
      </xdr:nvSpPr>
      <xdr:spPr bwMode="auto">
        <a:xfrm>
          <a:off x="4254500" y="665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155908</xdr:rowOff>
    </xdr:from>
    <xdr:ext cx="762000" cy="259045"/>
    <xdr:sp macro="" textlink="">
      <xdr:nvSpPr>
        <xdr:cNvPr id="140" name="テキスト ボックス 139"/>
        <xdr:cNvSpPr txBox="1"/>
      </xdr:nvSpPr>
      <xdr:spPr>
        <a:xfrm>
          <a:off x="3924300" y="642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29272</xdr:rowOff>
    </xdr:from>
    <xdr:to>
      <xdr:col>19</xdr:col>
      <xdr:colOff>38100</xdr:colOff>
      <xdr:row>35</xdr:row>
      <xdr:rowOff>130872</xdr:rowOff>
    </xdr:to>
    <xdr:sp macro="" textlink="">
      <xdr:nvSpPr>
        <xdr:cNvPr id="141" name="楕円 140"/>
        <xdr:cNvSpPr/>
      </xdr:nvSpPr>
      <xdr:spPr bwMode="auto">
        <a:xfrm>
          <a:off x="3556000" y="6639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141049</xdr:rowOff>
    </xdr:from>
    <xdr:ext cx="762000" cy="259045"/>
    <xdr:sp macro="" textlink="">
      <xdr:nvSpPr>
        <xdr:cNvPr id="142" name="テキスト ボックス 141"/>
        <xdr:cNvSpPr txBox="1"/>
      </xdr:nvSpPr>
      <xdr:spPr>
        <a:xfrm>
          <a:off x="3225800" y="640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1056</xdr:rowOff>
    </xdr:from>
    <xdr:to>
      <xdr:col>15</xdr:col>
      <xdr:colOff>101600</xdr:colOff>
      <xdr:row>35</xdr:row>
      <xdr:rowOff>102656</xdr:rowOff>
    </xdr:to>
    <xdr:sp macro="" textlink="">
      <xdr:nvSpPr>
        <xdr:cNvPr id="143" name="楕円 142"/>
        <xdr:cNvSpPr/>
      </xdr:nvSpPr>
      <xdr:spPr bwMode="auto">
        <a:xfrm>
          <a:off x="2857500" y="661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112833</xdr:rowOff>
    </xdr:from>
    <xdr:ext cx="762000" cy="259045"/>
    <xdr:sp macro="" textlink="">
      <xdr:nvSpPr>
        <xdr:cNvPr id="144" name="テキスト ボックス 143"/>
        <xdr:cNvSpPr txBox="1"/>
      </xdr:nvSpPr>
      <xdr:spPr>
        <a:xfrm>
          <a:off x="2527300" y="638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12046</xdr:rowOff>
    </xdr:from>
    <xdr:to>
      <xdr:col>24</xdr:col>
      <xdr:colOff>63500</xdr:colOff>
      <xdr:row>37</xdr:row>
      <xdr:rowOff>140957</xdr:rowOff>
    </xdr:to>
    <xdr:cxnSp macro="">
      <xdr:nvCxnSpPr>
        <xdr:cNvPr id="61" name="直線コネクタ 60"/>
        <xdr:cNvCxnSpPr/>
      </xdr:nvCxnSpPr>
      <xdr:spPr>
        <a:xfrm flipV="1">
          <a:off x="3797300" y="6355696"/>
          <a:ext cx="838200" cy="1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140957</xdr:rowOff>
    </xdr:from>
    <xdr:to>
      <xdr:col>19</xdr:col>
      <xdr:colOff>177800</xdr:colOff>
      <xdr:row>38</xdr:row>
      <xdr:rowOff>72092</xdr:rowOff>
    </xdr:to>
    <xdr:cxnSp macro="">
      <xdr:nvCxnSpPr>
        <xdr:cNvPr id="64" name="直線コネクタ 63"/>
        <xdr:cNvCxnSpPr/>
      </xdr:nvCxnSpPr>
      <xdr:spPr>
        <a:xfrm flipV="1">
          <a:off x="2908300" y="6484607"/>
          <a:ext cx="889000" cy="10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27724</xdr:rowOff>
    </xdr:from>
    <xdr:to>
      <xdr:col>15</xdr:col>
      <xdr:colOff>50800</xdr:colOff>
      <xdr:row>38</xdr:row>
      <xdr:rowOff>72092</xdr:rowOff>
    </xdr:to>
    <xdr:cxnSp macro="">
      <xdr:nvCxnSpPr>
        <xdr:cNvPr id="67" name="直線コネクタ 66"/>
        <xdr:cNvCxnSpPr/>
      </xdr:nvCxnSpPr>
      <xdr:spPr>
        <a:xfrm>
          <a:off x="2019300" y="6542824"/>
          <a:ext cx="889000" cy="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27724</xdr:rowOff>
    </xdr:from>
    <xdr:to>
      <xdr:col>10</xdr:col>
      <xdr:colOff>114300</xdr:colOff>
      <xdr:row>38</xdr:row>
      <xdr:rowOff>56680</xdr:rowOff>
    </xdr:to>
    <xdr:cxnSp macro="">
      <xdr:nvCxnSpPr>
        <xdr:cNvPr id="70" name="直線コネクタ 69"/>
        <xdr:cNvCxnSpPr/>
      </xdr:nvCxnSpPr>
      <xdr:spPr>
        <a:xfrm flipV="1">
          <a:off x="1130300" y="65428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132696</xdr:rowOff>
    </xdr:from>
    <xdr:to>
      <xdr:col>24</xdr:col>
      <xdr:colOff>114300</xdr:colOff>
      <xdr:row>37</xdr:row>
      <xdr:rowOff>62846</xdr:rowOff>
    </xdr:to>
    <xdr:sp macro="" textlink="">
      <xdr:nvSpPr>
        <xdr:cNvPr id="80" name="楕円 79"/>
        <xdr:cNvSpPr/>
      </xdr:nvSpPr>
      <xdr:spPr>
        <a:xfrm>
          <a:off x="4584700" y="63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111123</xdr:rowOff>
    </xdr:from>
    <xdr:ext cx="534377" cy="259045"/>
    <xdr:sp macro="" textlink="">
      <xdr:nvSpPr>
        <xdr:cNvPr id="81" name="人件費該当値テキスト"/>
        <xdr:cNvSpPr txBox="1"/>
      </xdr:nvSpPr>
      <xdr:spPr>
        <a:xfrm>
          <a:off x="4686300" y="62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90157</xdr:rowOff>
    </xdr:from>
    <xdr:to>
      <xdr:col>20</xdr:col>
      <xdr:colOff>38100</xdr:colOff>
      <xdr:row>38</xdr:row>
      <xdr:rowOff>20307</xdr:rowOff>
    </xdr:to>
    <xdr:sp macro="" textlink="">
      <xdr:nvSpPr>
        <xdr:cNvPr id="82" name="楕円 81"/>
        <xdr:cNvSpPr/>
      </xdr:nvSpPr>
      <xdr:spPr>
        <a:xfrm>
          <a:off x="37465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11434</xdr:rowOff>
    </xdr:from>
    <xdr:ext cx="534377" cy="259045"/>
    <xdr:sp macro="" textlink="">
      <xdr:nvSpPr>
        <xdr:cNvPr id="83" name="テキスト ボックス 82"/>
        <xdr:cNvSpPr txBox="1"/>
      </xdr:nvSpPr>
      <xdr:spPr>
        <a:xfrm>
          <a:off x="3530111" y="65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21292</xdr:rowOff>
    </xdr:from>
    <xdr:to>
      <xdr:col>15</xdr:col>
      <xdr:colOff>101600</xdr:colOff>
      <xdr:row>38</xdr:row>
      <xdr:rowOff>122892</xdr:rowOff>
    </xdr:to>
    <xdr:sp macro="" textlink="">
      <xdr:nvSpPr>
        <xdr:cNvPr id="84" name="楕円 83"/>
        <xdr:cNvSpPr/>
      </xdr:nvSpPr>
      <xdr:spPr>
        <a:xfrm>
          <a:off x="2857500" y="65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114019</xdr:rowOff>
    </xdr:from>
    <xdr:ext cx="534377" cy="259045"/>
    <xdr:sp macro="" textlink="">
      <xdr:nvSpPr>
        <xdr:cNvPr id="85" name="テキスト ボックス 84"/>
        <xdr:cNvSpPr txBox="1"/>
      </xdr:nvSpPr>
      <xdr:spPr>
        <a:xfrm>
          <a:off x="2641111" y="66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148374</xdr:rowOff>
    </xdr:from>
    <xdr:to>
      <xdr:col>10</xdr:col>
      <xdr:colOff>165100</xdr:colOff>
      <xdr:row>38</xdr:row>
      <xdr:rowOff>78524</xdr:rowOff>
    </xdr:to>
    <xdr:sp macro="" textlink="">
      <xdr:nvSpPr>
        <xdr:cNvPr id="86" name="楕円 85"/>
        <xdr:cNvSpPr/>
      </xdr:nvSpPr>
      <xdr:spPr>
        <a:xfrm>
          <a:off x="1968500" y="64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69651</xdr:rowOff>
    </xdr:from>
    <xdr:ext cx="534377" cy="259045"/>
    <xdr:sp macro="" textlink="">
      <xdr:nvSpPr>
        <xdr:cNvPr id="87" name="テキスト ボックス 86"/>
        <xdr:cNvSpPr txBox="1"/>
      </xdr:nvSpPr>
      <xdr:spPr>
        <a:xfrm>
          <a:off x="1752111" y="65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5880</xdr:rowOff>
    </xdr:from>
    <xdr:to>
      <xdr:col>6</xdr:col>
      <xdr:colOff>38100</xdr:colOff>
      <xdr:row>38</xdr:row>
      <xdr:rowOff>107480</xdr:rowOff>
    </xdr:to>
    <xdr:sp macro="" textlink="">
      <xdr:nvSpPr>
        <xdr:cNvPr id="88" name="楕円 87"/>
        <xdr:cNvSpPr/>
      </xdr:nvSpPr>
      <xdr:spPr>
        <a:xfrm>
          <a:off x="1079500" y="65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98607</xdr:rowOff>
    </xdr:from>
    <xdr:ext cx="534377" cy="259045"/>
    <xdr:sp macro="" textlink="">
      <xdr:nvSpPr>
        <xdr:cNvPr id="89" name="テキスト ボックス 88"/>
        <xdr:cNvSpPr txBox="1"/>
      </xdr:nvSpPr>
      <xdr:spPr>
        <a:xfrm>
          <a:off x="863111" y="66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51533</xdr:rowOff>
    </xdr:from>
    <xdr:to>
      <xdr:col>24</xdr:col>
      <xdr:colOff>62865</xdr:colOff>
      <xdr:row>59</xdr:row>
      <xdr:rowOff>6399</xdr:rowOff>
    </xdr:to>
    <xdr:cxnSp macro="">
      <xdr:nvCxnSpPr>
        <xdr:cNvPr id="112" name="直線コネクタ 111"/>
        <xdr:cNvCxnSpPr/>
      </xdr:nvCxnSpPr>
      <xdr:spPr>
        <a:xfrm flipV="1">
          <a:off x="4633595" y="9138383"/>
          <a:ext cx="1270" cy="98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10226</xdr:rowOff>
    </xdr:from>
    <xdr:ext cx="534377" cy="259045"/>
    <xdr:sp macro="" textlink="">
      <xdr:nvSpPr>
        <xdr:cNvPr id="113" name="物件費最小値テキスト"/>
        <xdr:cNvSpPr txBox="1"/>
      </xdr:nvSpPr>
      <xdr:spPr>
        <a:xfrm>
          <a:off x="4686300" y="1012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6399</xdr:rowOff>
    </xdr:from>
    <xdr:to>
      <xdr:col>24</xdr:col>
      <xdr:colOff>152400</xdr:colOff>
      <xdr:row>59</xdr:row>
      <xdr:rowOff>6399</xdr:rowOff>
    </xdr:to>
    <xdr:cxnSp macro="">
      <xdr:nvCxnSpPr>
        <xdr:cNvPr id="114" name="直線コネクタ 113"/>
        <xdr:cNvCxnSpPr/>
      </xdr:nvCxnSpPr>
      <xdr:spPr>
        <a:xfrm>
          <a:off x="4546600" y="1012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169660</xdr:rowOff>
    </xdr:from>
    <xdr:ext cx="599010" cy="259045"/>
    <xdr:sp macro="" textlink="">
      <xdr:nvSpPr>
        <xdr:cNvPr id="115" name="物件費最大値テキスト"/>
        <xdr:cNvSpPr txBox="1"/>
      </xdr:nvSpPr>
      <xdr:spPr>
        <a:xfrm>
          <a:off x="4686300" y="891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51533</xdr:rowOff>
    </xdr:from>
    <xdr:to>
      <xdr:col>24</xdr:col>
      <xdr:colOff>152400</xdr:colOff>
      <xdr:row>53</xdr:row>
      <xdr:rowOff>51533</xdr:rowOff>
    </xdr:to>
    <xdr:cxnSp macro="">
      <xdr:nvCxnSpPr>
        <xdr:cNvPr id="116" name="直線コネクタ 115"/>
        <xdr:cNvCxnSpPr/>
      </xdr:nvCxnSpPr>
      <xdr:spPr>
        <a:xfrm>
          <a:off x="4546600" y="9138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91429</xdr:rowOff>
    </xdr:from>
    <xdr:to>
      <xdr:col>24</xdr:col>
      <xdr:colOff>63500</xdr:colOff>
      <xdr:row>53</xdr:row>
      <xdr:rowOff>51533</xdr:rowOff>
    </xdr:to>
    <xdr:cxnSp macro="">
      <xdr:nvCxnSpPr>
        <xdr:cNvPr id="117" name="直線コネクタ 116"/>
        <xdr:cNvCxnSpPr/>
      </xdr:nvCxnSpPr>
      <xdr:spPr>
        <a:xfrm>
          <a:off x="3797300" y="8663929"/>
          <a:ext cx="838200" cy="4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146514</xdr:rowOff>
    </xdr:from>
    <xdr:ext cx="534377" cy="259045"/>
    <xdr:sp macro="" textlink="">
      <xdr:nvSpPr>
        <xdr:cNvPr id="118" name="物件費平均値テキスト"/>
        <xdr:cNvSpPr txBox="1"/>
      </xdr:nvSpPr>
      <xdr:spPr>
        <a:xfrm>
          <a:off x="4686300" y="9747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168087</xdr:rowOff>
    </xdr:from>
    <xdr:to>
      <xdr:col>24</xdr:col>
      <xdr:colOff>114300</xdr:colOff>
      <xdr:row>57</xdr:row>
      <xdr:rowOff>98237</xdr:rowOff>
    </xdr:to>
    <xdr:sp macro="" textlink="">
      <xdr:nvSpPr>
        <xdr:cNvPr id="119" name="フローチャート: 判断 118"/>
        <xdr:cNvSpPr/>
      </xdr:nvSpPr>
      <xdr:spPr>
        <a:xfrm>
          <a:off x="4584700" y="976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91429</xdr:rowOff>
    </xdr:from>
    <xdr:to>
      <xdr:col>19</xdr:col>
      <xdr:colOff>177800</xdr:colOff>
      <xdr:row>52</xdr:row>
      <xdr:rowOff>22245</xdr:rowOff>
    </xdr:to>
    <xdr:cxnSp macro="">
      <xdr:nvCxnSpPr>
        <xdr:cNvPr id="120" name="直線コネクタ 119"/>
        <xdr:cNvCxnSpPr/>
      </xdr:nvCxnSpPr>
      <xdr:spPr>
        <a:xfrm flipV="1">
          <a:off x="2908300" y="8663929"/>
          <a:ext cx="889000" cy="27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9558</xdr:rowOff>
    </xdr:from>
    <xdr:to>
      <xdr:col>20</xdr:col>
      <xdr:colOff>38100</xdr:colOff>
      <xdr:row>57</xdr:row>
      <xdr:rowOff>111158</xdr:rowOff>
    </xdr:to>
    <xdr:sp macro="" textlink="">
      <xdr:nvSpPr>
        <xdr:cNvPr id="121" name="フローチャート: 判断 120"/>
        <xdr:cNvSpPr/>
      </xdr:nvSpPr>
      <xdr:spPr>
        <a:xfrm>
          <a:off x="37465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102285</xdr:rowOff>
    </xdr:from>
    <xdr:ext cx="534377" cy="259045"/>
    <xdr:sp macro="" textlink="">
      <xdr:nvSpPr>
        <xdr:cNvPr id="122" name="テキスト ボックス 121"/>
        <xdr:cNvSpPr txBox="1"/>
      </xdr:nvSpPr>
      <xdr:spPr>
        <a:xfrm>
          <a:off x="3530111" y="98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22245</xdr:rowOff>
    </xdr:from>
    <xdr:to>
      <xdr:col>15</xdr:col>
      <xdr:colOff>50800</xdr:colOff>
      <xdr:row>55</xdr:row>
      <xdr:rowOff>55749</xdr:rowOff>
    </xdr:to>
    <xdr:cxnSp macro="">
      <xdr:nvCxnSpPr>
        <xdr:cNvPr id="123" name="直線コネクタ 122"/>
        <xdr:cNvCxnSpPr/>
      </xdr:nvCxnSpPr>
      <xdr:spPr>
        <a:xfrm flipV="1">
          <a:off x="2019300" y="8937645"/>
          <a:ext cx="889000" cy="5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11432</xdr:rowOff>
    </xdr:from>
    <xdr:to>
      <xdr:col>15</xdr:col>
      <xdr:colOff>101600</xdr:colOff>
      <xdr:row>57</xdr:row>
      <xdr:rowOff>113032</xdr:rowOff>
    </xdr:to>
    <xdr:sp macro="" textlink="">
      <xdr:nvSpPr>
        <xdr:cNvPr id="124" name="フローチャート: 判断 123"/>
        <xdr:cNvSpPr/>
      </xdr:nvSpPr>
      <xdr:spPr>
        <a:xfrm>
          <a:off x="2857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104159</xdr:rowOff>
    </xdr:from>
    <xdr:ext cx="534377" cy="259045"/>
    <xdr:sp macro="" textlink="">
      <xdr:nvSpPr>
        <xdr:cNvPr id="125" name="テキスト ボックス 124"/>
        <xdr:cNvSpPr txBox="1"/>
      </xdr:nvSpPr>
      <xdr:spPr>
        <a:xfrm>
          <a:off x="2641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55749</xdr:rowOff>
    </xdr:from>
    <xdr:to>
      <xdr:col>10</xdr:col>
      <xdr:colOff>114300</xdr:colOff>
      <xdr:row>55</xdr:row>
      <xdr:rowOff>69154</xdr:rowOff>
    </xdr:to>
    <xdr:cxnSp macro="">
      <xdr:nvCxnSpPr>
        <xdr:cNvPr id="126" name="直線コネクタ 125"/>
        <xdr:cNvCxnSpPr/>
      </xdr:nvCxnSpPr>
      <xdr:spPr>
        <a:xfrm flipV="1">
          <a:off x="1130300" y="9485499"/>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68225</xdr:rowOff>
    </xdr:from>
    <xdr:to>
      <xdr:col>10</xdr:col>
      <xdr:colOff>165100</xdr:colOff>
      <xdr:row>57</xdr:row>
      <xdr:rowOff>169825</xdr:rowOff>
    </xdr:to>
    <xdr:sp macro="" textlink="">
      <xdr:nvSpPr>
        <xdr:cNvPr id="127" name="フローチャート: 判断 126"/>
        <xdr:cNvSpPr/>
      </xdr:nvSpPr>
      <xdr:spPr>
        <a:xfrm>
          <a:off x="1968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160952</xdr:rowOff>
    </xdr:from>
    <xdr:ext cx="534377" cy="259045"/>
    <xdr:sp macro="" textlink="">
      <xdr:nvSpPr>
        <xdr:cNvPr id="128" name="テキスト ボックス 127"/>
        <xdr:cNvSpPr txBox="1"/>
      </xdr:nvSpPr>
      <xdr:spPr>
        <a:xfrm>
          <a:off x="1752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110141</xdr:rowOff>
    </xdr:from>
    <xdr:to>
      <xdr:col>6</xdr:col>
      <xdr:colOff>38100</xdr:colOff>
      <xdr:row>58</xdr:row>
      <xdr:rowOff>40291</xdr:rowOff>
    </xdr:to>
    <xdr:sp macro="" textlink="">
      <xdr:nvSpPr>
        <xdr:cNvPr id="129" name="フローチャート: 判断 128"/>
        <xdr:cNvSpPr/>
      </xdr:nvSpPr>
      <xdr:spPr>
        <a:xfrm>
          <a:off x="1079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31418</xdr:rowOff>
    </xdr:from>
    <xdr:ext cx="534377" cy="259045"/>
    <xdr:sp macro="" textlink="">
      <xdr:nvSpPr>
        <xdr:cNvPr id="130" name="テキスト ボックス 129"/>
        <xdr:cNvSpPr txBox="1"/>
      </xdr:nvSpPr>
      <xdr:spPr>
        <a:xfrm>
          <a:off x="863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733</xdr:rowOff>
    </xdr:from>
    <xdr:to>
      <xdr:col>24</xdr:col>
      <xdr:colOff>114300</xdr:colOff>
      <xdr:row>53</xdr:row>
      <xdr:rowOff>102333</xdr:rowOff>
    </xdr:to>
    <xdr:sp macro="" textlink="">
      <xdr:nvSpPr>
        <xdr:cNvPr id="136" name="楕円 135"/>
        <xdr:cNvSpPr/>
      </xdr:nvSpPr>
      <xdr:spPr>
        <a:xfrm>
          <a:off x="4584700" y="90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125210</xdr:rowOff>
    </xdr:from>
    <xdr:ext cx="599010" cy="259045"/>
    <xdr:sp macro="" textlink="">
      <xdr:nvSpPr>
        <xdr:cNvPr id="137" name="物件費該当値テキスト"/>
        <xdr:cNvSpPr txBox="1"/>
      </xdr:nvSpPr>
      <xdr:spPr>
        <a:xfrm>
          <a:off x="4686300" y="904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40629</xdr:rowOff>
    </xdr:from>
    <xdr:to>
      <xdr:col>20</xdr:col>
      <xdr:colOff>38100</xdr:colOff>
      <xdr:row>50</xdr:row>
      <xdr:rowOff>142229</xdr:rowOff>
    </xdr:to>
    <xdr:sp macro="" textlink="">
      <xdr:nvSpPr>
        <xdr:cNvPr id="138" name="楕円 137"/>
        <xdr:cNvSpPr/>
      </xdr:nvSpPr>
      <xdr:spPr>
        <a:xfrm>
          <a:off x="3746500" y="86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158756</xdr:rowOff>
    </xdr:from>
    <xdr:ext cx="599010" cy="259045"/>
    <xdr:sp macro="" textlink="">
      <xdr:nvSpPr>
        <xdr:cNvPr id="139" name="テキスト ボックス 138"/>
        <xdr:cNvSpPr txBox="1"/>
      </xdr:nvSpPr>
      <xdr:spPr>
        <a:xfrm>
          <a:off x="3497795" y="838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142895</xdr:rowOff>
    </xdr:from>
    <xdr:to>
      <xdr:col>15</xdr:col>
      <xdr:colOff>101600</xdr:colOff>
      <xdr:row>52</xdr:row>
      <xdr:rowOff>73045</xdr:rowOff>
    </xdr:to>
    <xdr:sp macro="" textlink="">
      <xdr:nvSpPr>
        <xdr:cNvPr id="140" name="楕円 139"/>
        <xdr:cNvSpPr/>
      </xdr:nvSpPr>
      <xdr:spPr>
        <a:xfrm>
          <a:off x="2857500" y="888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89572</xdr:rowOff>
    </xdr:from>
    <xdr:ext cx="599010" cy="259045"/>
    <xdr:sp macro="" textlink="">
      <xdr:nvSpPr>
        <xdr:cNvPr id="141" name="テキスト ボックス 140"/>
        <xdr:cNvSpPr txBox="1"/>
      </xdr:nvSpPr>
      <xdr:spPr>
        <a:xfrm>
          <a:off x="2608795" y="866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4949</xdr:rowOff>
    </xdr:from>
    <xdr:to>
      <xdr:col>10</xdr:col>
      <xdr:colOff>165100</xdr:colOff>
      <xdr:row>55</xdr:row>
      <xdr:rowOff>106549</xdr:rowOff>
    </xdr:to>
    <xdr:sp macro="" textlink="">
      <xdr:nvSpPr>
        <xdr:cNvPr id="142" name="楕円 141"/>
        <xdr:cNvSpPr/>
      </xdr:nvSpPr>
      <xdr:spPr>
        <a:xfrm>
          <a:off x="1968500" y="94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123076</xdr:rowOff>
    </xdr:from>
    <xdr:ext cx="599010" cy="259045"/>
    <xdr:sp macro="" textlink="">
      <xdr:nvSpPr>
        <xdr:cNvPr id="143" name="テキスト ボックス 142"/>
        <xdr:cNvSpPr txBox="1"/>
      </xdr:nvSpPr>
      <xdr:spPr>
        <a:xfrm>
          <a:off x="1719795" y="920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18354</xdr:rowOff>
    </xdr:from>
    <xdr:to>
      <xdr:col>6</xdr:col>
      <xdr:colOff>38100</xdr:colOff>
      <xdr:row>55</xdr:row>
      <xdr:rowOff>119954</xdr:rowOff>
    </xdr:to>
    <xdr:sp macro="" textlink="">
      <xdr:nvSpPr>
        <xdr:cNvPr id="144" name="楕円 143"/>
        <xdr:cNvSpPr/>
      </xdr:nvSpPr>
      <xdr:spPr>
        <a:xfrm>
          <a:off x="1079500" y="94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136481</xdr:rowOff>
    </xdr:from>
    <xdr:ext cx="599010" cy="259045"/>
    <xdr:sp macro="" textlink="">
      <xdr:nvSpPr>
        <xdr:cNvPr id="145" name="テキスト ボックス 144"/>
        <xdr:cNvSpPr txBox="1"/>
      </xdr:nvSpPr>
      <xdr:spPr>
        <a:xfrm>
          <a:off x="830795" y="922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5" name="直線コネクタ 164"/>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6" name="維持補修費最小値テキスト"/>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7" name="直線コネクタ 166"/>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68" name="維持補修費最大値テキスト"/>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69" name="直線コネクタ 168"/>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142215</xdr:rowOff>
    </xdr:from>
    <xdr:to>
      <xdr:col>24</xdr:col>
      <xdr:colOff>63500</xdr:colOff>
      <xdr:row>77</xdr:row>
      <xdr:rowOff>152615</xdr:rowOff>
    </xdr:to>
    <xdr:cxnSp macro="">
      <xdr:nvCxnSpPr>
        <xdr:cNvPr id="170" name="直線コネクタ 169"/>
        <xdr:cNvCxnSpPr/>
      </xdr:nvCxnSpPr>
      <xdr:spPr>
        <a:xfrm>
          <a:off x="3797300" y="13343865"/>
          <a:ext cx="8382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1" name="維持補修費平均値テキスト"/>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2" name="フローチャート: 判断 171"/>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101867</xdr:rowOff>
    </xdr:from>
    <xdr:to>
      <xdr:col>19</xdr:col>
      <xdr:colOff>177800</xdr:colOff>
      <xdr:row>77</xdr:row>
      <xdr:rowOff>142215</xdr:rowOff>
    </xdr:to>
    <xdr:cxnSp macro="">
      <xdr:nvCxnSpPr>
        <xdr:cNvPr id="173" name="直線コネクタ 172"/>
        <xdr:cNvCxnSpPr/>
      </xdr:nvCxnSpPr>
      <xdr:spPr>
        <a:xfrm>
          <a:off x="2908300" y="13303517"/>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4" name="フローチャート: 判断 173"/>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5" name="テキスト ボックス 174"/>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101867</xdr:rowOff>
    </xdr:from>
    <xdr:to>
      <xdr:col>15</xdr:col>
      <xdr:colOff>50800</xdr:colOff>
      <xdr:row>77</xdr:row>
      <xdr:rowOff>118383</xdr:rowOff>
    </xdr:to>
    <xdr:cxnSp macro="">
      <xdr:nvCxnSpPr>
        <xdr:cNvPr id="176" name="直線コネクタ 175"/>
        <xdr:cNvCxnSpPr/>
      </xdr:nvCxnSpPr>
      <xdr:spPr>
        <a:xfrm flipV="1">
          <a:off x="2019300" y="13303517"/>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7" name="フローチャート: 判断 176"/>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78" name="テキスト ボックス 177"/>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118383</xdr:rowOff>
    </xdr:from>
    <xdr:to>
      <xdr:col>10</xdr:col>
      <xdr:colOff>114300</xdr:colOff>
      <xdr:row>77</xdr:row>
      <xdr:rowOff>163018</xdr:rowOff>
    </xdr:to>
    <xdr:cxnSp macro="">
      <xdr:nvCxnSpPr>
        <xdr:cNvPr id="179" name="直線コネクタ 178"/>
        <xdr:cNvCxnSpPr/>
      </xdr:nvCxnSpPr>
      <xdr:spPr>
        <a:xfrm flipV="1">
          <a:off x="1130300" y="13320033"/>
          <a:ext cx="889000" cy="4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0" name="フローチャート: 判断 179"/>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1" name="テキスト ボックス 180"/>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2" name="フローチャート: 判断 181"/>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3" name="テキスト ボックス 182"/>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101815</xdr:rowOff>
    </xdr:from>
    <xdr:to>
      <xdr:col>24</xdr:col>
      <xdr:colOff>114300</xdr:colOff>
      <xdr:row>78</xdr:row>
      <xdr:rowOff>31965</xdr:rowOff>
    </xdr:to>
    <xdr:sp macro="" textlink="">
      <xdr:nvSpPr>
        <xdr:cNvPr id="189" name="楕円 188"/>
        <xdr:cNvSpPr/>
      </xdr:nvSpPr>
      <xdr:spPr>
        <a:xfrm>
          <a:off x="45847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16742</xdr:rowOff>
    </xdr:from>
    <xdr:ext cx="378565" cy="259045"/>
    <xdr:sp macro="" textlink="">
      <xdr:nvSpPr>
        <xdr:cNvPr id="190" name="維持補修費該当値テキスト"/>
        <xdr:cNvSpPr txBox="1"/>
      </xdr:nvSpPr>
      <xdr:spPr>
        <a:xfrm>
          <a:off x="4686300" y="1321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91415</xdr:rowOff>
    </xdr:from>
    <xdr:to>
      <xdr:col>20</xdr:col>
      <xdr:colOff>38100</xdr:colOff>
      <xdr:row>78</xdr:row>
      <xdr:rowOff>21565</xdr:rowOff>
    </xdr:to>
    <xdr:sp macro="" textlink="">
      <xdr:nvSpPr>
        <xdr:cNvPr id="191" name="楕円 190"/>
        <xdr:cNvSpPr/>
      </xdr:nvSpPr>
      <xdr:spPr>
        <a:xfrm>
          <a:off x="3746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12692</xdr:rowOff>
    </xdr:from>
    <xdr:ext cx="378565" cy="259045"/>
    <xdr:sp macro="" textlink="">
      <xdr:nvSpPr>
        <xdr:cNvPr id="192" name="テキスト ボックス 191"/>
        <xdr:cNvSpPr txBox="1"/>
      </xdr:nvSpPr>
      <xdr:spPr>
        <a:xfrm>
          <a:off x="3608017" y="1338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51067</xdr:rowOff>
    </xdr:from>
    <xdr:to>
      <xdr:col>15</xdr:col>
      <xdr:colOff>101600</xdr:colOff>
      <xdr:row>77</xdr:row>
      <xdr:rowOff>152667</xdr:rowOff>
    </xdr:to>
    <xdr:sp macro="" textlink="">
      <xdr:nvSpPr>
        <xdr:cNvPr id="193" name="楕円 192"/>
        <xdr:cNvSpPr/>
      </xdr:nvSpPr>
      <xdr:spPr>
        <a:xfrm>
          <a:off x="2857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143794</xdr:rowOff>
    </xdr:from>
    <xdr:ext cx="469744" cy="259045"/>
    <xdr:sp macro="" textlink="">
      <xdr:nvSpPr>
        <xdr:cNvPr id="194" name="テキスト ボックス 193"/>
        <xdr:cNvSpPr txBox="1"/>
      </xdr:nvSpPr>
      <xdr:spPr>
        <a:xfrm>
          <a:off x="2673428" y="133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67583</xdr:rowOff>
    </xdr:from>
    <xdr:to>
      <xdr:col>10</xdr:col>
      <xdr:colOff>165100</xdr:colOff>
      <xdr:row>77</xdr:row>
      <xdr:rowOff>169183</xdr:rowOff>
    </xdr:to>
    <xdr:sp macro="" textlink="">
      <xdr:nvSpPr>
        <xdr:cNvPr id="195" name="楕円 194"/>
        <xdr:cNvSpPr/>
      </xdr:nvSpPr>
      <xdr:spPr>
        <a:xfrm>
          <a:off x="1968500" y="132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160310</xdr:rowOff>
    </xdr:from>
    <xdr:ext cx="469744" cy="259045"/>
    <xdr:sp macro="" textlink="">
      <xdr:nvSpPr>
        <xdr:cNvPr id="196" name="テキスト ボックス 195"/>
        <xdr:cNvSpPr txBox="1"/>
      </xdr:nvSpPr>
      <xdr:spPr>
        <a:xfrm>
          <a:off x="1784428" y="1336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112218</xdr:rowOff>
    </xdr:from>
    <xdr:to>
      <xdr:col>6</xdr:col>
      <xdr:colOff>38100</xdr:colOff>
      <xdr:row>78</xdr:row>
      <xdr:rowOff>42368</xdr:rowOff>
    </xdr:to>
    <xdr:sp macro="" textlink="">
      <xdr:nvSpPr>
        <xdr:cNvPr id="197" name="楕円 196"/>
        <xdr:cNvSpPr/>
      </xdr:nvSpPr>
      <xdr:spPr>
        <a:xfrm>
          <a:off x="10795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33495</xdr:rowOff>
    </xdr:from>
    <xdr:ext cx="378565" cy="259045"/>
    <xdr:sp macro="" textlink="">
      <xdr:nvSpPr>
        <xdr:cNvPr id="198" name="テキスト ボックス 197"/>
        <xdr:cNvSpPr txBox="1"/>
      </xdr:nvSpPr>
      <xdr:spPr>
        <a:xfrm>
          <a:off x="941017" y="1340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5" name="直線コネクタ 224"/>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6" name="扶助費最小値テキスト"/>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7" name="直線コネクタ 226"/>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28" name="扶助費最大値テキスト"/>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29" name="直線コネクタ 228"/>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94895</xdr:rowOff>
    </xdr:from>
    <xdr:to>
      <xdr:col>24</xdr:col>
      <xdr:colOff>63500</xdr:colOff>
      <xdr:row>95</xdr:row>
      <xdr:rowOff>50611</xdr:rowOff>
    </xdr:to>
    <xdr:cxnSp macro="">
      <xdr:nvCxnSpPr>
        <xdr:cNvPr id="230" name="直線コネクタ 229"/>
        <xdr:cNvCxnSpPr/>
      </xdr:nvCxnSpPr>
      <xdr:spPr>
        <a:xfrm flipV="1">
          <a:off x="3797300" y="16039745"/>
          <a:ext cx="838200" cy="2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1" name="扶助費平均値テキスト"/>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2" name="フローチャート: 判断 231"/>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50611</xdr:rowOff>
    </xdr:from>
    <xdr:to>
      <xdr:col>19</xdr:col>
      <xdr:colOff>177800</xdr:colOff>
      <xdr:row>96</xdr:row>
      <xdr:rowOff>11243</xdr:rowOff>
    </xdr:to>
    <xdr:cxnSp macro="">
      <xdr:nvCxnSpPr>
        <xdr:cNvPr id="233" name="直線コネクタ 232"/>
        <xdr:cNvCxnSpPr/>
      </xdr:nvCxnSpPr>
      <xdr:spPr>
        <a:xfrm flipV="1">
          <a:off x="2908300" y="16338361"/>
          <a:ext cx="889000" cy="13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4" name="フローチャート: 判断 233"/>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5" name="テキスト ボックス 234"/>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169532</xdr:rowOff>
    </xdr:from>
    <xdr:to>
      <xdr:col>15</xdr:col>
      <xdr:colOff>50800</xdr:colOff>
      <xdr:row>96</xdr:row>
      <xdr:rowOff>11243</xdr:rowOff>
    </xdr:to>
    <xdr:cxnSp macro="">
      <xdr:nvCxnSpPr>
        <xdr:cNvPr id="236" name="直線コネクタ 235"/>
        <xdr:cNvCxnSpPr/>
      </xdr:nvCxnSpPr>
      <xdr:spPr>
        <a:xfrm>
          <a:off x="2019300" y="16285832"/>
          <a:ext cx="889000" cy="18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7" name="フローチャート: 判断 236"/>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38" name="テキスト ボックス 237"/>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169532</xdr:rowOff>
    </xdr:from>
    <xdr:to>
      <xdr:col>10</xdr:col>
      <xdr:colOff>114300</xdr:colOff>
      <xdr:row>97</xdr:row>
      <xdr:rowOff>99482</xdr:rowOff>
    </xdr:to>
    <xdr:cxnSp macro="">
      <xdr:nvCxnSpPr>
        <xdr:cNvPr id="239" name="直線コネクタ 238"/>
        <xdr:cNvCxnSpPr/>
      </xdr:nvCxnSpPr>
      <xdr:spPr>
        <a:xfrm flipV="1">
          <a:off x="1130300" y="16285832"/>
          <a:ext cx="889000" cy="4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0" name="フローチャート: 判断 239"/>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1" name="テキスト ボックス 240"/>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2" name="フローチャート: 判断 241"/>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3" name="テキスト ボックス 242"/>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44095</xdr:rowOff>
    </xdr:from>
    <xdr:to>
      <xdr:col>24</xdr:col>
      <xdr:colOff>114300</xdr:colOff>
      <xdr:row>93</xdr:row>
      <xdr:rowOff>145695</xdr:rowOff>
    </xdr:to>
    <xdr:sp macro="" textlink="">
      <xdr:nvSpPr>
        <xdr:cNvPr id="249" name="楕円 248"/>
        <xdr:cNvSpPr/>
      </xdr:nvSpPr>
      <xdr:spPr>
        <a:xfrm>
          <a:off x="4584700" y="159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66972</xdr:rowOff>
    </xdr:from>
    <xdr:ext cx="599010" cy="259045"/>
    <xdr:sp macro="" textlink="">
      <xdr:nvSpPr>
        <xdr:cNvPr id="250" name="扶助費該当値テキスト"/>
        <xdr:cNvSpPr txBox="1"/>
      </xdr:nvSpPr>
      <xdr:spPr>
        <a:xfrm>
          <a:off x="4686300" y="158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171261</xdr:rowOff>
    </xdr:from>
    <xdr:to>
      <xdr:col>20</xdr:col>
      <xdr:colOff>38100</xdr:colOff>
      <xdr:row>95</xdr:row>
      <xdr:rowOff>101411</xdr:rowOff>
    </xdr:to>
    <xdr:sp macro="" textlink="">
      <xdr:nvSpPr>
        <xdr:cNvPr id="251" name="楕円 250"/>
        <xdr:cNvSpPr/>
      </xdr:nvSpPr>
      <xdr:spPr>
        <a:xfrm>
          <a:off x="3746500" y="162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117938</xdr:rowOff>
    </xdr:from>
    <xdr:ext cx="599010" cy="259045"/>
    <xdr:sp macro="" textlink="">
      <xdr:nvSpPr>
        <xdr:cNvPr id="252" name="テキスト ボックス 251"/>
        <xdr:cNvSpPr txBox="1"/>
      </xdr:nvSpPr>
      <xdr:spPr>
        <a:xfrm>
          <a:off x="3497795" y="1606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131893</xdr:rowOff>
    </xdr:from>
    <xdr:to>
      <xdr:col>15</xdr:col>
      <xdr:colOff>101600</xdr:colOff>
      <xdr:row>96</xdr:row>
      <xdr:rowOff>62043</xdr:rowOff>
    </xdr:to>
    <xdr:sp macro="" textlink="">
      <xdr:nvSpPr>
        <xdr:cNvPr id="253" name="楕円 252"/>
        <xdr:cNvSpPr/>
      </xdr:nvSpPr>
      <xdr:spPr>
        <a:xfrm>
          <a:off x="2857500" y="164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78570</xdr:rowOff>
    </xdr:from>
    <xdr:ext cx="534377" cy="259045"/>
    <xdr:sp macro="" textlink="">
      <xdr:nvSpPr>
        <xdr:cNvPr id="254" name="テキスト ボックス 253"/>
        <xdr:cNvSpPr txBox="1"/>
      </xdr:nvSpPr>
      <xdr:spPr>
        <a:xfrm>
          <a:off x="2641111" y="1619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118732</xdr:rowOff>
    </xdr:from>
    <xdr:to>
      <xdr:col>10</xdr:col>
      <xdr:colOff>165100</xdr:colOff>
      <xdr:row>95</xdr:row>
      <xdr:rowOff>48882</xdr:rowOff>
    </xdr:to>
    <xdr:sp macro="" textlink="">
      <xdr:nvSpPr>
        <xdr:cNvPr id="255" name="楕円 254"/>
        <xdr:cNvSpPr/>
      </xdr:nvSpPr>
      <xdr:spPr>
        <a:xfrm>
          <a:off x="1968500" y="162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65409</xdr:rowOff>
    </xdr:from>
    <xdr:ext cx="599010" cy="259045"/>
    <xdr:sp macro="" textlink="">
      <xdr:nvSpPr>
        <xdr:cNvPr id="256" name="テキスト ボックス 255"/>
        <xdr:cNvSpPr txBox="1"/>
      </xdr:nvSpPr>
      <xdr:spPr>
        <a:xfrm>
          <a:off x="1719795" y="1601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48682</xdr:rowOff>
    </xdr:from>
    <xdr:to>
      <xdr:col>6</xdr:col>
      <xdr:colOff>38100</xdr:colOff>
      <xdr:row>97</xdr:row>
      <xdr:rowOff>150282</xdr:rowOff>
    </xdr:to>
    <xdr:sp macro="" textlink="">
      <xdr:nvSpPr>
        <xdr:cNvPr id="257" name="楕円 256"/>
        <xdr:cNvSpPr/>
      </xdr:nvSpPr>
      <xdr:spPr>
        <a:xfrm>
          <a:off x="1079500" y="166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166809</xdr:rowOff>
    </xdr:from>
    <xdr:ext cx="534377" cy="259045"/>
    <xdr:sp macro="" textlink="">
      <xdr:nvSpPr>
        <xdr:cNvPr id="258" name="テキスト ボックス 257"/>
        <xdr:cNvSpPr txBox="1"/>
      </xdr:nvSpPr>
      <xdr:spPr>
        <a:xfrm>
          <a:off x="863111" y="1645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0" name="直線コネクタ 279"/>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1"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2" name="直線コネクタ 281"/>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3"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4" name="直線コネクタ 283"/>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170616</xdr:rowOff>
    </xdr:from>
    <xdr:to>
      <xdr:col>55</xdr:col>
      <xdr:colOff>0</xdr:colOff>
      <xdr:row>32</xdr:row>
      <xdr:rowOff>80735</xdr:rowOff>
    </xdr:to>
    <xdr:cxnSp macro="">
      <xdr:nvCxnSpPr>
        <xdr:cNvPr id="285" name="直線コネクタ 284"/>
        <xdr:cNvCxnSpPr/>
      </xdr:nvCxnSpPr>
      <xdr:spPr>
        <a:xfrm>
          <a:off x="9639300" y="5314116"/>
          <a:ext cx="838200" cy="2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6" name="補助費等平均値テキスト"/>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7" name="フローチャート: 判断 286"/>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170616</xdr:rowOff>
    </xdr:from>
    <xdr:to>
      <xdr:col>50</xdr:col>
      <xdr:colOff>114300</xdr:colOff>
      <xdr:row>34</xdr:row>
      <xdr:rowOff>39555</xdr:rowOff>
    </xdr:to>
    <xdr:cxnSp macro="">
      <xdr:nvCxnSpPr>
        <xdr:cNvPr id="288" name="直線コネクタ 287"/>
        <xdr:cNvCxnSpPr/>
      </xdr:nvCxnSpPr>
      <xdr:spPr>
        <a:xfrm flipV="1">
          <a:off x="8750300" y="5314116"/>
          <a:ext cx="889000" cy="55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89" name="フローチャート: 判断 288"/>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0" name="テキスト ボックス 289"/>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39555</xdr:rowOff>
    </xdr:from>
    <xdr:to>
      <xdr:col>45</xdr:col>
      <xdr:colOff>177800</xdr:colOff>
      <xdr:row>34</xdr:row>
      <xdr:rowOff>132490</xdr:rowOff>
    </xdr:to>
    <xdr:cxnSp macro="">
      <xdr:nvCxnSpPr>
        <xdr:cNvPr id="291" name="直線コネクタ 290"/>
        <xdr:cNvCxnSpPr/>
      </xdr:nvCxnSpPr>
      <xdr:spPr>
        <a:xfrm flipV="1">
          <a:off x="7861300" y="5868855"/>
          <a:ext cx="889000" cy="9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2" name="フローチャート: 判断 291"/>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3" name="テキスト ボックス 292"/>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65931</xdr:rowOff>
    </xdr:from>
    <xdr:to>
      <xdr:col>41</xdr:col>
      <xdr:colOff>50800</xdr:colOff>
      <xdr:row>34</xdr:row>
      <xdr:rowOff>132490</xdr:rowOff>
    </xdr:to>
    <xdr:cxnSp macro="">
      <xdr:nvCxnSpPr>
        <xdr:cNvPr id="294" name="直線コネクタ 293"/>
        <xdr:cNvCxnSpPr/>
      </xdr:nvCxnSpPr>
      <xdr:spPr>
        <a:xfrm>
          <a:off x="6972300" y="5723781"/>
          <a:ext cx="889000" cy="23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5" name="フローチャート: 判断 294"/>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6" name="テキスト ボックス 295"/>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7" name="フローチャート: 判断 296"/>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298" name="テキスト ボックス 297"/>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29935</xdr:rowOff>
    </xdr:from>
    <xdr:to>
      <xdr:col>55</xdr:col>
      <xdr:colOff>50800</xdr:colOff>
      <xdr:row>32</xdr:row>
      <xdr:rowOff>131535</xdr:rowOff>
    </xdr:to>
    <xdr:sp macro="" textlink="">
      <xdr:nvSpPr>
        <xdr:cNvPr id="304" name="楕円 303"/>
        <xdr:cNvSpPr/>
      </xdr:nvSpPr>
      <xdr:spPr>
        <a:xfrm>
          <a:off x="10426700" y="55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154412</xdr:rowOff>
    </xdr:from>
    <xdr:ext cx="599010" cy="259045"/>
    <xdr:sp macro="" textlink="">
      <xdr:nvSpPr>
        <xdr:cNvPr id="305" name="補助費等該当値テキスト"/>
        <xdr:cNvSpPr txBox="1"/>
      </xdr:nvSpPr>
      <xdr:spPr>
        <a:xfrm>
          <a:off x="10528300" y="546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119816</xdr:rowOff>
    </xdr:from>
    <xdr:to>
      <xdr:col>50</xdr:col>
      <xdr:colOff>165100</xdr:colOff>
      <xdr:row>31</xdr:row>
      <xdr:rowOff>49966</xdr:rowOff>
    </xdr:to>
    <xdr:sp macro="" textlink="">
      <xdr:nvSpPr>
        <xdr:cNvPr id="306" name="楕円 305"/>
        <xdr:cNvSpPr/>
      </xdr:nvSpPr>
      <xdr:spPr>
        <a:xfrm>
          <a:off x="9588500" y="52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66493</xdr:rowOff>
    </xdr:from>
    <xdr:ext cx="599010" cy="259045"/>
    <xdr:sp macro="" textlink="">
      <xdr:nvSpPr>
        <xdr:cNvPr id="307" name="テキスト ボックス 306"/>
        <xdr:cNvSpPr txBox="1"/>
      </xdr:nvSpPr>
      <xdr:spPr>
        <a:xfrm>
          <a:off x="9339795" y="503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160205</xdr:rowOff>
    </xdr:from>
    <xdr:to>
      <xdr:col>46</xdr:col>
      <xdr:colOff>38100</xdr:colOff>
      <xdr:row>34</xdr:row>
      <xdr:rowOff>90355</xdr:rowOff>
    </xdr:to>
    <xdr:sp macro="" textlink="">
      <xdr:nvSpPr>
        <xdr:cNvPr id="308" name="楕円 307"/>
        <xdr:cNvSpPr/>
      </xdr:nvSpPr>
      <xdr:spPr>
        <a:xfrm>
          <a:off x="8699500" y="58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106882</xdr:rowOff>
    </xdr:from>
    <xdr:ext cx="599010" cy="259045"/>
    <xdr:sp macro="" textlink="">
      <xdr:nvSpPr>
        <xdr:cNvPr id="309" name="テキスト ボックス 308"/>
        <xdr:cNvSpPr txBox="1"/>
      </xdr:nvSpPr>
      <xdr:spPr>
        <a:xfrm>
          <a:off x="8450795" y="55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81690</xdr:rowOff>
    </xdr:from>
    <xdr:to>
      <xdr:col>41</xdr:col>
      <xdr:colOff>101600</xdr:colOff>
      <xdr:row>35</xdr:row>
      <xdr:rowOff>11840</xdr:rowOff>
    </xdr:to>
    <xdr:sp macro="" textlink="">
      <xdr:nvSpPr>
        <xdr:cNvPr id="310" name="楕円 309"/>
        <xdr:cNvSpPr/>
      </xdr:nvSpPr>
      <xdr:spPr>
        <a:xfrm>
          <a:off x="7810500" y="59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28367</xdr:rowOff>
    </xdr:from>
    <xdr:ext cx="599010" cy="259045"/>
    <xdr:sp macro="" textlink="">
      <xdr:nvSpPr>
        <xdr:cNvPr id="311" name="テキスト ボックス 310"/>
        <xdr:cNvSpPr txBox="1"/>
      </xdr:nvSpPr>
      <xdr:spPr>
        <a:xfrm>
          <a:off x="7561795" y="568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15131</xdr:rowOff>
    </xdr:from>
    <xdr:to>
      <xdr:col>36</xdr:col>
      <xdr:colOff>165100</xdr:colOff>
      <xdr:row>33</xdr:row>
      <xdr:rowOff>116731</xdr:rowOff>
    </xdr:to>
    <xdr:sp macro="" textlink="">
      <xdr:nvSpPr>
        <xdr:cNvPr id="312" name="楕円 311"/>
        <xdr:cNvSpPr/>
      </xdr:nvSpPr>
      <xdr:spPr>
        <a:xfrm>
          <a:off x="6921500" y="56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133258</xdr:rowOff>
    </xdr:from>
    <xdr:ext cx="599010" cy="259045"/>
    <xdr:sp macro="" textlink="">
      <xdr:nvSpPr>
        <xdr:cNvPr id="313" name="テキスト ボックス 312"/>
        <xdr:cNvSpPr txBox="1"/>
      </xdr:nvSpPr>
      <xdr:spPr>
        <a:xfrm>
          <a:off x="6672795" y="544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7" name="直線コネクタ 336"/>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38"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39" name="直線コネクタ 338"/>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0"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1" name="直線コネクタ 340"/>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127874</xdr:rowOff>
    </xdr:from>
    <xdr:to>
      <xdr:col>55</xdr:col>
      <xdr:colOff>0</xdr:colOff>
      <xdr:row>53</xdr:row>
      <xdr:rowOff>89660</xdr:rowOff>
    </xdr:to>
    <xdr:cxnSp macro="">
      <xdr:nvCxnSpPr>
        <xdr:cNvPr id="342" name="直線コネクタ 341"/>
        <xdr:cNvCxnSpPr/>
      </xdr:nvCxnSpPr>
      <xdr:spPr>
        <a:xfrm>
          <a:off x="9639300" y="8871824"/>
          <a:ext cx="838200" cy="30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3" name="普通建設事業費平均値テキスト"/>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4" name="フローチャート: 判断 343"/>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127874</xdr:rowOff>
    </xdr:from>
    <xdr:to>
      <xdr:col>50</xdr:col>
      <xdr:colOff>114300</xdr:colOff>
      <xdr:row>53</xdr:row>
      <xdr:rowOff>48930</xdr:rowOff>
    </xdr:to>
    <xdr:cxnSp macro="">
      <xdr:nvCxnSpPr>
        <xdr:cNvPr id="345" name="直線コネクタ 344"/>
        <xdr:cNvCxnSpPr/>
      </xdr:nvCxnSpPr>
      <xdr:spPr>
        <a:xfrm flipV="1">
          <a:off x="8750300" y="8871824"/>
          <a:ext cx="889000" cy="26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6" name="フローチャート: 判断 345"/>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7" name="テキスト ボックス 346"/>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48930</xdr:rowOff>
    </xdr:from>
    <xdr:to>
      <xdr:col>45</xdr:col>
      <xdr:colOff>177800</xdr:colOff>
      <xdr:row>55</xdr:row>
      <xdr:rowOff>46256</xdr:rowOff>
    </xdr:to>
    <xdr:cxnSp macro="">
      <xdr:nvCxnSpPr>
        <xdr:cNvPr id="348" name="直線コネクタ 347"/>
        <xdr:cNvCxnSpPr/>
      </xdr:nvCxnSpPr>
      <xdr:spPr>
        <a:xfrm flipV="1">
          <a:off x="7861300" y="9135780"/>
          <a:ext cx="889000" cy="3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49" name="フローチャート: 判断 348"/>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0" name="テキスト ボックス 349"/>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125344</xdr:rowOff>
    </xdr:from>
    <xdr:to>
      <xdr:col>41</xdr:col>
      <xdr:colOff>50800</xdr:colOff>
      <xdr:row>55</xdr:row>
      <xdr:rowOff>46256</xdr:rowOff>
    </xdr:to>
    <xdr:cxnSp macro="">
      <xdr:nvCxnSpPr>
        <xdr:cNvPr id="351" name="直線コネクタ 350"/>
        <xdr:cNvCxnSpPr/>
      </xdr:nvCxnSpPr>
      <xdr:spPr>
        <a:xfrm>
          <a:off x="6972300" y="9212194"/>
          <a:ext cx="889000" cy="2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2" name="フローチャート: 判断 351"/>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3" name="テキスト ボックス 352"/>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4" name="フローチャート: 判断 353"/>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5" name="テキスト ボックス 354"/>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38860</xdr:rowOff>
    </xdr:from>
    <xdr:to>
      <xdr:col>55</xdr:col>
      <xdr:colOff>50800</xdr:colOff>
      <xdr:row>53</xdr:row>
      <xdr:rowOff>140460</xdr:rowOff>
    </xdr:to>
    <xdr:sp macro="" textlink="">
      <xdr:nvSpPr>
        <xdr:cNvPr id="361" name="楕円 360"/>
        <xdr:cNvSpPr/>
      </xdr:nvSpPr>
      <xdr:spPr>
        <a:xfrm>
          <a:off x="10426700" y="9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61737</xdr:rowOff>
    </xdr:from>
    <xdr:ext cx="599010" cy="259045"/>
    <xdr:sp macro="" textlink="">
      <xdr:nvSpPr>
        <xdr:cNvPr id="362" name="普通建設事業費該当値テキスト"/>
        <xdr:cNvSpPr txBox="1"/>
      </xdr:nvSpPr>
      <xdr:spPr>
        <a:xfrm>
          <a:off x="10528300" y="897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77074</xdr:rowOff>
    </xdr:from>
    <xdr:to>
      <xdr:col>50</xdr:col>
      <xdr:colOff>165100</xdr:colOff>
      <xdr:row>52</xdr:row>
      <xdr:rowOff>7224</xdr:rowOff>
    </xdr:to>
    <xdr:sp macro="" textlink="">
      <xdr:nvSpPr>
        <xdr:cNvPr id="363" name="楕円 362"/>
        <xdr:cNvSpPr/>
      </xdr:nvSpPr>
      <xdr:spPr>
        <a:xfrm>
          <a:off x="9588500" y="88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23751</xdr:rowOff>
    </xdr:from>
    <xdr:ext cx="599010" cy="259045"/>
    <xdr:sp macro="" textlink="">
      <xdr:nvSpPr>
        <xdr:cNvPr id="364" name="テキスト ボックス 363"/>
        <xdr:cNvSpPr txBox="1"/>
      </xdr:nvSpPr>
      <xdr:spPr>
        <a:xfrm>
          <a:off x="9339795" y="85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169580</xdr:rowOff>
    </xdr:from>
    <xdr:to>
      <xdr:col>46</xdr:col>
      <xdr:colOff>38100</xdr:colOff>
      <xdr:row>53</xdr:row>
      <xdr:rowOff>99730</xdr:rowOff>
    </xdr:to>
    <xdr:sp macro="" textlink="">
      <xdr:nvSpPr>
        <xdr:cNvPr id="365" name="楕円 364"/>
        <xdr:cNvSpPr/>
      </xdr:nvSpPr>
      <xdr:spPr>
        <a:xfrm>
          <a:off x="8699500" y="90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116257</xdr:rowOff>
    </xdr:from>
    <xdr:ext cx="599010" cy="259045"/>
    <xdr:sp macro="" textlink="">
      <xdr:nvSpPr>
        <xdr:cNvPr id="366" name="テキスト ボックス 365"/>
        <xdr:cNvSpPr txBox="1"/>
      </xdr:nvSpPr>
      <xdr:spPr>
        <a:xfrm>
          <a:off x="8450795" y="886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166906</xdr:rowOff>
    </xdr:from>
    <xdr:to>
      <xdr:col>41</xdr:col>
      <xdr:colOff>101600</xdr:colOff>
      <xdr:row>55</xdr:row>
      <xdr:rowOff>97056</xdr:rowOff>
    </xdr:to>
    <xdr:sp macro="" textlink="">
      <xdr:nvSpPr>
        <xdr:cNvPr id="367" name="楕円 366"/>
        <xdr:cNvSpPr/>
      </xdr:nvSpPr>
      <xdr:spPr>
        <a:xfrm>
          <a:off x="7810500" y="942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113583</xdr:rowOff>
    </xdr:from>
    <xdr:ext cx="534377" cy="259045"/>
    <xdr:sp macro="" textlink="">
      <xdr:nvSpPr>
        <xdr:cNvPr id="368" name="テキスト ボックス 367"/>
        <xdr:cNvSpPr txBox="1"/>
      </xdr:nvSpPr>
      <xdr:spPr>
        <a:xfrm>
          <a:off x="7594111" y="92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74544</xdr:rowOff>
    </xdr:from>
    <xdr:to>
      <xdr:col>36</xdr:col>
      <xdr:colOff>165100</xdr:colOff>
      <xdr:row>54</xdr:row>
      <xdr:rowOff>4694</xdr:rowOff>
    </xdr:to>
    <xdr:sp macro="" textlink="">
      <xdr:nvSpPr>
        <xdr:cNvPr id="369" name="楕円 368"/>
        <xdr:cNvSpPr/>
      </xdr:nvSpPr>
      <xdr:spPr>
        <a:xfrm>
          <a:off x="6921500" y="91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21221</xdr:rowOff>
    </xdr:from>
    <xdr:ext cx="599010" cy="259045"/>
    <xdr:sp macro="" textlink="">
      <xdr:nvSpPr>
        <xdr:cNvPr id="370" name="テキスト ボックス 369"/>
        <xdr:cNvSpPr txBox="1"/>
      </xdr:nvSpPr>
      <xdr:spPr>
        <a:xfrm>
          <a:off x="6672795" y="89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6" name="直線コネクタ 395"/>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399"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0" name="直線コネクタ 399"/>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73471</xdr:rowOff>
    </xdr:from>
    <xdr:to>
      <xdr:col>55</xdr:col>
      <xdr:colOff>0</xdr:colOff>
      <xdr:row>73</xdr:row>
      <xdr:rowOff>73798</xdr:rowOff>
    </xdr:to>
    <xdr:cxnSp macro="">
      <xdr:nvCxnSpPr>
        <xdr:cNvPr id="401" name="直線コネクタ 400"/>
        <xdr:cNvCxnSpPr/>
      </xdr:nvCxnSpPr>
      <xdr:spPr>
        <a:xfrm>
          <a:off x="9639300" y="12074971"/>
          <a:ext cx="838200" cy="5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2" name="普通建設事業費 （ うち新規整備　）平均値テキスト"/>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3" name="フローチャート: 判断 402"/>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73471</xdr:rowOff>
    </xdr:from>
    <xdr:to>
      <xdr:col>50</xdr:col>
      <xdr:colOff>114300</xdr:colOff>
      <xdr:row>73</xdr:row>
      <xdr:rowOff>44243</xdr:rowOff>
    </xdr:to>
    <xdr:cxnSp macro="">
      <xdr:nvCxnSpPr>
        <xdr:cNvPr id="404" name="直線コネクタ 403"/>
        <xdr:cNvCxnSpPr/>
      </xdr:nvCxnSpPr>
      <xdr:spPr>
        <a:xfrm flipV="1">
          <a:off x="8750300" y="12074971"/>
          <a:ext cx="889000" cy="4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5" name="フローチャート: 判断 404"/>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06" name="テキスト ボックス 405"/>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44243</xdr:rowOff>
    </xdr:from>
    <xdr:to>
      <xdr:col>45</xdr:col>
      <xdr:colOff>177800</xdr:colOff>
      <xdr:row>76</xdr:row>
      <xdr:rowOff>35894</xdr:rowOff>
    </xdr:to>
    <xdr:cxnSp macro="">
      <xdr:nvCxnSpPr>
        <xdr:cNvPr id="407" name="直線コネクタ 406"/>
        <xdr:cNvCxnSpPr/>
      </xdr:nvCxnSpPr>
      <xdr:spPr>
        <a:xfrm flipV="1">
          <a:off x="7861300" y="12560093"/>
          <a:ext cx="889000" cy="50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08" name="フローチャート: 判断 407"/>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09" name="テキスト ボックス 408"/>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118364</xdr:rowOff>
    </xdr:from>
    <xdr:to>
      <xdr:col>41</xdr:col>
      <xdr:colOff>50800</xdr:colOff>
      <xdr:row>76</xdr:row>
      <xdr:rowOff>35894</xdr:rowOff>
    </xdr:to>
    <xdr:cxnSp macro="">
      <xdr:nvCxnSpPr>
        <xdr:cNvPr id="410" name="直線コネクタ 409"/>
        <xdr:cNvCxnSpPr/>
      </xdr:nvCxnSpPr>
      <xdr:spPr>
        <a:xfrm>
          <a:off x="6972300" y="12977114"/>
          <a:ext cx="889000" cy="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1" name="フローチャート: 判断 410"/>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2" name="テキスト ボックス 411"/>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3" name="フローチャート: 判断 412"/>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4" name="テキスト ボックス 413"/>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22998</xdr:rowOff>
    </xdr:from>
    <xdr:to>
      <xdr:col>55</xdr:col>
      <xdr:colOff>50800</xdr:colOff>
      <xdr:row>73</xdr:row>
      <xdr:rowOff>124598</xdr:rowOff>
    </xdr:to>
    <xdr:sp macro="" textlink="">
      <xdr:nvSpPr>
        <xdr:cNvPr id="420" name="楕円 419"/>
        <xdr:cNvSpPr/>
      </xdr:nvSpPr>
      <xdr:spPr>
        <a:xfrm>
          <a:off x="10426700" y="125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45875</xdr:rowOff>
    </xdr:from>
    <xdr:ext cx="534377" cy="259045"/>
    <xdr:sp macro="" textlink="">
      <xdr:nvSpPr>
        <xdr:cNvPr id="421" name="普通建設事業費 （ うち新規整備　）該当値テキスト"/>
        <xdr:cNvSpPr txBox="1"/>
      </xdr:nvSpPr>
      <xdr:spPr>
        <a:xfrm>
          <a:off x="10528300" y="123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22671</xdr:rowOff>
    </xdr:from>
    <xdr:to>
      <xdr:col>50</xdr:col>
      <xdr:colOff>165100</xdr:colOff>
      <xdr:row>70</xdr:row>
      <xdr:rowOff>124271</xdr:rowOff>
    </xdr:to>
    <xdr:sp macro="" textlink="">
      <xdr:nvSpPr>
        <xdr:cNvPr id="422" name="楕円 421"/>
        <xdr:cNvSpPr/>
      </xdr:nvSpPr>
      <xdr:spPr>
        <a:xfrm>
          <a:off x="9588500" y="1202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140798</xdr:rowOff>
    </xdr:from>
    <xdr:ext cx="599010" cy="259045"/>
    <xdr:sp macro="" textlink="">
      <xdr:nvSpPr>
        <xdr:cNvPr id="423" name="テキスト ボックス 422"/>
        <xdr:cNvSpPr txBox="1"/>
      </xdr:nvSpPr>
      <xdr:spPr>
        <a:xfrm>
          <a:off x="9339795" y="1179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164893</xdr:rowOff>
    </xdr:from>
    <xdr:to>
      <xdr:col>46</xdr:col>
      <xdr:colOff>38100</xdr:colOff>
      <xdr:row>73</xdr:row>
      <xdr:rowOff>95043</xdr:rowOff>
    </xdr:to>
    <xdr:sp macro="" textlink="">
      <xdr:nvSpPr>
        <xdr:cNvPr id="424" name="楕円 423"/>
        <xdr:cNvSpPr/>
      </xdr:nvSpPr>
      <xdr:spPr>
        <a:xfrm>
          <a:off x="8699500" y="125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111570</xdr:rowOff>
    </xdr:from>
    <xdr:ext cx="534377" cy="259045"/>
    <xdr:sp macro="" textlink="">
      <xdr:nvSpPr>
        <xdr:cNvPr id="425" name="テキスト ボックス 424"/>
        <xdr:cNvSpPr txBox="1"/>
      </xdr:nvSpPr>
      <xdr:spPr>
        <a:xfrm>
          <a:off x="8483111" y="122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156544</xdr:rowOff>
    </xdr:from>
    <xdr:to>
      <xdr:col>41</xdr:col>
      <xdr:colOff>101600</xdr:colOff>
      <xdr:row>76</xdr:row>
      <xdr:rowOff>86694</xdr:rowOff>
    </xdr:to>
    <xdr:sp macro="" textlink="">
      <xdr:nvSpPr>
        <xdr:cNvPr id="426" name="楕円 425"/>
        <xdr:cNvSpPr/>
      </xdr:nvSpPr>
      <xdr:spPr>
        <a:xfrm>
          <a:off x="7810500" y="130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103221</xdr:rowOff>
    </xdr:from>
    <xdr:ext cx="534377" cy="259045"/>
    <xdr:sp macro="" textlink="">
      <xdr:nvSpPr>
        <xdr:cNvPr id="427" name="テキスト ボックス 426"/>
        <xdr:cNvSpPr txBox="1"/>
      </xdr:nvSpPr>
      <xdr:spPr>
        <a:xfrm>
          <a:off x="7594111" y="127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67564</xdr:rowOff>
    </xdr:from>
    <xdr:to>
      <xdr:col>36</xdr:col>
      <xdr:colOff>165100</xdr:colOff>
      <xdr:row>75</xdr:row>
      <xdr:rowOff>169165</xdr:rowOff>
    </xdr:to>
    <xdr:sp macro="" textlink="">
      <xdr:nvSpPr>
        <xdr:cNvPr id="428" name="楕円 427"/>
        <xdr:cNvSpPr/>
      </xdr:nvSpPr>
      <xdr:spPr>
        <a:xfrm>
          <a:off x="6921500" y="12926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14241</xdr:rowOff>
    </xdr:from>
    <xdr:ext cx="534377" cy="259045"/>
    <xdr:sp macro="" textlink="">
      <xdr:nvSpPr>
        <xdr:cNvPr id="429" name="テキスト ボックス 428"/>
        <xdr:cNvSpPr txBox="1"/>
      </xdr:nvSpPr>
      <xdr:spPr>
        <a:xfrm>
          <a:off x="6705111" y="127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3" name="直線コネクタ 452"/>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6"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7" name="直線コネクタ 456"/>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91554</xdr:rowOff>
    </xdr:from>
    <xdr:to>
      <xdr:col>55</xdr:col>
      <xdr:colOff>0</xdr:colOff>
      <xdr:row>98</xdr:row>
      <xdr:rowOff>111443</xdr:rowOff>
    </xdr:to>
    <xdr:cxnSp macro="">
      <xdr:nvCxnSpPr>
        <xdr:cNvPr id="458" name="直線コネクタ 457"/>
        <xdr:cNvCxnSpPr/>
      </xdr:nvCxnSpPr>
      <xdr:spPr>
        <a:xfrm flipV="1">
          <a:off x="9639300" y="16722204"/>
          <a:ext cx="838200" cy="1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59" name="普通建設事業費 （ うち更新整備　）平均値テキスト"/>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0" name="フローチャート: 判断 459"/>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30124</xdr:rowOff>
    </xdr:from>
    <xdr:to>
      <xdr:col>50</xdr:col>
      <xdr:colOff>114300</xdr:colOff>
      <xdr:row>98</xdr:row>
      <xdr:rowOff>111443</xdr:rowOff>
    </xdr:to>
    <xdr:cxnSp macro="">
      <xdr:nvCxnSpPr>
        <xdr:cNvPr id="461" name="直線コネクタ 460"/>
        <xdr:cNvCxnSpPr/>
      </xdr:nvCxnSpPr>
      <xdr:spPr>
        <a:xfrm>
          <a:off x="8750300" y="16832224"/>
          <a:ext cx="889000" cy="8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2" name="フローチャート: 判断 461"/>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3" name="テキスト ボックス 462"/>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117894</xdr:rowOff>
    </xdr:from>
    <xdr:to>
      <xdr:col>45</xdr:col>
      <xdr:colOff>177800</xdr:colOff>
      <xdr:row>98</xdr:row>
      <xdr:rowOff>30124</xdr:rowOff>
    </xdr:to>
    <xdr:cxnSp macro="">
      <xdr:nvCxnSpPr>
        <xdr:cNvPr id="464" name="直線コネクタ 463"/>
        <xdr:cNvCxnSpPr/>
      </xdr:nvCxnSpPr>
      <xdr:spPr>
        <a:xfrm>
          <a:off x="7861300" y="16748544"/>
          <a:ext cx="889000" cy="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5" name="フローチャート: 判断 464"/>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6" name="テキスト ボックス 465"/>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2299</xdr:rowOff>
    </xdr:from>
    <xdr:to>
      <xdr:col>41</xdr:col>
      <xdr:colOff>50800</xdr:colOff>
      <xdr:row>97</xdr:row>
      <xdr:rowOff>117894</xdr:rowOff>
    </xdr:to>
    <xdr:cxnSp macro="">
      <xdr:nvCxnSpPr>
        <xdr:cNvPr id="467" name="直線コネクタ 466"/>
        <xdr:cNvCxnSpPr/>
      </xdr:nvCxnSpPr>
      <xdr:spPr>
        <a:xfrm>
          <a:off x="6972300" y="16632949"/>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68" name="フローチャート: 判断 467"/>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69" name="テキスト ボックス 468"/>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0" name="フローチャート: 判断 469"/>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1" name="テキスト ボックス 470"/>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40754</xdr:rowOff>
    </xdr:from>
    <xdr:to>
      <xdr:col>55</xdr:col>
      <xdr:colOff>50800</xdr:colOff>
      <xdr:row>97</xdr:row>
      <xdr:rowOff>142354</xdr:rowOff>
    </xdr:to>
    <xdr:sp macro="" textlink="">
      <xdr:nvSpPr>
        <xdr:cNvPr id="477" name="楕円 476"/>
        <xdr:cNvSpPr/>
      </xdr:nvSpPr>
      <xdr:spPr>
        <a:xfrm>
          <a:off x="10426700" y="166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19181</xdr:rowOff>
    </xdr:from>
    <xdr:ext cx="534377" cy="259045"/>
    <xdr:sp macro="" textlink="">
      <xdr:nvSpPr>
        <xdr:cNvPr id="478" name="普通建設事業費 （ うち更新整備　）該当値テキスト"/>
        <xdr:cNvSpPr txBox="1"/>
      </xdr:nvSpPr>
      <xdr:spPr>
        <a:xfrm>
          <a:off x="10528300" y="166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60643</xdr:rowOff>
    </xdr:from>
    <xdr:to>
      <xdr:col>50</xdr:col>
      <xdr:colOff>165100</xdr:colOff>
      <xdr:row>98</xdr:row>
      <xdr:rowOff>162243</xdr:rowOff>
    </xdr:to>
    <xdr:sp macro="" textlink="">
      <xdr:nvSpPr>
        <xdr:cNvPr id="479" name="楕円 478"/>
        <xdr:cNvSpPr/>
      </xdr:nvSpPr>
      <xdr:spPr>
        <a:xfrm>
          <a:off x="9588500" y="168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153370</xdr:rowOff>
    </xdr:from>
    <xdr:ext cx="469744" cy="259045"/>
    <xdr:sp macro="" textlink="">
      <xdr:nvSpPr>
        <xdr:cNvPr id="480" name="テキスト ボックス 479"/>
        <xdr:cNvSpPr txBox="1"/>
      </xdr:nvSpPr>
      <xdr:spPr>
        <a:xfrm>
          <a:off x="9404428" y="169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150774</xdr:rowOff>
    </xdr:from>
    <xdr:to>
      <xdr:col>46</xdr:col>
      <xdr:colOff>38100</xdr:colOff>
      <xdr:row>98</xdr:row>
      <xdr:rowOff>80924</xdr:rowOff>
    </xdr:to>
    <xdr:sp macro="" textlink="">
      <xdr:nvSpPr>
        <xdr:cNvPr id="481" name="楕円 480"/>
        <xdr:cNvSpPr/>
      </xdr:nvSpPr>
      <xdr:spPr>
        <a:xfrm>
          <a:off x="8699500" y="167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72051</xdr:rowOff>
    </xdr:from>
    <xdr:ext cx="534377" cy="259045"/>
    <xdr:sp macro="" textlink="">
      <xdr:nvSpPr>
        <xdr:cNvPr id="482" name="テキスト ボックス 481"/>
        <xdr:cNvSpPr txBox="1"/>
      </xdr:nvSpPr>
      <xdr:spPr>
        <a:xfrm>
          <a:off x="8483111" y="1687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67094</xdr:rowOff>
    </xdr:from>
    <xdr:to>
      <xdr:col>41</xdr:col>
      <xdr:colOff>101600</xdr:colOff>
      <xdr:row>97</xdr:row>
      <xdr:rowOff>168694</xdr:rowOff>
    </xdr:to>
    <xdr:sp macro="" textlink="">
      <xdr:nvSpPr>
        <xdr:cNvPr id="483" name="楕円 482"/>
        <xdr:cNvSpPr/>
      </xdr:nvSpPr>
      <xdr:spPr>
        <a:xfrm>
          <a:off x="7810500" y="166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159821</xdr:rowOff>
    </xdr:from>
    <xdr:ext cx="534377" cy="259045"/>
    <xdr:sp macro="" textlink="">
      <xdr:nvSpPr>
        <xdr:cNvPr id="484" name="テキスト ボックス 483"/>
        <xdr:cNvSpPr txBox="1"/>
      </xdr:nvSpPr>
      <xdr:spPr>
        <a:xfrm>
          <a:off x="7594111" y="167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122949</xdr:rowOff>
    </xdr:from>
    <xdr:to>
      <xdr:col>36</xdr:col>
      <xdr:colOff>165100</xdr:colOff>
      <xdr:row>97</xdr:row>
      <xdr:rowOff>53099</xdr:rowOff>
    </xdr:to>
    <xdr:sp macro="" textlink="">
      <xdr:nvSpPr>
        <xdr:cNvPr id="485" name="楕円 484"/>
        <xdr:cNvSpPr/>
      </xdr:nvSpPr>
      <xdr:spPr>
        <a:xfrm>
          <a:off x="6921500" y="1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69626</xdr:rowOff>
    </xdr:from>
    <xdr:ext cx="534377" cy="259045"/>
    <xdr:sp macro="" textlink="">
      <xdr:nvSpPr>
        <xdr:cNvPr id="486" name="テキスト ボックス 485"/>
        <xdr:cNvSpPr txBox="1"/>
      </xdr:nvSpPr>
      <xdr:spPr>
        <a:xfrm>
          <a:off x="6705111" y="163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2" name="直線コネクタ 511"/>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3"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5"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6" name="直線コネクタ 515"/>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97017</xdr:rowOff>
    </xdr:from>
    <xdr:to>
      <xdr:col>85</xdr:col>
      <xdr:colOff>127000</xdr:colOff>
      <xdr:row>39</xdr:row>
      <xdr:rowOff>98878</xdr:rowOff>
    </xdr:to>
    <xdr:cxnSp macro="">
      <xdr:nvCxnSpPr>
        <xdr:cNvPr id="517" name="直線コネクタ 516"/>
        <xdr:cNvCxnSpPr/>
      </xdr:nvCxnSpPr>
      <xdr:spPr>
        <a:xfrm>
          <a:off x="15481300" y="6783567"/>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18" name="災害復旧事業費平均値テキスト"/>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19" name="フローチャート: 判断 518"/>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97017</xdr:rowOff>
    </xdr:from>
    <xdr:to>
      <xdr:col>81</xdr:col>
      <xdr:colOff>50800</xdr:colOff>
      <xdr:row>39</xdr:row>
      <xdr:rowOff>98878</xdr:rowOff>
    </xdr:to>
    <xdr:cxnSp macro="">
      <xdr:nvCxnSpPr>
        <xdr:cNvPr id="520" name="直線コネクタ 519"/>
        <xdr:cNvCxnSpPr/>
      </xdr:nvCxnSpPr>
      <xdr:spPr>
        <a:xfrm flipV="1">
          <a:off x="14592300" y="6783567"/>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1" name="フローチャート: 判断 520"/>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2" name="テキスト ボックス 521"/>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80133</xdr:rowOff>
    </xdr:from>
    <xdr:to>
      <xdr:col>76</xdr:col>
      <xdr:colOff>114300</xdr:colOff>
      <xdr:row>39</xdr:row>
      <xdr:rowOff>98878</xdr:rowOff>
    </xdr:to>
    <xdr:cxnSp macro="">
      <xdr:nvCxnSpPr>
        <xdr:cNvPr id="523" name="直線コネクタ 522"/>
        <xdr:cNvCxnSpPr/>
      </xdr:nvCxnSpPr>
      <xdr:spPr>
        <a:xfrm>
          <a:off x="13703300" y="6766683"/>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4" name="フローチャート: 判断 523"/>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5" name="テキスト ボックス 524"/>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43002</xdr:rowOff>
    </xdr:from>
    <xdr:to>
      <xdr:col>71</xdr:col>
      <xdr:colOff>177800</xdr:colOff>
      <xdr:row>39</xdr:row>
      <xdr:rowOff>80133</xdr:rowOff>
    </xdr:to>
    <xdr:cxnSp macro="">
      <xdr:nvCxnSpPr>
        <xdr:cNvPr id="526" name="直線コネクタ 525"/>
        <xdr:cNvCxnSpPr/>
      </xdr:nvCxnSpPr>
      <xdr:spPr>
        <a:xfrm>
          <a:off x="12814300" y="672955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7" name="フローチャート: 判断 526"/>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28" name="テキスト ボックス 527"/>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29" name="フローチャート: 判断 528"/>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0" name="テキスト ボックス 529"/>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7" name="災害復旧事業費該当値テキスト"/>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46217</xdr:rowOff>
    </xdr:from>
    <xdr:to>
      <xdr:col>81</xdr:col>
      <xdr:colOff>101600</xdr:colOff>
      <xdr:row>39</xdr:row>
      <xdr:rowOff>147817</xdr:rowOff>
    </xdr:to>
    <xdr:sp macro="" textlink="">
      <xdr:nvSpPr>
        <xdr:cNvPr id="538" name="楕円 537"/>
        <xdr:cNvSpPr/>
      </xdr:nvSpPr>
      <xdr:spPr>
        <a:xfrm>
          <a:off x="15430500" y="67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138944</xdr:rowOff>
    </xdr:from>
    <xdr:ext cx="313932" cy="259045"/>
    <xdr:sp macro="" textlink="">
      <xdr:nvSpPr>
        <xdr:cNvPr id="539" name="テキスト ボックス 538"/>
        <xdr:cNvSpPr txBox="1"/>
      </xdr:nvSpPr>
      <xdr:spPr>
        <a:xfrm>
          <a:off x="15324333" y="6825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29333</xdr:rowOff>
    </xdr:from>
    <xdr:to>
      <xdr:col>72</xdr:col>
      <xdr:colOff>38100</xdr:colOff>
      <xdr:row>39</xdr:row>
      <xdr:rowOff>130933</xdr:rowOff>
    </xdr:to>
    <xdr:sp macro="" textlink="">
      <xdr:nvSpPr>
        <xdr:cNvPr id="542" name="楕円 541"/>
        <xdr:cNvSpPr/>
      </xdr:nvSpPr>
      <xdr:spPr>
        <a:xfrm>
          <a:off x="13652500" y="67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122060</xdr:rowOff>
    </xdr:from>
    <xdr:ext cx="378565" cy="259045"/>
    <xdr:sp macro="" textlink="">
      <xdr:nvSpPr>
        <xdr:cNvPr id="543" name="テキスト ボックス 542"/>
        <xdr:cNvSpPr txBox="1"/>
      </xdr:nvSpPr>
      <xdr:spPr>
        <a:xfrm>
          <a:off x="13514017" y="680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163652</xdr:rowOff>
    </xdr:from>
    <xdr:to>
      <xdr:col>67</xdr:col>
      <xdr:colOff>101600</xdr:colOff>
      <xdr:row>39</xdr:row>
      <xdr:rowOff>93802</xdr:rowOff>
    </xdr:to>
    <xdr:sp macro="" textlink="">
      <xdr:nvSpPr>
        <xdr:cNvPr id="544" name="楕円 543"/>
        <xdr:cNvSpPr/>
      </xdr:nvSpPr>
      <xdr:spPr>
        <a:xfrm>
          <a:off x="12763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84929</xdr:rowOff>
    </xdr:from>
    <xdr:ext cx="469744" cy="259045"/>
    <xdr:sp macro="" textlink="">
      <xdr:nvSpPr>
        <xdr:cNvPr id="545" name="テキスト ボックス 544"/>
        <xdr:cNvSpPr txBox="1"/>
      </xdr:nvSpPr>
      <xdr:spPr>
        <a:xfrm>
          <a:off x="12579428" y="67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18" name="直線コネクタ 617"/>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19"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0" name="直線コネクタ 619"/>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1"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2" name="直線コネクタ 621"/>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7017</xdr:rowOff>
    </xdr:from>
    <xdr:to>
      <xdr:col>85</xdr:col>
      <xdr:colOff>127000</xdr:colOff>
      <xdr:row>75</xdr:row>
      <xdr:rowOff>18294</xdr:rowOff>
    </xdr:to>
    <xdr:cxnSp macro="">
      <xdr:nvCxnSpPr>
        <xdr:cNvPr id="623" name="直線コネクタ 622"/>
        <xdr:cNvCxnSpPr/>
      </xdr:nvCxnSpPr>
      <xdr:spPr>
        <a:xfrm>
          <a:off x="15481300" y="12865767"/>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4" name="公債費平均値テキスト"/>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5" name="フローチャート: 判断 624"/>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135985</xdr:rowOff>
    </xdr:from>
    <xdr:to>
      <xdr:col>81</xdr:col>
      <xdr:colOff>50800</xdr:colOff>
      <xdr:row>75</xdr:row>
      <xdr:rowOff>7017</xdr:rowOff>
    </xdr:to>
    <xdr:cxnSp macro="">
      <xdr:nvCxnSpPr>
        <xdr:cNvPr id="626" name="直線コネクタ 625"/>
        <xdr:cNvCxnSpPr/>
      </xdr:nvCxnSpPr>
      <xdr:spPr>
        <a:xfrm>
          <a:off x="14592300" y="12823285"/>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7" name="フローチャート: 判断 626"/>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28" name="テキスト ボックス 627"/>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135985</xdr:rowOff>
    </xdr:from>
    <xdr:to>
      <xdr:col>76</xdr:col>
      <xdr:colOff>114300</xdr:colOff>
      <xdr:row>74</xdr:row>
      <xdr:rowOff>138729</xdr:rowOff>
    </xdr:to>
    <xdr:cxnSp macro="">
      <xdr:nvCxnSpPr>
        <xdr:cNvPr id="629" name="直線コネクタ 628"/>
        <xdr:cNvCxnSpPr/>
      </xdr:nvCxnSpPr>
      <xdr:spPr>
        <a:xfrm flipV="1">
          <a:off x="13703300" y="1282328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0" name="フローチャート: 判断 629"/>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1" name="テキスト ボックス 630"/>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138729</xdr:rowOff>
    </xdr:from>
    <xdr:to>
      <xdr:col>71</xdr:col>
      <xdr:colOff>177800</xdr:colOff>
      <xdr:row>74</xdr:row>
      <xdr:rowOff>152673</xdr:rowOff>
    </xdr:to>
    <xdr:cxnSp macro="">
      <xdr:nvCxnSpPr>
        <xdr:cNvPr id="632" name="直線コネクタ 631"/>
        <xdr:cNvCxnSpPr/>
      </xdr:nvCxnSpPr>
      <xdr:spPr>
        <a:xfrm flipV="1">
          <a:off x="12814300" y="12826029"/>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3" name="フローチャート: 判断 632"/>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4" name="テキスト ボックス 633"/>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5" name="フローチャート: 判断 634"/>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6" name="テキスト ボックス 635"/>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138944</xdr:rowOff>
    </xdr:from>
    <xdr:to>
      <xdr:col>85</xdr:col>
      <xdr:colOff>177800</xdr:colOff>
      <xdr:row>75</xdr:row>
      <xdr:rowOff>69094</xdr:rowOff>
    </xdr:to>
    <xdr:sp macro="" textlink="">
      <xdr:nvSpPr>
        <xdr:cNvPr id="642" name="楕円 641"/>
        <xdr:cNvSpPr/>
      </xdr:nvSpPr>
      <xdr:spPr>
        <a:xfrm>
          <a:off x="16268700" y="12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161821</xdr:rowOff>
    </xdr:from>
    <xdr:ext cx="534377" cy="259045"/>
    <xdr:sp macro="" textlink="">
      <xdr:nvSpPr>
        <xdr:cNvPr id="643" name="公債費該当値テキスト"/>
        <xdr:cNvSpPr txBox="1"/>
      </xdr:nvSpPr>
      <xdr:spPr>
        <a:xfrm>
          <a:off x="16370300" y="12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127667</xdr:rowOff>
    </xdr:from>
    <xdr:to>
      <xdr:col>81</xdr:col>
      <xdr:colOff>101600</xdr:colOff>
      <xdr:row>75</xdr:row>
      <xdr:rowOff>57817</xdr:rowOff>
    </xdr:to>
    <xdr:sp macro="" textlink="">
      <xdr:nvSpPr>
        <xdr:cNvPr id="644" name="楕円 643"/>
        <xdr:cNvSpPr/>
      </xdr:nvSpPr>
      <xdr:spPr>
        <a:xfrm>
          <a:off x="15430500" y="128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74344</xdr:rowOff>
    </xdr:from>
    <xdr:ext cx="534377" cy="259045"/>
    <xdr:sp macro="" textlink="">
      <xdr:nvSpPr>
        <xdr:cNvPr id="645" name="テキスト ボックス 644"/>
        <xdr:cNvSpPr txBox="1"/>
      </xdr:nvSpPr>
      <xdr:spPr>
        <a:xfrm>
          <a:off x="15214111" y="125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85185</xdr:rowOff>
    </xdr:from>
    <xdr:to>
      <xdr:col>76</xdr:col>
      <xdr:colOff>165100</xdr:colOff>
      <xdr:row>75</xdr:row>
      <xdr:rowOff>15335</xdr:rowOff>
    </xdr:to>
    <xdr:sp macro="" textlink="">
      <xdr:nvSpPr>
        <xdr:cNvPr id="646" name="楕円 645"/>
        <xdr:cNvSpPr/>
      </xdr:nvSpPr>
      <xdr:spPr>
        <a:xfrm>
          <a:off x="145415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31862</xdr:rowOff>
    </xdr:from>
    <xdr:ext cx="534377" cy="259045"/>
    <xdr:sp macro="" textlink="">
      <xdr:nvSpPr>
        <xdr:cNvPr id="647" name="テキスト ボックス 646"/>
        <xdr:cNvSpPr txBox="1"/>
      </xdr:nvSpPr>
      <xdr:spPr>
        <a:xfrm>
          <a:off x="14325111" y="125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87929</xdr:rowOff>
    </xdr:from>
    <xdr:to>
      <xdr:col>72</xdr:col>
      <xdr:colOff>38100</xdr:colOff>
      <xdr:row>75</xdr:row>
      <xdr:rowOff>18079</xdr:rowOff>
    </xdr:to>
    <xdr:sp macro="" textlink="">
      <xdr:nvSpPr>
        <xdr:cNvPr id="648" name="楕円 647"/>
        <xdr:cNvSpPr/>
      </xdr:nvSpPr>
      <xdr:spPr>
        <a:xfrm>
          <a:off x="13652500" y="127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34606</xdr:rowOff>
    </xdr:from>
    <xdr:ext cx="534377" cy="259045"/>
    <xdr:sp macro="" textlink="">
      <xdr:nvSpPr>
        <xdr:cNvPr id="649" name="テキスト ボックス 648"/>
        <xdr:cNvSpPr txBox="1"/>
      </xdr:nvSpPr>
      <xdr:spPr>
        <a:xfrm>
          <a:off x="13436111" y="1255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101873</xdr:rowOff>
    </xdr:from>
    <xdr:to>
      <xdr:col>67</xdr:col>
      <xdr:colOff>101600</xdr:colOff>
      <xdr:row>75</xdr:row>
      <xdr:rowOff>32023</xdr:rowOff>
    </xdr:to>
    <xdr:sp macro="" textlink="">
      <xdr:nvSpPr>
        <xdr:cNvPr id="650" name="楕円 649"/>
        <xdr:cNvSpPr/>
      </xdr:nvSpPr>
      <xdr:spPr>
        <a:xfrm>
          <a:off x="12763500" y="127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48550</xdr:rowOff>
    </xdr:from>
    <xdr:ext cx="534377" cy="259045"/>
    <xdr:sp macro="" textlink="">
      <xdr:nvSpPr>
        <xdr:cNvPr id="651" name="テキスト ボックス 650"/>
        <xdr:cNvSpPr txBox="1"/>
      </xdr:nvSpPr>
      <xdr:spPr>
        <a:xfrm>
          <a:off x="12547111" y="125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142996</xdr:rowOff>
    </xdr:from>
    <xdr:to>
      <xdr:col>85</xdr:col>
      <xdr:colOff>126364</xdr:colOff>
      <xdr:row>99</xdr:row>
      <xdr:rowOff>42853</xdr:rowOff>
    </xdr:to>
    <xdr:cxnSp macro="">
      <xdr:nvCxnSpPr>
        <xdr:cNvPr id="675" name="直線コネクタ 674"/>
        <xdr:cNvCxnSpPr/>
      </xdr:nvCxnSpPr>
      <xdr:spPr>
        <a:xfrm flipV="1">
          <a:off x="16317595" y="15916396"/>
          <a:ext cx="1269" cy="1100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46680</xdr:rowOff>
    </xdr:from>
    <xdr:ext cx="378565" cy="259045"/>
    <xdr:sp macro="" textlink="">
      <xdr:nvSpPr>
        <xdr:cNvPr id="676" name="積立金最小値テキスト"/>
        <xdr:cNvSpPr txBox="1"/>
      </xdr:nvSpPr>
      <xdr:spPr>
        <a:xfrm>
          <a:off x="16370300" y="1702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42853</xdr:rowOff>
    </xdr:from>
    <xdr:to>
      <xdr:col>86</xdr:col>
      <xdr:colOff>25400</xdr:colOff>
      <xdr:row>99</xdr:row>
      <xdr:rowOff>42853</xdr:rowOff>
    </xdr:to>
    <xdr:cxnSp macro="">
      <xdr:nvCxnSpPr>
        <xdr:cNvPr id="677" name="直線コネクタ 676"/>
        <xdr:cNvCxnSpPr/>
      </xdr:nvCxnSpPr>
      <xdr:spPr>
        <a:xfrm>
          <a:off x="16230600" y="1701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89673</xdr:rowOff>
    </xdr:from>
    <xdr:ext cx="599010" cy="259045"/>
    <xdr:sp macro="" textlink="">
      <xdr:nvSpPr>
        <xdr:cNvPr id="678" name="積立金最大値テキスト"/>
        <xdr:cNvSpPr txBox="1"/>
      </xdr:nvSpPr>
      <xdr:spPr>
        <a:xfrm>
          <a:off x="16370300" y="1569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142996</xdr:rowOff>
    </xdr:from>
    <xdr:to>
      <xdr:col>86</xdr:col>
      <xdr:colOff>25400</xdr:colOff>
      <xdr:row>92</xdr:row>
      <xdr:rowOff>142996</xdr:rowOff>
    </xdr:to>
    <xdr:cxnSp macro="">
      <xdr:nvCxnSpPr>
        <xdr:cNvPr id="679" name="直線コネクタ 678"/>
        <xdr:cNvCxnSpPr/>
      </xdr:nvCxnSpPr>
      <xdr:spPr>
        <a:xfrm>
          <a:off x="16230600" y="1591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157158</xdr:rowOff>
    </xdr:from>
    <xdr:to>
      <xdr:col>85</xdr:col>
      <xdr:colOff>127000</xdr:colOff>
      <xdr:row>92</xdr:row>
      <xdr:rowOff>142996</xdr:rowOff>
    </xdr:to>
    <xdr:cxnSp macro="">
      <xdr:nvCxnSpPr>
        <xdr:cNvPr id="680" name="直線コネクタ 679"/>
        <xdr:cNvCxnSpPr/>
      </xdr:nvCxnSpPr>
      <xdr:spPr>
        <a:xfrm>
          <a:off x="15481300" y="15416208"/>
          <a:ext cx="838200" cy="50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37037</xdr:rowOff>
    </xdr:from>
    <xdr:ext cx="534377" cy="259045"/>
    <xdr:sp macro="" textlink="">
      <xdr:nvSpPr>
        <xdr:cNvPr id="681" name="積立金平均値テキスト"/>
        <xdr:cNvSpPr txBox="1"/>
      </xdr:nvSpPr>
      <xdr:spPr>
        <a:xfrm>
          <a:off x="16370300" y="16839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58610</xdr:rowOff>
    </xdr:from>
    <xdr:to>
      <xdr:col>85</xdr:col>
      <xdr:colOff>177800</xdr:colOff>
      <xdr:row>98</xdr:row>
      <xdr:rowOff>160210</xdr:rowOff>
    </xdr:to>
    <xdr:sp macro="" textlink="">
      <xdr:nvSpPr>
        <xdr:cNvPr id="682" name="フローチャート: 判断 681"/>
        <xdr:cNvSpPr/>
      </xdr:nvSpPr>
      <xdr:spPr>
        <a:xfrm>
          <a:off x="16268700" y="168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157158</xdr:rowOff>
    </xdr:from>
    <xdr:to>
      <xdr:col>81</xdr:col>
      <xdr:colOff>50800</xdr:colOff>
      <xdr:row>93</xdr:row>
      <xdr:rowOff>87415</xdr:rowOff>
    </xdr:to>
    <xdr:cxnSp macro="">
      <xdr:nvCxnSpPr>
        <xdr:cNvPr id="683" name="直線コネクタ 682"/>
        <xdr:cNvCxnSpPr/>
      </xdr:nvCxnSpPr>
      <xdr:spPr>
        <a:xfrm flipV="1">
          <a:off x="14592300" y="15416208"/>
          <a:ext cx="889000" cy="6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46780</xdr:rowOff>
    </xdr:from>
    <xdr:to>
      <xdr:col>81</xdr:col>
      <xdr:colOff>101600</xdr:colOff>
      <xdr:row>98</xdr:row>
      <xdr:rowOff>148380</xdr:rowOff>
    </xdr:to>
    <xdr:sp macro="" textlink="">
      <xdr:nvSpPr>
        <xdr:cNvPr id="684" name="フローチャート: 判断 683"/>
        <xdr:cNvSpPr/>
      </xdr:nvSpPr>
      <xdr:spPr>
        <a:xfrm>
          <a:off x="154305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139507</xdr:rowOff>
    </xdr:from>
    <xdr:ext cx="534377" cy="259045"/>
    <xdr:sp macro="" textlink="">
      <xdr:nvSpPr>
        <xdr:cNvPr id="685" name="テキスト ボックス 684"/>
        <xdr:cNvSpPr txBox="1"/>
      </xdr:nvSpPr>
      <xdr:spPr>
        <a:xfrm>
          <a:off x="15214111" y="169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87415</xdr:rowOff>
    </xdr:from>
    <xdr:to>
      <xdr:col>76</xdr:col>
      <xdr:colOff>114300</xdr:colOff>
      <xdr:row>94</xdr:row>
      <xdr:rowOff>76412</xdr:rowOff>
    </xdr:to>
    <xdr:cxnSp macro="">
      <xdr:nvCxnSpPr>
        <xdr:cNvPr id="686" name="直線コネクタ 685"/>
        <xdr:cNvCxnSpPr/>
      </xdr:nvCxnSpPr>
      <xdr:spPr>
        <a:xfrm flipV="1">
          <a:off x="13703300" y="16032265"/>
          <a:ext cx="889000" cy="1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53197</xdr:rowOff>
    </xdr:from>
    <xdr:to>
      <xdr:col>76</xdr:col>
      <xdr:colOff>165100</xdr:colOff>
      <xdr:row>98</xdr:row>
      <xdr:rowOff>154797</xdr:rowOff>
    </xdr:to>
    <xdr:sp macro="" textlink="">
      <xdr:nvSpPr>
        <xdr:cNvPr id="687" name="フローチャート: 判断 686"/>
        <xdr:cNvSpPr/>
      </xdr:nvSpPr>
      <xdr:spPr>
        <a:xfrm>
          <a:off x="14541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145924</xdr:rowOff>
    </xdr:from>
    <xdr:ext cx="534377" cy="259045"/>
    <xdr:sp macro="" textlink="">
      <xdr:nvSpPr>
        <xdr:cNvPr id="688" name="テキスト ボックス 687"/>
        <xdr:cNvSpPr txBox="1"/>
      </xdr:nvSpPr>
      <xdr:spPr>
        <a:xfrm>
          <a:off x="14325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76412</xdr:rowOff>
    </xdr:from>
    <xdr:to>
      <xdr:col>71</xdr:col>
      <xdr:colOff>177800</xdr:colOff>
      <xdr:row>95</xdr:row>
      <xdr:rowOff>92525</xdr:rowOff>
    </xdr:to>
    <xdr:cxnSp macro="">
      <xdr:nvCxnSpPr>
        <xdr:cNvPr id="689" name="直線コネクタ 688"/>
        <xdr:cNvCxnSpPr/>
      </xdr:nvCxnSpPr>
      <xdr:spPr>
        <a:xfrm flipV="1">
          <a:off x="12814300" y="16192712"/>
          <a:ext cx="889000" cy="18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52735</xdr:rowOff>
    </xdr:from>
    <xdr:to>
      <xdr:col>72</xdr:col>
      <xdr:colOff>38100</xdr:colOff>
      <xdr:row>98</xdr:row>
      <xdr:rowOff>154335</xdr:rowOff>
    </xdr:to>
    <xdr:sp macro="" textlink="">
      <xdr:nvSpPr>
        <xdr:cNvPr id="690" name="フローチャート: 判断 689"/>
        <xdr:cNvSpPr/>
      </xdr:nvSpPr>
      <xdr:spPr>
        <a:xfrm>
          <a:off x="13652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145462</xdr:rowOff>
    </xdr:from>
    <xdr:ext cx="534377" cy="259045"/>
    <xdr:sp macro="" textlink="">
      <xdr:nvSpPr>
        <xdr:cNvPr id="691" name="テキスト ボックス 690"/>
        <xdr:cNvSpPr txBox="1"/>
      </xdr:nvSpPr>
      <xdr:spPr>
        <a:xfrm>
          <a:off x="13436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101149</xdr:rowOff>
    </xdr:from>
    <xdr:to>
      <xdr:col>67</xdr:col>
      <xdr:colOff>101600</xdr:colOff>
      <xdr:row>99</xdr:row>
      <xdr:rowOff>31299</xdr:rowOff>
    </xdr:to>
    <xdr:sp macro="" textlink="">
      <xdr:nvSpPr>
        <xdr:cNvPr id="692" name="フローチャート: 判断 691"/>
        <xdr:cNvSpPr/>
      </xdr:nvSpPr>
      <xdr:spPr>
        <a:xfrm>
          <a:off x="12763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22426</xdr:rowOff>
    </xdr:from>
    <xdr:ext cx="534377" cy="259045"/>
    <xdr:sp macro="" textlink="">
      <xdr:nvSpPr>
        <xdr:cNvPr id="693" name="テキスト ボックス 692"/>
        <xdr:cNvSpPr txBox="1"/>
      </xdr:nvSpPr>
      <xdr:spPr>
        <a:xfrm>
          <a:off x="12547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92196</xdr:rowOff>
    </xdr:from>
    <xdr:to>
      <xdr:col>85</xdr:col>
      <xdr:colOff>177800</xdr:colOff>
      <xdr:row>93</xdr:row>
      <xdr:rowOff>22346</xdr:rowOff>
    </xdr:to>
    <xdr:sp macro="" textlink="">
      <xdr:nvSpPr>
        <xdr:cNvPr id="699" name="楕円 698"/>
        <xdr:cNvSpPr/>
      </xdr:nvSpPr>
      <xdr:spPr>
        <a:xfrm>
          <a:off x="16268700" y="158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45223</xdr:rowOff>
    </xdr:from>
    <xdr:ext cx="599010" cy="259045"/>
    <xdr:sp macro="" textlink="">
      <xdr:nvSpPr>
        <xdr:cNvPr id="700" name="積立金該当値テキスト"/>
        <xdr:cNvSpPr txBox="1"/>
      </xdr:nvSpPr>
      <xdr:spPr>
        <a:xfrm>
          <a:off x="16370300" y="1581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106358</xdr:rowOff>
    </xdr:from>
    <xdr:to>
      <xdr:col>81</xdr:col>
      <xdr:colOff>101600</xdr:colOff>
      <xdr:row>90</xdr:row>
      <xdr:rowOff>36508</xdr:rowOff>
    </xdr:to>
    <xdr:sp macro="" textlink="">
      <xdr:nvSpPr>
        <xdr:cNvPr id="701" name="楕円 700"/>
        <xdr:cNvSpPr/>
      </xdr:nvSpPr>
      <xdr:spPr>
        <a:xfrm>
          <a:off x="15430500" y="153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53035</xdr:rowOff>
    </xdr:from>
    <xdr:ext cx="599010" cy="259045"/>
    <xdr:sp macro="" textlink="">
      <xdr:nvSpPr>
        <xdr:cNvPr id="702" name="テキスト ボックス 701"/>
        <xdr:cNvSpPr txBox="1"/>
      </xdr:nvSpPr>
      <xdr:spPr>
        <a:xfrm>
          <a:off x="15181795" y="1514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36615</xdr:rowOff>
    </xdr:from>
    <xdr:to>
      <xdr:col>76</xdr:col>
      <xdr:colOff>165100</xdr:colOff>
      <xdr:row>93</xdr:row>
      <xdr:rowOff>138215</xdr:rowOff>
    </xdr:to>
    <xdr:sp macro="" textlink="">
      <xdr:nvSpPr>
        <xdr:cNvPr id="703" name="楕円 702"/>
        <xdr:cNvSpPr/>
      </xdr:nvSpPr>
      <xdr:spPr>
        <a:xfrm>
          <a:off x="14541500" y="159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154742</xdr:rowOff>
    </xdr:from>
    <xdr:ext cx="599010" cy="259045"/>
    <xdr:sp macro="" textlink="">
      <xdr:nvSpPr>
        <xdr:cNvPr id="704" name="テキスト ボックス 703"/>
        <xdr:cNvSpPr txBox="1"/>
      </xdr:nvSpPr>
      <xdr:spPr>
        <a:xfrm>
          <a:off x="14292795" y="1575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25612</xdr:rowOff>
    </xdr:from>
    <xdr:to>
      <xdr:col>72</xdr:col>
      <xdr:colOff>38100</xdr:colOff>
      <xdr:row>94</xdr:row>
      <xdr:rowOff>127212</xdr:rowOff>
    </xdr:to>
    <xdr:sp macro="" textlink="">
      <xdr:nvSpPr>
        <xdr:cNvPr id="705" name="楕円 704"/>
        <xdr:cNvSpPr/>
      </xdr:nvSpPr>
      <xdr:spPr>
        <a:xfrm>
          <a:off x="13652500" y="161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143739</xdr:rowOff>
    </xdr:from>
    <xdr:ext cx="599010" cy="259045"/>
    <xdr:sp macro="" textlink="">
      <xdr:nvSpPr>
        <xdr:cNvPr id="706" name="テキスト ボックス 705"/>
        <xdr:cNvSpPr txBox="1"/>
      </xdr:nvSpPr>
      <xdr:spPr>
        <a:xfrm>
          <a:off x="13403795" y="1591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41725</xdr:rowOff>
    </xdr:from>
    <xdr:to>
      <xdr:col>67</xdr:col>
      <xdr:colOff>101600</xdr:colOff>
      <xdr:row>95</xdr:row>
      <xdr:rowOff>143325</xdr:rowOff>
    </xdr:to>
    <xdr:sp macro="" textlink="">
      <xdr:nvSpPr>
        <xdr:cNvPr id="707" name="楕円 706"/>
        <xdr:cNvSpPr/>
      </xdr:nvSpPr>
      <xdr:spPr>
        <a:xfrm>
          <a:off x="12763500" y="163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159852</xdr:rowOff>
    </xdr:from>
    <xdr:ext cx="599010" cy="259045"/>
    <xdr:sp macro="" textlink="">
      <xdr:nvSpPr>
        <xdr:cNvPr id="708" name="テキスト ボックス 707"/>
        <xdr:cNvSpPr txBox="1"/>
      </xdr:nvSpPr>
      <xdr:spPr>
        <a:xfrm>
          <a:off x="12514795" y="1610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41097</xdr:rowOff>
    </xdr:from>
    <xdr:to>
      <xdr:col>102</xdr:col>
      <xdr:colOff>114300</xdr:colOff>
      <xdr:row>39</xdr:row>
      <xdr:rowOff>44450</xdr:rowOff>
    </xdr:to>
    <xdr:cxnSp macro="">
      <xdr:nvCxnSpPr>
        <xdr:cNvPr id="746" name="直線コネクタ 745"/>
        <xdr:cNvCxnSpPr/>
      </xdr:nvCxnSpPr>
      <xdr:spPr>
        <a:xfrm>
          <a:off x="18656300" y="672764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161747</xdr:rowOff>
    </xdr:from>
    <xdr:to>
      <xdr:col>98</xdr:col>
      <xdr:colOff>38100</xdr:colOff>
      <xdr:row>39</xdr:row>
      <xdr:rowOff>91897</xdr:rowOff>
    </xdr:to>
    <xdr:sp macro="" textlink="">
      <xdr:nvSpPr>
        <xdr:cNvPr id="764" name="楕円 763"/>
        <xdr:cNvSpPr/>
      </xdr:nvSpPr>
      <xdr:spPr>
        <a:xfrm>
          <a:off x="18605500" y="66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83024</xdr:rowOff>
    </xdr:from>
    <xdr:ext cx="313932" cy="259045"/>
    <xdr:sp macro="" textlink="">
      <xdr:nvSpPr>
        <xdr:cNvPr id="765" name="テキスト ボックス 764"/>
        <xdr:cNvSpPr txBox="1"/>
      </xdr:nvSpPr>
      <xdr:spPr>
        <a:xfrm>
          <a:off x="18499333" y="6769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52723</xdr:rowOff>
    </xdr:from>
    <xdr:to>
      <xdr:col>116</xdr:col>
      <xdr:colOff>63500</xdr:colOff>
      <xdr:row>59</xdr:row>
      <xdr:rowOff>53159</xdr:rowOff>
    </xdr:to>
    <xdr:cxnSp macro="">
      <xdr:nvCxnSpPr>
        <xdr:cNvPr id="796" name="直線コネクタ 795"/>
        <xdr:cNvCxnSpPr/>
      </xdr:nvCxnSpPr>
      <xdr:spPr>
        <a:xfrm>
          <a:off x="21323300" y="10168273"/>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139264</xdr:rowOff>
    </xdr:from>
    <xdr:to>
      <xdr:col>111</xdr:col>
      <xdr:colOff>177800</xdr:colOff>
      <xdr:row>59</xdr:row>
      <xdr:rowOff>52723</xdr:rowOff>
    </xdr:to>
    <xdr:cxnSp macro="">
      <xdr:nvCxnSpPr>
        <xdr:cNvPr id="799" name="直線コネクタ 798"/>
        <xdr:cNvCxnSpPr/>
      </xdr:nvCxnSpPr>
      <xdr:spPr>
        <a:xfrm>
          <a:off x="20434300" y="1008336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139264</xdr:rowOff>
    </xdr:from>
    <xdr:to>
      <xdr:col>107</xdr:col>
      <xdr:colOff>50800</xdr:colOff>
      <xdr:row>59</xdr:row>
      <xdr:rowOff>58166</xdr:rowOff>
    </xdr:to>
    <xdr:cxnSp macro="">
      <xdr:nvCxnSpPr>
        <xdr:cNvPr id="802" name="直線コネクタ 801"/>
        <xdr:cNvCxnSpPr/>
      </xdr:nvCxnSpPr>
      <xdr:spPr>
        <a:xfrm flipV="1">
          <a:off x="19545300" y="10083364"/>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58166</xdr:rowOff>
    </xdr:from>
    <xdr:to>
      <xdr:col>102</xdr:col>
      <xdr:colOff>114300</xdr:colOff>
      <xdr:row>59</xdr:row>
      <xdr:rowOff>59255</xdr:rowOff>
    </xdr:to>
    <xdr:cxnSp macro="">
      <xdr:nvCxnSpPr>
        <xdr:cNvPr id="805" name="直線コネクタ 804"/>
        <xdr:cNvCxnSpPr/>
      </xdr:nvCxnSpPr>
      <xdr:spPr>
        <a:xfrm flipV="1">
          <a:off x="18656300" y="1017371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2359</xdr:rowOff>
    </xdr:from>
    <xdr:to>
      <xdr:col>116</xdr:col>
      <xdr:colOff>114300</xdr:colOff>
      <xdr:row>59</xdr:row>
      <xdr:rowOff>103959</xdr:rowOff>
    </xdr:to>
    <xdr:sp macro="" textlink="">
      <xdr:nvSpPr>
        <xdr:cNvPr id="815" name="楕円 814"/>
        <xdr:cNvSpPr/>
      </xdr:nvSpPr>
      <xdr:spPr>
        <a:xfrm>
          <a:off x="22110700" y="101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88736</xdr:rowOff>
    </xdr:from>
    <xdr:ext cx="378565" cy="259045"/>
    <xdr:sp macro="" textlink="">
      <xdr:nvSpPr>
        <xdr:cNvPr id="816" name="貸付金該当値テキスト"/>
        <xdr:cNvSpPr txBox="1"/>
      </xdr:nvSpPr>
      <xdr:spPr>
        <a:xfrm>
          <a:off x="22212300" y="1003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1923</xdr:rowOff>
    </xdr:from>
    <xdr:to>
      <xdr:col>112</xdr:col>
      <xdr:colOff>38100</xdr:colOff>
      <xdr:row>59</xdr:row>
      <xdr:rowOff>103523</xdr:rowOff>
    </xdr:to>
    <xdr:sp macro="" textlink="">
      <xdr:nvSpPr>
        <xdr:cNvPr id="817" name="楕円 816"/>
        <xdr:cNvSpPr/>
      </xdr:nvSpPr>
      <xdr:spPr>
        <a:xfrm>
          <a:off x="21272500" y="1011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94650</xdr:rowOff>
    </xdr:from>
    <xdr:ext cx="378565" cy="259045"/>
    <xdr:sp macro="" textlink="">
      <xdr:nvSpPr>
        <xdr:cNvPr id="818" name="テキスト ボックス 817"/>
        <xdr:cNvSpPr txBox="1"/>
      </xdr:nvSpPr>
      <xdr:spPr>
        <a:xfrm>
          <a:off x="21134017" y="10210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88464</xdr:rowOff>
    </xdr:from>
    <xdr:to>
      <xdr:col>107</xdr:col>
      <xdr:colOff>101600</xdr:colOff>
      <xdr:row>59</xdr:row>
      <xdr:rowOff>18614</xdr:rowOff>
    </xdr:to>
    <xdr:sp macro="" textlink="">
      <xdr:nvSpPr>
        <xdr:cNvPr id="819" name="楕円 818"/>
        <xdr:cNvSpPr/>
      </xdr:nvSpPr>
      <xdr:spPr>
        <a:xfrm>
          <a:off x="20383500" y="100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9741</xdr:rowOff>
    </xdr:from>
    <xdr:ext cx="469744" cy="259045"/>
    <xdr:sp macro="" textlink="">
      <xdr:nvSpPr>
        <xdr:cNvPr id="820" name="テキスト ボックス 819"/>
        <xdr:cNvSpPr txBox="1"/>
      </xdr:nvSpPr>
      <xdr:spPr>
        <a:xfrm>
          <a:off x="20199428" y="1012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7366</xdr:rowOff>
    </xdr:from>
    <xdr:to>
      <xdr:col>102</xdr:col>
      <xdr:colOff>165100</xdr:colOff>
      <xdr:row>59</xdr:row>
      <xdr:rowOff>108966</xdr:rowOff>
    </xdr:to>
    <xdr:sp macro="" textlink="">
      <xdr:nvSpPr>
        <xdr:cNvPr id="821" name="楕円 820"/>
        <xdr:cNvSpPr/>
      </xdr:nvSpPr>
      <xdr:spPr>
        <a:xfrm>
          <a:off x="19494500" y="101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100093</xdr:rowOff>
    </xdr:from>
    <xdr:ext cx="378565" cy="259045"/>
    <xdr:sp macro="" textlink="">
      <xdr:nvSpPr>
        <xdr:cNvPr id="822" name="テキスト ボックス 821"/>
        <xdr:cNvSpPr txBox="1"/>
      </xdr:nvSpPr>
      <xdr:spPr>
        <a:xfrm>
          <a:off x="19356017" y="10215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8455</xdr:rowOff>
    </xdr:from>
    <xdr:to>
      <xdr:col>98</xdr:col>
      <xdr:colOff>38100</xdr:colOff>
      <xdr:row>59</xdr:row>
      <xdr:rowOff>110055</xdr:rowOff>
    </xdr:to>
    <xdr:sp macro="" textlink="">
      <xdr:nvSpPr>
        <xdr:cNvPr id="823" name="楕円 822"/>
        <xdr:cNvSpPr/>
      </xdr:nvSpPr>
      <xdr:spPr>
        <a:xfrm>
          <a:off x="18605500" y="101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101182</xdr:rowOff>
    </xdr:from>
    <xdr:ext cx="378565" cy="259045"/>
    <xdr:sp macro="" textlink="">
      <xdr:nvSpPr>
        <xdr:cNvPr id="824" name="テキスト ボックス 823"/>
        <xdr:cNvSpPr txBox="1"/>
      </xdr:nvSpPr>
      <xdr:spPr>
        <a:xfrm>
          <a:off x="18467017" y="1021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81933</xdr:rowOff>
    </xdr:from>
    <xdr:to>
      <xdr:col>116</xdr:col>
      <xdr:colOff>63500</xdr:colOff>
      <xdr:row>76</xdr:row>
      <xdr:rowOff>102896</xdr:rowOff>
    </xdr:to>
    <xdr:cxnSp macro="">
      <xdr:nvCxnSpPr>
        <xdr:cNvPr id="852" name="直線コネクタ 851"/>
        <xdr:cNvCxnSpPr/>
      </xdr:nvCxnSpPr>
      <xdr:spPr>
        <a:xfrm>
          <a:off x="21323300" y="12597783"/>
          <a:ext cx="838200" cy="53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18862</xdr:rowOff>
    </xdr:from>
    <xdr:to>
      <xdr:col>111</xdr:col>
      <xdr:colOff>177800</xdr:colOff>
      <xdr:row>73</xdr:row>
      <xdr:rowOff>81933</xdr:rowOff>
    </xdr:to>
    <xdr:cxnSp macro="">
      <xdr:nvCxnSpPr>
        <xdr:cNvPr id="855" name="直線コネクタ 854"/>
        <xdr:cNvCxnSpPr/>
      </xdr:nvCxnSpPr>
      <xdr:spPr>
        <a:xfrm>
          <a:off x="20434300" y="12534712"/>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18862</xdr:rowOff>
    </xdr:from>
    <xdr:to>
      <xdr:col>107</xdr:col>
      <xdr:colOff>50800</xdr:colOff>
      <xdr:row>73</xdr:row>
      <xdr:rowOff>156822</xdr:rowOff>
    </xdr:to>
    <xdr:cxnSp macro="">
      <xdr:nvCxnSpPr>
        <xdr:cNvPr id="858" name="直線コネクタ 857"/>
        <xdr:cNvCxnSpPr/>
      </xdr:nvCxnSpPr>
      <xdr:spPr>
        <a:xfrm flipV="1">
          <a:off x="19545300" y="12534712"/>
          <a:ext cx="889000" cy="1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154879</xdr:rowOff>
    </xdr:from>
    <xdr:to>
      <xdr:col>102</xdr:col>
      <xdr:colOff>114300</xdr:colOff>
      <xdr:row>73</xdr:row>
      <xdr:rowOff>156822</xdr:rowOff>
    </xdr:to>
    <xdr:cxnSp macro="">
      <xdr:nvCxnSpPr>
        <xdr:cNvPr id="861" name="直線コネクタ 860"/>
        <xdr:cNvCxnSpPr/>
      </xdr:nvCxnSpPr>
      <xdr:spPr>
        <a:xfrm>
          <a:off x="18656300" y="1267072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52096</xdr:rowOff>
    </xdr:from>
    <xdr:to>
      <xdr:col>116</xdr:col>
      <xdr:colOff>114300</xdr:colOff>
      <xdr:row>76</xdr:row>
      <xdr:rowOff>153696</xdr:rowOff>
    </xdr:to>
    <xdr:sp macro="" textlink="">
      <xdr:nvSpPr>
        <xdr:cNvPr id="871" name="楕円 870"/>
        <xdr:cNvSpPr/>
      </xdr:nvSpPr>
      <xdr:spPr>
        <a:xfrm>
          <a:off x="22110700" y="130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74972</xdr:rowOff>
    </xdr:from>
    <xdr:ext cx="534377" cy="259045"/>
    <xdr:sp macro="" textlink="">
      <xdr:nvSpPr>
        <xdr:cNvPr id="872" name="繰出金該当値テキスト"/>
        <xdr:cNvSpPr txBox="1"/>
      </xdr:nvSpPr>
      <xdr:spPr>
        <a:xfrm>
          <a:off x="22212300" y="12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31133</xdr:rowOff>
    </xdr:from>
    <xdr:to>
      <xdr:col>112</xdr:col>
      <xdr:colOff>38100</xdr:colOff>
      <xdr:row>73</xdr:row>
      <xdr:rowOff>132733</xdr:rowOff>
    </xdr:to>
    <xdr:sp macro="" textlink="">
      <xdr:nvSpPr>
        <xdr:cNvPr id="873" name="楕円 872"/>
        <xdr:cNvSpPr/>
      </xdr:nvSpPr>
      <xdr:spPr>
        <a:xfrm>
          <a:off x="21272500" y="125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149260</xdr:rowOff>
    </xdr:from>
    <xdr:ext cx="534377" cy="259045"/>
    <xdr:sp macro="" textlink="">
      <xdr:nvSpPr>
        <xdr:cNvPr id="874" name="テキスト ボックス 873"/>
        <xdr:cNvSpPr txBox="1"/>
      </xdr:nvSpPr>
      <xdr:spPr>
        <a:xfrm>
          <a:off x="21056111" y="1232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139512</xdr:rowOff>
    </xdr:from>
    <xdr:to>
      <xdr:col>107</xdr:col>
      <xdr:colOff>101600</xdr:colOff>
      <xdr:row>73</xdr:row>
      <xdr:rowOff>69662</xdr:rowOff>
    </xdr:to>
    <xdr:sp macro="" textlink="">
      <xdr:nvSpPr>
        <xdr:cNvPr id="875" name="楕円 874"/>
        <xdr:cNvSpPr/>
      </xdr:nvSpPr>
      <xdr:spPr>
        <a:xfrm>
          <a:off x="20383500" y="1248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86189</xdr:rowOff>
    </xdr:from>
    <xdr:ext cx="534377" cy="259045"/>
    <xdr:sp macro="" textlink="">
      <xdr:nvSpPr>
        <xdr:cNvPr id="876" name="テキスト ボックス 875"/>
        <xdr:cNvSpPr txBox="1"/>
      </xdr:nvSpPr>
      <xdr:spPr>
        <a:xfrm>
          <a:off x="20167111" y="122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106022</xdr:rowOff>
    </xdr:from>
    <xdr:to>
      <xdr:col>102</xdr:col>
      <xdr:colOff>165100</xdr:colOff>
      <xdr:row>74</xdr:row>
      <xdr:rowOff>36172</xdr:rowOff>
    </xdr:to>
    <xdr:sp macro="" textlink="">
      <xdr:nvSpPr>
        <xdr:cNvPr id="877" name="楕円 876"/>
        <xdr:cNvSpPr/>
      </xdr:nvSpPr>
      <xdr:spPr>
        <a:xfrm>
          <a:off x="19494500" y="126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52699</xdr:rowOff>
    </xdr:from>
    <xdr:ext cx="534377" cy="259045"/>
    <xdr:sp macro="" textlink="">
      <xdr:nvSpPr>
        <xdr:cNvPr id="878" name="テキスト ボックス 877"/>
        <xdr:cNvSpPr txBox="1"/>
      </xdr:nvSpPr>
      <xdr:spPr>
        <a:xfrm>
          <a:off x="19278111" y="1239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104079</xdr:rowOff>
    </xdr:from>
    <xdr:to>
      <xdr:col>98</xdr:col>
      <xdr:colOff>38100</xdr:colOff>
      <xdr:row>74</xdr:row>
      <xdr:rowOff>34229</xdr:rowOff>
    </xdr:to>
    <xdr:sp macro="" textlink="">
      <xdr:nvSpPr>
        <xdr:cNvPr id="879" name="楕円 878"/>
        <xdr:cNvSpPr/>
      </xdr:nvSpPr>
      <xdr:spPr>
        <a:xfrm>
          <a:off x="18605500" y="1261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50756</xdr:rowOff>
    </xdr:from>
    <xdr:ext cx="534377" cy="259045"/>
    <xdr:sp macro="" textlink="">
      <xdr:nvSpPr>
        <xdr:cNvPr id="880" name="テキスト ボックス 879"/>
        <xdr:cNvSpPr txBox="1"/>
      </xdr:nvSpPr>
      <xdr:spPr>
        <a:xfrm>
          <a:off x="18389111" y="1239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1,087,613</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277,693</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特に増減が大きい項目としては、物件費、扶助費、補助費等、普通建設事業費、積立金及び繰出金である。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51,887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153,392</a:t>
          </a:r>
          <a:r>
            <a:rPr kumimoji="1" lang="ja-JP" altLang="en-US" sz="1300">
              <a:latin typeface="ＭＳ Ｐゴシック" panose="020B0600070205080204" pitchFamily="50" charset="-128"/>
              <a:ea typeface="ＭＳ Ｐゴシック" panose="020B0600070205080204" pitchFamily="50" charset="-128"/>
            </a:rPr>
            <a:t>円、補助費等は前年度比</a:t>
          </a:r>
          <a:r>
            <a:rPr kumimoji="1" lang="en-US" altLang="ja-JP" sz="1300">
              <a:latin typeface="ＭＳ Ｐゴシック" panose="020B0600070205080204" pitchFamily="50" charset="-128"/>
              <a:ea typeface="ＭＳ Ｐゴシック" panose="020B0600070205080204" pitchFamily="50" charset="-128"/>
            </a:rPr>
            <a:t>55,341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237,897</a:t>
          </a:r>
          <a:r>
            <a:rPr kumimoji="1" lang="ja-JP" altLang="en-US" sz="1300">
              <a:latin typeface="ＭＳ Ｐゴシック" panose="020B0600070205080204" pitchFamily="50" charset="-128"/>
              <a:ea typeface="ＭＳ Ｐゴシック" panose="020B0600070205080204" pitchFamily="50" charset="-128"/>
            </a:rPr>
            <a:t>円、積立金は前年度比</a:t>
          </a:r>
          <a:r>
            <a:rPr kumimoji="1" lang="en-US" altLang="ja-JP" sz="1300">
              <a:latin typeface="ＭＳ Ｐゴシック" panose="020B0600070205080204" pitchFamily="50" charset="-128"/>
              <a:ea typeface="ＭＳ Ｐゴシック" panose="020B0600070205080204" pitchFamily="50" charset="-128"/>
            </a:rPr>
            <a:t>131,283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289,135</a:t>
          </a:r>
          <a:r>
            <a:rPr kumimoji="1" lang="ja-JP" altLang="en-US" sz="1300">
              <a:latin typeface="ＭＳ Ｐゴシック" panose="020B0600070205080204" pitchFamily="50" charset="-128"/>
              <a:ea typeface="ＭＳ Ｐゴシック" panose="020B0600070205080204" pitchFamily="50" charset="-128"/>
            </a:rPr>
            <a:t>円となった。これは、ふるさとづくり寄付金の減少による事務費、返礼品及び積立金の減少によるものである。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就労継続支援や障害児サービスの利用者増による障害者自立支援事業費の増加及び子ども一人あたりの教育・保育にかかる費用を基に計算される公定価格増による子ども・子育て支援施設型給付事業の増加により、前年度比</a:t>
          </a:r>
          <a:r>
            <a:rPr kumimoji="1" lang="en-US" altLang="ja-JP" sz="1300">
              <a:latin typeface="ＭＳ Ｐゴシック" panose="020B0600070205080204" pitchFamily="50" charset="-128"/>
              <a:ea typeface="ＭＳ Ｐゴシック" panose="020B0600070205080204" pitchFamily="50" charset="-128"/>
            </a:rPr>
            <a:t>18,288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123,244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普通建設事業費（うち新規整備）は、地方創生関連交付金を活用し実施した（仮称）ドローンラボ・ドローンフィールド整備事業及び（仮称）アーバンスポーツパーク２ｎｄ整備事業の完了により前年度比</a:t>
          </a:r>
          <a:r>
            <a:rPr kumimoji="1" lang="en-US" altLang="ja-JP" sz="1300">
              <a:latin typeface="ＭＳ Ｐゴシック" panose="020B0600070205080204" pitchFamily="50" charset="-128"/>
              <a:ea typeface="ＭＳ Ｐゴシック" panose="020B0600070205080204" pitchFamily="50" charset="-128"/>
            </a:rPr>
            <a:t>47,280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96,804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繰出金は、公共下水道事業特別会計及び農業集落排水事業特別会計が令和６年度より公営企業法適用会計となったことから、それまで繰出金として支出していた費用を負担金及び補助金として計上することになったことにより、前年度</a:t>
          </a:r>
          <a:r>
            <a:rPr kumimoji="1" lang="en-US" altLang="ja-JP" sz="1300">
              <a:latin typeface="ＭＳ Ｐゴシック" panose="020B0600070205080204" pitchFamily="50" charset="-128"/>
              <a:ea typeface="ＭＳ Ｐゴシック" panose="020B0600070205080204" pitchFamily="50" charset="-128"/>
            </a:rPr>
            <a:t>23,417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36,610</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24,769
22,943
46.59
27,731,270
26,939,064
643,530
6,558,804
10,794,274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44994</xdr:rowOff>
    </xdr:from>
    <xdr:to>
      <xdr:col>24</xdr:col>
      <xdr:colOff>63500</xdr:colOff>
      <xdr:row>35</xdr:row>
      <xdr:rowOff>65242</xdr:rowOff>
    </xdr:to>
    <xdr:cxnSp macro="">
      <xdr:nvCxnSpPr>
        <xdr:cNvPr id="63" name="直線コネクタ 62"/>
        <xdr:cNvCxnSpPr/>
      </xdr:nvCxnSpPr>
      <xdr:spPr>
        <a:xfrm>
          <a:off x="3797300" y="6045744"/>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44994</xdr:rowOff>
    </xdr:from>
    <xdr:to>
      <xdr:col>19</xdr:col>
      <xdr:colOff>177800</xdr:colOff>
      <xdr:row>35</xdr:row>
      <xdr:rowOff>104430</xdr:rowOff>
    </xdr:to>
    <xdr:cxnSp macro="">
      <xdr:nvCxnSpPr>
        <xdr:cNvPr id="66" name="直線コネクタ 65"/>
        <xdr:cNvCxnSpPr/>
      </xdr:nvCxnSpPr>
      <xdr:spPr>
        <a:xfrm flipV="1">
          <a:off x="2908300" y="60457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104430</xdr:rowOff>
    </xdr:from>
    <xdr:to>
      <xdr:col>15</xdr:col>
      <xdr:colOff>50800</xdr:colOff>
      <xdr:row>35</xdr:row>
      <xdr:rowOff>135455</xdr:rowOff>
    </xdr:to>
    <xdr:cxnSp macro="">
      <xdr:nvCxnSpPr>
        <xdr:cNvPr id="69" name="直線コネクタ 68"/>
        <xdr:cNvCxnSpPr/>
      </xdr:nvCxnSpPr>
      <xdr:spPr>
        <a:xfrm flipV="1">
          <a:off x="2019300" y="61051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134801</xdr:rowOff>
    </xdr:from>
    <xdr:to>
      <xdr:col>10</xdr:col>
      <xdr:colOff>114300</xdr:colOff>
      <xdr:row>35</xdr:row>
      <xdr:rowOff>135455</xdr:rowOff>
    </xdr:to>
    <xdr:cxnSp macro="">
      <xdr:nvCxnSpPr>
        <xdr:cNvPr id="72" name="直線コネクタ 71"/>
        <xdr:cNvCxnSpPr/>
      </xdr:nvCxnSpPr>
      <xdr:spPr>
        <a:xfrm>
          <a:off x="1130300" y="613555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14442</xdr:rowOff>
    </xdr:from>
    <xdr:to>
      <xdr:col>24</xdr:col>
      <xdr:colOff>114300</xdr:colOff>
      <xdr:row>35</xdr:row>
      <xdr:rowOff>116042</xdr:rowOff>
    </xdr:to>
    <xdr:sp macro="" textlink="">
      <xdr:nvSpPr>
        <xdr:cNvPr id="82" name="楕円 81"/>
        <xdr:cNvSpPr/>
      </xdr:nvSpPr>
      <xdr:spPr>
        <a:xfrm>
          <a:off x="45847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37319</xdr:rowOff>
    </xdr:from>
    <xdr:ext cx="469744" cy="259045"/>
    <xdr:sp macro="" textlink="">
      <xdr:nvSpPr>
        <xdr:cNvPr id="83" name="議会費該当値テキスト"/>
        <xdr:cNvSpPr txBox="1"/>
      </xdr:nvSpPr>
      <xdr:spPr>
        <a:xfrm>
          <a:off x="4686300" y="586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165644</xdr:rowOff>
    </xdr:from>
    <xdr:to>
      <xdr:col>20</xdr:col>
      <xdr:colOff>38100</xdr:colOff>
      <xdr:row>35</xdr:row>
      <xdr:rowOff>95794</xdr:rowOff>
    </xdr:to>
    <xdr:sp macro="" textlink="">
      <xdr:nvSpPr>
        <xdr:cNvPr id="84" name="楕円 83"/>
        <xdr:cNvSpPr/>
      </xdr:nvSpPr>
      <xdr:spPr>
        <a:xfrm>
          <a:off x="3746500" y="59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112321</xdr:rowOff>
    </xdr:from>
    <xdr:ext cx="469744" cy="259045"/>
    <xdr:sp macro="" textlink="">
      <xdr:nvSpPr>
        <xdr:cNvPr id="85" name="テキスト ボックス 84"/>
        <xdr:cNvSpPr txBox="1"/>
      </xdr:nvSpPr>
      <xdr:spPr>
        <a:xfrm>
          <a:off x="3562428" y="577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53630</xdr:rowOff>
    </xdr:from>
    <xdr:to>
      <xdr:col>15</xdr:col>
      <xdr:colOff>101600</xdr:colOff>
      <xdr:row>35</xdr:row>
      <xdr:rowOff>155230</xdr:rowOff>
    </xdr:to>
    <xdr:sp macro="" textlink="">
      <xdr:nvSpPr>
        <xdr:cNvPr id="86" name="楕円 85"/>
        <xdr:cNvSpPr/>
      </xdr:nvSpPr>
      <xdr:spPr>
        <a:xfrm>
          <a:off x="2857500" y="60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307</xdr:rowOff>
    </xdr:from>
    <xdr:ext cx="469744" cy="259045"/>
    <xdr:sp macro="" textlink="">
      <xdr:nvSpPr>
        <xdr:cNvPr id="87" name="テキスト ボックス 86"/>
        <xdr:cNvSpPr txBox="1"/>
      </xdr:nvSpPr>
      <xdr:spPr>
        <a:xfrm>
          <a:off x="2673428" y="582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84655</xdr:rowOff>
    </xdr:from>
    <xdr:to>
      <xdr:col>10</xdr:col>
      <xdr:colOff>165100</xdr:colOff>
      <xdr:row>36</xdr:row>
      <xdr:rowOff>14805</xdr:rowOff>
    </xdr:to>
    <xdr:sp macro="" textlink="">
      <xdr:nvSpPr>
        <xdr:cNvPr id="88" name="楕円 87"/>
        <xdr:cNvSpPr/>
      </xdr:nvSpPr>
      <xdr:spPr>
        <a:xfrm>
          <a:off x="1968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31332</xdr:rowOff>
    </xdr:from>
    <xdr:ext cx="469744" cy="259045"/>
    <xdr:sp macro="" textlink="">
      <xdr:nvSpPr>
        <xdr:cNvPr id="89" name="テキスト ボックス 88"/>
        <xdr:cNvSpPr txBox="1"/>
      </xdr:nvSpPr>
      <xdr:spPr>
        <a:xfrm>
          <a:off x="1784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84001</xdr:rowOff>
    </xdr:from>
    <xdr:to>
      <xdr:col>6</xdr:col>
      <xdr:colOff>38100</xdr:colOff>
      <xdr:row>36</xdr:row>
      <xdr:rowOff>14151</xdr:rowOff>
    </xdr:to>
    <xdr:sp macro="" textlink="">
      <xdr:nvSpPr>
        <xdr:cNvPr id="90" name="楕円 89"/>
        <xdr:cNvSpPr/>
      </xdr:nvSpPr>
      <xdr:spPr>
        <a:xfrm>
          <a:off x="1079500" y="60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30678</xdr:rowOff>
    </xdr:from>
    <xdr:ext cx="469744" cy="259045"/>
    <xdr:sp macro="" textlink="">
      <xdr:nvSpPr>
        <xdr:cNvPr id="91" name="テキスト ボックス 90"/>
        <xdr:cNvSpPr txBox="1"/>
      </xdr:nvSpPr>
      <xdr:spPr>
        <a:xfrm>
          <a:off x="895428" y="585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104618</xdr:rowOff>
    </xdr:from>
    <xdr:to>
      <xdr:col>24</xdr:col>
      <xdr:colOff>62865</xdr:colOff>
      <xdr:row>59</xdr:row>
      <xdr:rowOff>28999</xdr:rowOff>
    </xdr:to>
    <xdr:cxnSp macro="">
      <xdr:nvCxnSpPr>
        <xdr:cNvPr id="117" name="直線コネクタ 116"/>
        <xdr:cNvCxnSpPr/>
      </xdr:nvCxnSpPr>
      <xdr:spPr>
        <a:xfrm flipV="1">
          <a:off x="4633595" y="9191468"/>
          <a:ext cx="1270" cy="95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32826</xdr:rowOff>
    </xdr:from>
    <xdr:ext cx="534377" cy="259045"/>
    <xdr:sp macro="" textlink="">
      <xdr:nvSpPr>
        <xdr:cNvPr id="118" name="総務費最小値テキスト"/>
        <xdr:cNvSpPr txBox="1"/>
      </xdr:nvSpPr>
      <xdr:spPr>
        <a:xfrm>
          <a:off x="4686300" y="1014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28999</xdr:rowOff>
    </xdr:from>
    <xdr:to>
      <xdr:col>24</xdr:col>
      <xdr:colOff>152400</xdr:colOff>
      <xdr:row>59</xdr:row>
      <xdr:rowOff>28999</xdr:rowOff>
    </xdr:to>
    <xdr:cxnSp macro="">
      <xdr:nvCxnSpPr>
        <xdr:cNvPr id="119" name="直線コネクタ 118"/>
        <xdr:cNvCxnSpPr/>
      </xdr:nvCxnSpPr>
      <xdr:spPr>
        <a:xfrm>
          <a:off x="4546600" y="10144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51295</xdr:rowOff>
    </xdr:from>
    <xdr:ext cx="599010" cy="259045"/>
    <xdr:sp macro="" textlink="">
      <xdr:nvSpPr>
        <xdr:cNvPr id="120" name="総務費最大値テキスト"/>
        <xdr:cNvSpPr txBox="1"/>
      </xdr:nvSpPr>
      <xdr:spPr>
        <a:xfrm>
          <a:off x="4686300" y="89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104618</xdr:rowOff>
    </xdr:from>
    <xdr:to>
      <xdr:col>24</xdr:col>
      <xdr:colOff>152400</xdr:colOff>
      <xdr:row>53</xdr:row>
      <xdr:rowOff>104618</xdr:rowOff>
    </xdr:to>
    <xdr:cxnSp macro="">
      <xdr:nvCxnSpPr>
        <xdr:cNvPr id="121" name="直線コネクタ 120"/>
        <xdr:cNvCxnSpPr/>
      </xdr:nvCxnSpPr>
      <xdr:spPr>
        <a:xfrm>
          <a:off x="4546600" y="91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9287</xdr:rowOff>
    </xdr:from>
    <xdr:to>
      <xdr:col>24</xdr:col>
      <xdr:colOff>63500</xdr:colOff>
      <xdr:row>53</xdr:row>
      <xdr:rowOff>104618</xdr:rowOff>
    </xdr:to>
    <xdr:cxnSp macro="">
      <xdr:nvCxnSpPr>
        <xdr:cNvPr id="122" name="直線コネクタ 121"/>
        <xdr:cNvCxnSpPr/>
      </xdr:nvCxnSpPr>
      <xdr:spPr>
        <a:xfrm>
          <a:off x="3797300" y="8753237"/>
          <a:ext cx="838200" cy="4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33855</xdr:rowOff>
    </xdr:from>
    <xdr:ext cx="599010" cy="259045"/>
    <xdr:sp macro="" textlink="">
      <xdr:nvSpPr>
        <xdr:cNvPr id="123" name="総務費平均値テキスト"/>
        <xdr:cNvSpPr txBox="1"/>
      </xdr:nvSpPr>
      <xdr:spPr>
        <a:xfrm>
          <a:off x="4686300" y="9977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55428</xdr:rowOff>
    </xdr:from>
    <xdr:to>
      <xdr:col>24</xdr:col>
      <xdr:colOff>114300</xdr:colOff>
      <xdr:row>58</xdr:row>
      <xdr:rowOff>157028</xdr:rowOff>
    </xdr:to>
    <xdr:sp macro="" textlink="">
      <xdr:nvSpPr>
        <xdr:cNvPr id="124" name="フローチャート: 判断 123"/>
        <xdr:cNvSpPr/>
      </xdr:nvSpPr>
      <xdr:spPr>
        <a:xfrm>
          <a:off x="4584700" y="999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9287</xdr:rowOff>
    </xdr:from>
    <xdr:to>
      <xdr:col>19</xdr:col>
      <xdr:colOff>177800</xdr:colOff>
      <xdr:row>54</xdr:row>
      <xdr:rowOff>23065</xdr:rowOff>
    </xdr:to>
    <xdr:cxnSp macro="">
      <xdr:nvCxnSpPr>
        <xdr:cNvPr id="125" name="直線コネクタ 124"/>
        <xdr:cNvCxnSpPr/>
      </xdr:nvCxnSpPr>
      <xdr:spPr>
        <a:xfrm flipV="1">
          <a:off x="2908300" y="8753237"/>
          <a:ext cx="889000" cy="52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55973</xdr:rowOff>
    </xdr:from>
    <xdr:to>
      <xdr:col>20</xdr:col>
      <xdr:colOff>38100</xdr:colOff>
      <xdr:row>58</xdr:row>
      <xdr:rowOff>157573</xdr:rowOff>
    </xdr:to>
    <xdr:sp macro="" textlink="">
      <xdr:nvSpPr>
        <xdr:cNvPr id="126" name="フローチャート: 判断 125"/>
        <xdr:cNvSpPr/>
      </xdr:nvSpPr>
      <xdr:spPr>
        <a:xfrm>
          <a:off x="37465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148700</xdr:rowOff>
    </xdr:from>
    <xdr:ext cx="599010" cy="259045"/>
    <xdr:sp macro="" textlink="">
      <xdr:nvSpPr>
        <xdr:cNvPr id="127" name="テキスト ボックス 126"/>
        <xdr:cNvSpPr txBox="1"/>
      </xdr:nvSpPr>
      <xdr:spPr>
        <a:xfrm>
          <a:off x="3497795" y="1009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23065</xdr:rowOff>
    </xdr:from>
    <xdr:to>
      <xdr:col>15</xdr:col>
      <xdr:colOff>50800</xdr:colOff>
      <xdr:row>55</xdr:row>
      <xdr:rowOff>54288</xdr:rowOff>
    </xdr:to>
    <xdr:cxnSp macro="">
      <xdr:nvCxnSpPr>
        <xdr:cNvPr id="128" name="直線コネクタ 127"/>
        <xdr:cNvCxnSpPr/>
      </xdr:nvCxnSpPr>
      <xdr:spPr>
        <a:xfrm flipV="1">
          <a:off x="2019300" y="9281365"/>
          <a:ext cx="889000" cy="20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75488</xdr:rowOff>
    </xdr:from>
    <xdr:to>
      <xdr:col>15</xdr:col>
      <xdr:colOff>101600</xdr:colOff>
      <xdr:row>59</xdr:row>
      <xdr:rowOff>5638</xdr:rowOff>
    </xdr:to>
    <xdr:sp macro="" textlink="">
      <xdr:nvSpPr>
        <xdr:cNvPr id="129" name="フローチャート: 判断 128"/>
        <xdr:cNvSpPr/>
      </xdr:nvSpPr>
      <xdr:spPr>
        <a:xfrm>
          <a:off x="2857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168215</xdr:rowOff>
    </xdr:from>
    <xdr:ext cx="534377" cy="259045"/>
    <xdr:sp macro="" textlink="">
      <xdr:nvSpPr>
        <xdr:cNvPr id="130" name="テキスト ボックス 129"/>
        <xdr:cNvSpPr txBox="1"/>
      </xdr:nvSpPr>
      <xdr:spPr>
        <a:xfrm>
          <a:off x="2641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54288</xdr:rowOff>
    </xdr:from>
    <xdr:to>
      <xdr:col>10</xdr:col>
      <xdr:colOff>114300</xdr:colOff>
      <xdr:row>55</xdr:row>
      <xdr:rowOff>64528</xdr:rowOff>
    </xdr:to>
    <xdr:cxnSp macro="">
      <xdr:nvCxnSpPr>
        <xdr:cNvPr id="131" name="直線コネクタ 130"/>
        <xdr:cNvCxnSpPr/>
      </xdr:nvCxnSpPr>
      <xdr:spPr>
        <a:xfrm flipV="1">
          <a:off x="1130300" y="9484038"/>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80597</xdr:rowOff>
    </xdr:from>
    <xdr:to>
      <xdr:col>10</xdr:col>
      <xdr:colOff>165100</xdr:colOff>
      <xdr:row>59</xdr:row>
      <xdr:rowOff>10747</xdr:rowOff>
    </xdr:to>
    <xdr:sp macro="" textlink="">
      <xdr:nvSpPr>
        <xdr:cNvPr id="132" name="フローチャート: 判断 131"/>
        <xdr:cNvSpPr/>
      </xdr:nvSpPr>
      <xdr:spPr>
        <a:xfrm>
          <a:off x="1968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1874</xdr:rowOff>
    </xdr:from>
    <xdr:ext cx="534377" cy="259045"/>
    <xdr:sp macro="" textlink="">
      <xdr:nvSpPr>
        <xdr:cNvPr id="133" name="テキスト ボックス 132"/>
        <xdr:cNvSpPr txBox="1"/>
      </xdr:nvSpPr>
      <xdr:spPr>
        <a:xfrm>
          <a:off x="1752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118192</xdr:rowOff>
    </xdr:from>
    <xdr:to>
      <xdr:col>6</xdr:col>
      <xdr:colOff>38100</xdr:colOff>
      <xdr:row>58</xdr:row>
      <xdr:rowOff>48342</xdr:rowOff>
    </xdr:to>
    <xdr:sp macro="" textlink="">
      <xdr:nvSpPr>
        <xdr:cNvPr id="134" name="フローチャート: 判断 133"/>
        <xdr:cNvSpPr/>
      </xdr:nvSpPr>
      <xdr:spPr>
        <a:xfrm>
          <a:off x="1079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39469</xdr:rowOff>
    </xdr:from>
    <xdr:ext cx="599010" cy="259045"/>
    <xdr:sp macro="" textlink="">
      <xdr:nvSpPr>
        <xdr:cNvPr id="135" name="テキスト ボックス 134"/>
        <xdr:cNvSpPr txBox="1"/>
      </xdr:nvSpPr>
      <xdr:spPr>
        <a:xfrm>
          <a:off x="830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53818</xdr:rowOff>
    </xdr:from>
    <xdr:to>
      <xdr:col>24</xdr:col>
      <xdr:colOff>114300</xdr:colOff>
      <xdr:row>53</xdr:row>
      <xdr:rowOff>155418</xdr:rowOff>
    </xdr:to>
    <xdr:sp macro="" textlink="">
      <xdr:nvSpPr>
        <xdr:cNvPr id="141" name="楕円 140"/>
        <xdr:cNvSpPr/>
      </xdr:nvSpPr>
      <xdr:spPr>
        <a:xfrm>
          <a:off x="4584700" y="91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6845</xdr:rowOff>
    </xdr:from>
    <xdr:ext cx="599010" cy="259045"/>
    <xdr:sp macro="" textlink="">
      <xdr:nvSpPr>
        <xdr:cNvPr id="142" name="総務費該当値テキスト"/>
        <xdr:cNvSpPr txBox="1"/>
      </xdr:nvSpPr>
      <xdr:spPr>
        <a:xfrm>
          <a:off x="4686300" y="909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129937</xdr:rowOff>
    </xdr:from>
    <xdr:to>
      <xdr:col>20</xdr:col>
      <xdr:colOff>38100</xdr:colOff>
      <xdr:row>51</xdr:row>
      <xdr:rowOff>60087</xdr:rowOff>
    </xdr:to>
    <xdr:sp macro="" textlink="">
      <xdr:nvSpPr>
        <xdr:cNvPr id="143" name="楕円 142"/>
        <xdr:cNvSpPr/>
      </xdr:nvSpPr>
      <xdr:spPr>
        <a:xfrm>
          <a:off x="3746500" y="87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76614</xdr:rowOff>
    </xdr:from>
    <xdr:ext cx="599010" cy="259045"/>
    <xdr:sp macro="" textlink="">
      <xdr:nvSpPr>
        <xdr:cNvPr id="144" name="テキスト ボックス 143"/>
        <xdr:cNvSpPr txBox="1"/>
      </xdr:nvSpPr>
      <xdr:spPr>
        <a:xfrm>
          <a:off x="3497795" y="847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143715</xdr:rowOff>
    </xdr:from>
    <xdr:to>
      <xdr:col>15</xdr:col>
      <xdr:colOff>101600</xdr:colOff>
      <xdr:row>54</xdr:row>
      <xdr:rowOff>73865</xdr:rowOff>
    </xdr:to>
    <xdr:sp macro="" textlink="">
      <xdr:nvSpPr>
        <xdr:cNvPr id="145" name="楕円 144"/>
        <xdr:cNvSpPr/>
      </xdr:nvSpPr>
      <xdr:spPr>
        <a:xfrm>
          <a:off x="2857500" y="92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90392</xdr:rowOff>
    </xdr:from>
    <xdr:ext cx="599010" cy="259045"/>
    <xdr:sp macro="" textlink="">
      <xdr:nvSpPr>
        <xdr:cNvPr id="146" name="テキスト ボックス 145"/>
        <xdr:cNvSpPr txBox="1"/>
      </xdr:nvSpPr>
      <xdr:spPr>
        <a:xfrm>
          <a:off x="2608795" y="9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3488</xdr:rowOff>
    </xdr:from>
    <xdr:to>
      <xdr:col>10</xdr:col>
      <xdr:colOff>165100</xdr:colOff>
      <xdr:row>55</xdr:row>
      <xdr:rowOff>105088</xdr:rowOff>
    </xdr:to>
    <xdr:sp macro="" textlink="">
      <xdr:nvSpPr>
        <xdr:cNvPr id="147" name="楕円 146"/>
        <xdr:cNvSpPr/>
      </xdr:nvSpPr>
      <xdr:spPr>
        <a:xfrm>
          <a:off x="1968500" y="94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121615</xdr:rowOff>
    </xdr:from>
    <xdr:ext cx="599010" cy="259045"/>
    <xdr:sp macro="" textlink="">
      <xdr:nvSpPr>
        <xdr:cNvPr id="148" name="テキスト ボックス 147"/>
        <xdr:cNvSpPr txBox="1"/>
      </xdr:nvSpPr>
      <xdr:spPr>
        <a:xfrm>
          <a:off x="1719795" y="920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13728</xdr:rowOff>
    </xdr:from>
    <xdr:to>
      <xdr:col>6</xdr:col>
      <xdr:colOff>38100</xdr:colOff>
      <xdr:row>55</xdr:row>
      <xdr:rowOff>115328</xdr:rowOff>
    </xdr:to>
    <xdr:sp macro="" textlink="">
      <xdr:nvSpPr>
        <xdr:cNvPr id="149" name="楕円 148"/>
        <xdr:cNvSpPr/>
      </xdr:nvSpPr>
      <xdr:spPr>
        <a:xfrm>
          <a:off x="1079500" y="94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131855</xdr:rowOff>
    </xdr:from>
    <xdr:ext cx="599010" cy="259045"/>
    <xdr:sp macro="" textlink="">
      <xdr:nvSpPr>
        <xdr:cNvPr id="150" name="テキスト ボックス 149"/>
        <xdr:cNvSpPr txBox="1"/>
      </xdr:nvSpPr>
      <xdr:spPr>
        <a:xfrm>
          <a:off x="830795" y="921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7" name="直線コネクタ 176"/>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8"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9" name="直線コネクタ 178"/>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80"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81" name="直線コネクタ 180"/>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163126</xdr:rowOff>
    </xdr:from>
    <xdr:to>
      <xdr:col>24</xdr:col>
      <xdr:colOff>63500</xdr:colOff>
      <xdr:row>76</xdr:row>
      <xdr:rowOff>146548</xdr:rowOff>
    </xdr:to>
    <xdr:cxnSp macro="">
      <xdr:nvCxnSpPr>
        <xdr:cNvPr id="182" name="直線コネクタ 181"/>
        <xdr:cNvCxnSpPr/>
      </xdr:nvCxnSpPr>
      <xdr:spPr>
        <a:xfrm flipV="1">
          <a:off x="3797300" y="13021876"/>
          <a:ext cx="838200" cy="15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83" name="民生費平均値テキスト"/>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4" name="フローチャート: 判断 183"/>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146548</xdr:rowOff>
    </xdr:from>
    <xdr:to>
      <xdr:col>19</xdr:col>
      <xdr:colOff>177800</xdr:colOff>
      <xdr:row>77</xdr:row>
      <xdr:rowOff>141866</xdr:rowOff>
    </xdr:to>
    <xdr:cxnSp macro="">
      <xdr:nvCxnSpPr>
        <xdr:cNvPr id="185" name="直線コネクタ 184"/>
        <xdr:cNvCxnSpPr/>
      </xdr:nvCxnSpPr>
      <xdr:spPr>
        <a:xfrm flipV="1">
          <a:off x="2908300" y="13176748"/>
          <a:ext cx="889000" cy="1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6" name="フローチャート: 判断 185"/>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7" name="テキスト ボックス 186"/>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45603</xdr:rowOff>
    </xdr:from>
    <xdr:to>
      <xdr:col>15</xdr:col>
      <xdr:colOff>50800</xdr:colOff>
      <xdr:row>77</xdr:row>
      <xdr:rowOff>141866</xdr:rowOff>
    </xdr:to>
    <xdr:cxnSp macro="">
      <xdr:nvCxnSpPr>
        <xdr:cNvPr id="188" name="直線コネクタ 187"/>
        <xdr:cNvCxnSpPr/>
      </xdr:nvCxnSpPr>
      <xdr:spPr>
        <a:xfrm>
          <a:off x="2019300" y="13247253"/>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9" name="フローチャート: 判断 188"/>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90" name="テキスト ボックス 189"/>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45603</xdr:rowOff>
    </xdr:from>
    <xdr:to>
      <xdr:col>10</xdr:col>
      <xdr:colOff>114300</xdr:colOff>
      <xdr:row>78</xdr:row>
      <xdr:rowOff>97561</xdr:rowOff>
    </xdr:to>
    <xdr:cxnSp macro="">
      <xdr:nvCxnSpPr>
        <xdr:cNvPr id="191" name="直線コネクタ 190"/>
        <xdr:cNvCxnSpPr/>
      </xdr:nvCxnSpPr>
      <xdr:spPr>
        <a:xfrm flipV="1">
          <a:off x="1130300" y="13247253"/>
          <a:ext cx="889000" cy="2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92" name="フローチャート: 判断 191"/>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93" name="テキスト ボックス 192"/>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4" name="フローチャート: 判断 193"/>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5" name="テキスト ボックス 194"/>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112326</xdr:rowOff>
    </xdr:from>
    <xdr:to>
      <xdr:col>24</xdr:col>
      <xdr:colOff>114300</xdr:colOff>
      <xdr:row>76</xdr:row>
      <xdr:rowOff>42475</xdr:rowOff>
    </xdr:to>
    <xdr:sp macro="" textlink="">
      <xdr:nvSpPr>
        <xdr:cNvPr id="201" name="楕円 200"/>
        <xdr:cNvSpPr/>
      </xdr:nvSpPr>
      <xdr:spPr>
        <a:xfrm>
          <a:off x="4584700" y="129710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135203</xdr:rowOff>
    </xdr:from>
    <xdr:ext cx="599010" cy="259045"/>
    <xdr:sp macro="" textlink="">
      <xdr:nvSpPr>
        <xdr:cNvPr id="202" name="民生費該当値テキスト"/>
        <xdr:cNvSpPr txBox="1"/>
      </xdr:nvSpPr>
      <xdr:spPr>
        <a:xfrm>
          <a:off x="4686300" y="1282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95748</xdr:rowOff>
    </xdr:from>
    <xdr:to>
      <xdr:col>20</xdr:col>
      <xdr:colOff>38100</xdr:colOff>
      <xdr:row>77</xdr:row>
      <xdr:rowOff>25898</xdr:rowOff>
    </xdr:to>
    <xdr:sp macro="" textlink="">
      <xdr:nvSpPr>
        <xdr:cNvPr id="203" name="楕円 202"/>
        <xdr:cNvSpPr/>
      </xdr:nvSpPr>
      <xdr:spPr>
        <a:xfrm>
          <a:off x="3746500" y="13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42424</xdr:rowOff>
    </xdr:from>
    <xdr:ext cx="599010" cy="259045"/>
    <xdr:sp macro="" textlink="">
      <xdr:nvSpPr>
        <xdr:cNvPr id="204" name="テキスト ボックス 203"/>
        <xdr:cNvSpPr txBox="1"/>
      </xdr:nvSpPr>
      <xdr:spPr>
        <a:xfrm>
          <a:off x="3497795" y="129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91066</xdr:rowOff>
    </xdr:from>
    <xdr:to>
      <xdr:col>15</xdr:col>
      <xdr:colOff>101600</xdr:colOff>
      <xdr:row>78</xdr:row>
      <xdr:rowOff>21216</xdr:rowOff>
    </xdr:to>
    <xdr:sp macro="" textlink="">
      <xdr:nvSpPr>
        <xdr:cNvPr id="205" name="楕円 204"/>
        <xdr:cNvSpPr/>
      </xdr:nvSpPr>
      <xdr:spPr>
        <a:xfrm>
          <a:off x="2857500" y="132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37743</xdr:rowOff>
    </xdr:from>
    <xdr:ext cx="599010" cy="259045"/>
    <xdr:sp macro="" textlink="">
      <xdr:nvSpPr>
        <xdr:cNvPr id="206" name="テキスト ボックス 205"/>
        <xdr:cNvSpPr txBox="1"/>
      </xdr:nvSpPr>
      <xdr:spPr>
        <a:xfrm>
          <a:off x="2608795" y="1306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166253</xdr:rowOff>
    </xdr:from>
    <xdr:to>
      <xdr:col>10</xdr:col>
      <xdr:colOff>165100</xdr:colOff>
      <xdr:row>77</xdr:row>
      <xdr:rowOff>96403</xdr:rowOff>
    </xdr:to>
    <xdr:sp macro="" textlink="">
      <xdr:nvSpPr>
        <xdr:cNvPr id="207" name="楕円 206"/>
        <xdr:cNvSpPr/>
      </xdr:nvSpPr>
      <xdr:spPr>
        <a:xfrm>
          <a:off x="1968500" y="1319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87530</xdr:rowOff>
    </xdr:from>
    <xdr:ext cx="599010" cy="259045"/>
    <xdr:sp macro="" textlink="">
      <xdr:nvSpPr>
        <xdr:cNvPr id="208" name="テキスト ボックス 207"/>
        <xdr:cNvSpPr txBox="1"/>
      </xdr:nvSpPr>
      <xdr:spPr>
        <a:xfrm>
          <a:off x="1719795" y="1328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46761</xdr:rowOff>
    </xdr:from>
    <xdr:to>
      <xdr:col>6</xdr:col>
      <xdr:colOff>38100</xdr:colOff>
      <xdr:row>78</xdr:row>
      <xdr:rowOff>148361</xdr:rowOff>
    </xdr:to>
    <xdr:sp macro="" textlink="">
      <xdr:nvSpPr>
        <xdr:cNvPr id="209" name="楕円 208"/>
        <xdr:cNvSpPr/>
      </xdr:nvSpPr>
      <xdr:spPr>
        <a:xfrm>
          <a:off x="1079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164888</xdr:rowOff>
    </xdr:from>
    <xdr:ext cx="599010" cy="259045"/>
    <xdr:sp macro="" textlink="">
      <xdr:nvSpPr>
        <xdr:cNvPr id="210" name="テキスト ボックス 209"/>
        <xdr:cNvSpPr txBox="1"/>
      </xdr:nvSpPr>
      <xdr:spPr>
        <a:xfrm>
          <a:off x="830795" y="131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9" name="テキスト ボックス 22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1" name="テキスト ボックス 230"/>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3" name="テキスト ボックス 232"/>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5" name="テキスト ボックス 23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7" name="直線コネクタ 236"/>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8"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9" name="直線コネクタ 238"/>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40"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41" name="直線コネクタ 240"/>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53942</xdr:rowOff>
    </xdr:from>
    <xdr:to>
      <xdr:col>24</xdr:col>
      <xdr:colOff>63500</xdr:colOff>
      <xdr:row>97</xdr:row>
      <xdr:rowOff>68735</xdr:rowOff>
    </xdr:to>
    <xdr:cxnSp macro="">
      <xdr:nvCxnSpPr>
        <xdr:cNvPr id="242" name="直線コネクタ 241"/>
        <xdr:cNvCxnSpPr/>
      </xdr:nvCxnSpPr>
      <xdr:spPr>
        <a:xfrm flipV="1">
          <a:off x="3797300" y="16684592"/>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43"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4" name="フローチャート: 判断 243"/>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170430</xdr:rowOff>
    </xdr:from>
    <xdr:to>
      <xdr:col>19</xdr:col>
      <xdr:colOff>177800</xdr:colOff>
      <xdr:row>97</xdr:row>
      <xdr:rowOff>68735</xdr:rowOff>
    </xdr:to>
    <xdr:cxnSp macro="">
      <xdr:nvCxnSpPr>
        <xdr:cNvPr id="245" name="直線コネクタ 244"/>
        <xdr:cNvCxnSpPr/>
      </xdr:nvCxnSpPr>
      <xdr:spPr>
        <a:xfrm>
          <a:off x="2908300" y="16115280"/>
          <a:ext cx="889000" cy="5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6" name="フローチャート: 判断 245"/>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7" name="テキスト ボックス 246"/>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170430</xdr:rowOff>
    </xdr:from>
    <xdr:to>
      <xdr:col>15</xdr:col>
      <xdr:colOff>50800</xdr:colOff>
      <xdr:row>95</xdr:row>
      <xdr:rowOff>129674</xdr:rowOff>
    </xdr:to>
    <xdr:cxnSp macro="">
      <xdr:nvCxnSpPr>
        <xdr:cNvPr id="248" name="直線コネクタ 247"/>
        <xdr:cNvCxnSpPr/>
      </xdr:nvCxnSpPr>
      <xdr:spPr>
        <a:xfrm flipV="1">
          <a:off x="2019300" y="16115280"/>
          <a:ext cx="889000" cy="30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9" name="フローチャート: 判断 248"/>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50" name="テキスト ボックス 249"/>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129674</xdr:rowOff>
    </xdr:from>
    <xdr:to>
      <xdr:col>10</xdr:col>
      <xdr:colOff>114300</xdr:colOff>
      <xdr:row>97</xdr:row>
      <xdr:rowOff>74744</xdr:rowOff>
    </xdr:to>
    <xdr:cxnSp macro="">
      <xdr:nvCxnSpPr>
        <xdr:cNvPr id="251" name="直線コネクタ 250"/>
        <xdr:cNvCxnSpPr/>
      </xdr:nvCxnSpPr>
      <xdr:spPr>
        <a:xfrm flipV="1">
          <a:off x="1130300" y="16417424"/>
          <a:ext cx="889000" cy="28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52" name="フローチャート: 判断 251"/>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53" name="テキスト ボックス 252"/>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4" name="フローチャート: 判断 253"/>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5" name="テキスト ボックス 254"/>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3142</xdr:rowOff>
    </xdr:from>
    <xdr:to>
      <xdr:col>24</xdr:col>
      <xdr:colOff>114300</xdr:colOff>
      <xdr:row>97</xdr:row>
      <xdr:rowOff>104742</xdr:rowOff>
    </xdr:to>
    <xdr:sp macro="" textlink="">
      <xdr:nvSpPr>
        <xdr:cNvPr id="261" name="楕円 260"/>
        <xdr:cNvSpPr/>
      </xdr:nvSpPr>
      <xdr:spPr>
        <a:xfrm>
          <a:off x="4584700" y="1663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153019</xdr:rowOff>
    </xdr:from>
    <xdr:ext cx="534377" cy="259045"/>
    <xdr:sp macro="" textlink="">
      <xdr:nvSpPr>
        <xdr:cNvPr id="262" name="衛生費該当値テキスト"/>
        <xdr:cNvSpPr txBox="1"/>
      </xdr:nvSpPr>
      <xdr:spPr>
        <a:xfrm>
          <a:off x="4686300" y="16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17935</xdr:rowOff>
    </xdr:from>
    <xdr:to>
      <xdr:col>20</xdr:col>
      <xdr:colOff>38100</xdr:colOff>
      <xdr:row>97</xdr:row>
      <xdr:rowOff>119535</xdr:rowOff>
    </xdr:to>
    <xdr:sp macro="" textlink="">
      <xdr:nvSpPr>
        <xdr:cNvPr id="263" name="楕円 262"/>
        <xdr:cNvSpPr/>
      </xdr:nvSpPr>
      <xdr:spPr>
        <a:xfrm>
          <a:off x="3746500" y="166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110662</xdr:rowOff>
    </xdr:from>
    <xdr:ext cx="534377" cy="259045"/>
    <xdr:sp macro="" textlink="">
      <xdr:nvSpPr>
        <xdr:cNvPr id="264" name="テキスト ボックス 263"/>
        <xdr:cNvSpPr txBox="1"/>
      </xdr:nvSpPr>
      <xdr:spPr>
        <a:xfrm>
          <a:off x="3530111" y="167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119630</xdr:rowOff>
    </xdr:from>
    <xdr:to>
      <xdr:col>15</xdr:col>
      <xdr:colOff>101600</xdr:colOff>
      <xdr:row>94</xdr:row>
      <xdr:rowOff>49780</xdr:rowOff>
    </xdr:to>
    <xdr:sp macro="" textlink="">
      <xdr:nvSpPr>
        <xdr:cNvPr id="265" name="楕円 264"/>
        <xdr:cNvSpPr/>
      </xdr:nvSpPr>
      <xdr:spPr>
        <a:xfrm>
          <a:off x="2857500" y="16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66307</xdr:rowOff>
    </xdr:from>
    <xdr:ext cx="534377" cy="259045"/>
    <xdr:sp macro="" textlink="">
      <xdr:nvSpPr>
        <xdr:cNvPr id="266" name="テキスト ボックス 265"/>
        <xdr:cNvSpPr txBox="1"/>
      </xdr:nvSpPr>
      <xdr:spPr>
        <a:xfrm>
          <a:off x="2641111" y="1583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78874</xdr:rowOff>
    </xdr:from>
    <xdr:to>
      <xdr:col>10</xdr:col>
      <xdr:colOff>165100</xdr:colOff>
      <xdr:row>96</xdr:row>
      <xdr:rowOff>9024</xdr:rowOff>
    </xdr:to>
    <xdr:sp macro="" textlink="">
      <xdr:nvSpPr>
        <xdr:cNvPr id="267" name="楕円 266"/>
        <xdr:cNvSpPr/>
      </xdr:nvSpPr>
      <xdr:spPr>
        <a:xfrm>
          <a:off x="1968500" y="163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xdr:rowOff>
    </xdr:from>
    <xdr:ext cx="534377" cy="259045"/>
    <xdr:sp macro="" textlink="">
      <xdr:nvSpPr>
        <xdr:cNvPr id="268" name="テキスト ボックス 267"/>
        <xdr:cNvSpPr txBox="1"/>
      </xdr:nvSpPr>
      <xdr:spPr>
        <a:xfrm>
          <a:off x="1752111" y="164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23944</xdr:rowOff>
    </xdr:from>
    <xdr:to>
      <xdr:col>6</xdr:col>
      <xdr:colOff>38100</xdr:colOff>
      <xdr:row>97</xdr:row>
      <xdr:rowOff>125544</xdr:rowOff>
    </xdr:to>
    <xdr:sp macro="" textlink="">
      <xdr:nvSpPr>
        <xdr:cNvPr id="269" name="楕円 268"/>
        <xdr:cNvSpPr/>
      </xdr:nvSpPr>
      <xdr:spPr>
        <a:xfrm>
          <a:off x="1079500" y="166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116671</xdr:rowOff>
    </xdr:from>
    <xdr:ext cx="534377" cy="259045"/>
    <xdr:sp macro="" textlink="">
      <xdr:nvSpPr>
        <xdr:cNvPr id="270" name="テキスト ボックス 269"/>
        <xdr:cNvSpPr txBox="1"/>
      </xdr:nvSpPr>
      <xdr:spPr>
        <a:xfrm>
          <a:off x="863111" y="1674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2" name="テキスト ボックス 28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4" name="テキスト ボックス 28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6" name="テキスト ボックス 28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8" name="テキスト ボックス 28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0" name="テキスト ボックス 28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4" name="直線コネクタ 293"/>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6" name="直線コネクタ 29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7"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8" name="直線コネクタ 297"/>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29591</xdr:rowOff>
    </xdr:from>
    <xdr:to>
      <xdr:col>55</xdr:col>
      <xdr:colOff>0</xdr:colOff>
      <xdr:row>37</xdr:row>
      <xdr:rowOff>36830</xdr:rowOff>
    </xdr:to>
    <xdr:cxnSp macro="">
      <xdr:nvCxnSpPr>
        <xdr:cNvPr id="299" name="直線コネクタ 298"/>
        <xdr:cNvCxnSpPr/>
      </xdr:nvCxnSpPr>
      <xdr:spPr>
        <a:xfrm>
          <a:off x="9639300" y="637324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300" name="労働費平均値テキスト"/>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301" name="フローチャート: 判断 300"/>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29591</xdr:rowOff>
    </xdr:from>
    <xdr:to>
      <xdr:col>50</xdr:col>
      <xdr:colOff>114300</xdr:colOff>
      <xdr:row>37</xdr:row>
      <xdr:rowOff>31496</xdr:rowOff>
    </xdr:to>
    <xdr:cxnSp macro="">
      <xdr:nvCxnSpPr>
        <xdr:cNvPr id="302" name="直線コネクタ 301"/>
        <xdr:cNvCxnSpPr/>
      </xdr:nvCxnSpPr>
      <xdr:spPr>
        <a:xfrm flipV="1">
          <a:off x="8750300" y="637324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303" name="フローチャート: 判断 302"/>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4" name="テキスト ボックス 303"/>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31496</xdr:rowOff>
    </xdr:from>
    <xdr:to>
      <xdr:col>45</xdr:col>
      <xdr:colOff>177800</xdr:colOff>
      <xdr:row>37</xdr:row>
      <xdr:rowOff>69215</xdr:rowOff>
    </xdr:to>
    <xdr:cxnSp macro="">
      <xdr:nvCxnSpPr>
        <xdr:cNvPr id="305" name="直線コネクタ 304"/>
        <xdr:cNvCxnSpPr/>
      </xdr:nvCxnSpPr>
      <xdr:spPr>
        <a:xfrm flipV="1">
          <a:off x="7861300" y="6375146"/>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6" name="フローチャート: 判断 305"/>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7" name="テキスト ボックス 306"/>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15113</xdr:rowOff>
    </xdr:from>
    <xdr:to>
      <xdr:col>41</xdr:col>
      <xdr:colOff>50800</xdr:colOff>
      <xdr:row>37</xdr:row>
      <xdr:rowOff>69215</xdr:rowOff>
    </xdr:to>
    <xdr:cxnSp macro="">
      <xdr:nvCxnSpPr>
        <xdr:cNvPr id="308" name="直線コネクタ 307"/>
        <xdr:cNvCxnSpPr/>
      </xdr:nvCxnSpPr>
      <xdr:spPr>
        <a:xfrm>
          <a:off x="6972300" y="635876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9" name="フローチャート: 判断 308"/>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10" name="テキスト ボックス 309"/>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11" name="フローチャート: 判断 310"/>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12" name="テキスト ボックス 311"/>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157480</xdr:rowOff>
    </xdr:from>
    <xdr:to>
      <xdr:col>55</xdr:col>
      <xdr:colOff>50800</xdr:colOff>
      <xdr:row>37</xdr:row>
      <xdr:rowOff>87630</xdr:rowOff>
    </xdr:to>
    <xdr:sp macro="" textlink="">
      <xdr:nvSpPr>
        <xdr:cNvPr id="318" name="楕円 317"/>
        <xdr:cNvSpPr/>
      </xdr:nvSpPr>
      <xdr:spPr>
        <a:xfrm>
          <a:off x="10426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8907</xdr:rowOff>
    </xdr:from>
    <xdr:ext cx="378565" cy="259045"/>
    <xdr:sp macro="" textlink="">
      <xdr:nvSpPr>
        <xdr:cNvPr id="319" name="労働費該当値テキスト"/>
        <xdr:cNvSpPr txBox="1"/>
      </xdr:nvSpPr>
      <xdr:spPr>
        <a:xfrm>
          <a:off x="10528300" y="618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150241</xdr:rowOff>
    </xdr:from>
    <xdr:to>
      <xdr:col>50</xdr:col>
      <xdr:colOff>165100</xdr:colOff>
      <xdr:row>37</xdr:row>
      <xdr:rowOff>80391</xdr:rowOff>
    </xdr:to>
    <xdr:sp macro="" textlink="">
      <xdr:nvSpPr>
        <xdr:cNvPr id="320" name="楕円 319"/>
        <xdr:cNvSpPr/>
      </xdr:nvSpPr>
      <xdr:spPr>
        <a:xfrm>
          <a:off x="9588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96918</xdr:rowOff>
    </xdr:from>
    <xdr:ext cx="378565" cy="259045"/>
    <xdr:sp macro="" textlink="">
      <xdr:nvSpPr>
        <xdr:cNvPr id="321" name="テキスト ボックス 320"/>
        <xdr:cNvSpPr txBox="1"/>
      </xdr:nvSpPr>
      <xdr:spPr>
        <a:xfrm>
          <a:off x="9450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152146</xdr:rowOff>
    </xdr:from>
    <xdr:to>
      <xdr:col>46</xdr:col>
      <xdr:colOff>38100</xdr:colOff>
      <xdr:row>37</xdr:row>
      <xdr:rowOff>82296</xdr:rowOff>
    </xdr:to>
    <xdr:sp macro="" textlink="">
      <xdr:nvSpPr>
        <xdr:cNvPr id="322" name="楕円 321"/>
        <xdr:cNvSpPr/>
      </xdr:nvSpPr>
      <xdr:spPr>
        <a:xfrm>
          <a:off x="8699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98823</xdr:rowOff>
    </xdr:from>
    <xdr:ext cx="378565" cy="259045"/>
    <xdr:sp macro="" textlink="">
      <xdr:nvSpPr>
        <xdr:cNvPr id="323" name="テキスト ボックス 322"/>
        <xdr:cNvSpPr txBox="1"/>
      </xdr:nvSpPr>
      <xdr:spPr>
        <a:xfrm>
          <a:off x="8561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18415</xdr:rowOff>
    </xdr:from>
    <xdr:to>
      <xdr:col>41</xdr:col>
      <xdr:colOff>101600</xdr:colOff>
      <xdr:row>37</xdr:row>
      <xdr:rowOff>120015</xdr:rowOff>
    </xdr:to>
    <xdr:sp macro="" textlink="">
      <xdr:nvSpPr>
        <xdr:cNvPr id="324" name="楕円 323"/>
        <xdr:cNvSpPr/>
      </xdr:nvSpPr>
      <xdr:spPr>
        <a:xfrm>
          <a:off x="7810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136542</xdr:rowOff>
    </xdr:from>
    <xdr:ext cx="378565" cy="259045"/>
    <xdr:sp macro="" textlink="">
      <xdr:nvSpPr>
        <xdr:cNvPr id="325" name="テキスト ボックス 324"/>
        <xdr:cNvSpPr txBox="1"/>
      </xdr:nvSpPr>
      <xdr:spPr>
        <a:xfrm>
          <a:off x="7672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135763</xdr:rowOff>
    </xdr:from>
    <xdr:to>
      <xdr:col>36</xdr:col>
      <xdr:colOff>165100</xdr:colOff>
      <xdr:row>37</xdr:row>
      <xdr:rowOff>65913</xdr:rowOff>
    </xdr:to>
    <xdr:sp macro="" textlink="">
      <xdr:nvSpPr>
        <xdr:cNvPr id="326" name="楕円 325"/>
        <xdr:cNvSpPr/>
      </xdr:nvSpPr>
      <xdr:spPr>
        <a:xfrm>
          <a:off x="6921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82440</xdr:rowOff>
    </xdr:from>
    <xdr:ext cx="378565" cy="259045"/>
    <xdr:sp macro="" textlink="">
      <xdr:nvSpPr>
        <xdr:cNvPr id="327" name="テキスト ボックス 326"/>
        <xdr:cNvSpPr txBox="1"/>
      </xdr:nvSpPr>
      <xdr:spPr>
        <a:xfrm>
          <a:off x="6783017" y="6083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51" name="直線コネクタ 350"/>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52"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53" name="直線コネクタ 352"/>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4"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5" name="直線コネクタ 354"/>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93656</xdr:rowOff>
    </xdr:from>
    <xdr:to>
      <xdr:col>55</xdr:col>
      <xdr:colOff>0</xdr:colOff>
      <xdr:row>56</xdr:row>
      <xdr:rowOff>46984</xdr:rowOff>
    </xdr:to>
    <xdr:cxnSp macro="">
      <xdr:nvCxnSpPr>
        <xdr:cNvPr id="356" name="直線コネクタ 355"/>
        <xdr:cNvCxnSpPr/>
      </xdr:nvCxnSpPr>
      <xdr:spPr>
        <a:xfrm>
          <a:off x="9639300" y="9351956"/>
          <a:ext cx="838200" cy="2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7" name="農林水産業費平均値テキスト"/>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8" name="フローチャート: 判断 357"/>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93656</xdr:rowOff>
    </xdr:from>
    <xdr:to>
      <xdr:col>50</xdr:col>
      <xdr:colOff>114300</xdr:colOff>
      <xdr:row>57</xdr:row>
      <xdr:rowOff>54946</xdr:rowOff>
    </xdr:to>
    <xdr:cxnSp macro="">
      <xdr:nvCxnSpPr>
        <xdr:cNvPr id="359" name="直線コネクタ 358"/>
        <xdr:cNvCxnSpPr/>
      </xdr:nvCxnSpPr>
      <xdr:spPr>
        <a:xfrm flipV="1">
          <a:off x="8750300" y="9351956"/>
          <a:ext cx="889000" cy="4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60" name="フローチャート: 判断 359"/>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61" name="テキスト ボックス 360"/>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54946</xdr:rowOff>
    </xdr:from>
    <xdr:to>
      <xdr:col>45</xdr:col>
      <xdr:colOff>177800</xdr:colOff>
      <xdr:row>57</xdr:row>
      <xdr:rowOff>70968</xdr:rowOff>
    </xdr:to>
    <xdr:cxnSp macro="">
      <xdr:nvCxnSpPr>
        <xdr:cNvPr id="362" name="直線コネクタ 361"/>
        <xdr:cNvCxnSpPr/>
      </xdr:nvCxnSpPr>
      <xdr:spPr>
        <a:xfrm flipV="1">
          <a:off x="7861300" y="9827596"/>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63" name="フローチャート: 判断 362"/>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4" name="テキスト ボックス 363"/>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70968</xdr:rowOff>
    </xdr:from>
    <xdr:to>
      <xdr:col>41</xdr:col>
      <xdr:colOff>50800</xdr:colOff>
      <xdr:row>57</xdr:row>
      <xdr:rowOff>79121</xdr:rowOff>
    </xdr:to>
    <xdr:cxnSp macro="">
      <xdr:nvCxnSpPr>
        <xdr:cNvPr id="365" name="直線コネクタ 364"/>
        <xdr:cNvCxnSpPr/>
      </xdr:nvCxnSpPr>
      <xdr:spPr>
        <a:xfrm flipV="1">
          <a:off x="6972300" y="98436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6" name="フローチャート: 判断 365"/>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7" name="テキスト ボックス 366"/>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8" name="フローチャート: 判断 367"/>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9" name="テキスト ボックス 368"/>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167634</xdr:rowOff>
    </xdr:from>
    <xdr:to>
      <xdr:col>55</xdr:col>
      <xdr:colOff>50800</xdr:colOff>
      <xdr:row>56</xdr:row>
      <xdr:rowOff>97784</xdr:rowOff>
    </xdr:to>
    <xdr:sp macro="" textlink="">
      <xdr:nvSpPr>
        <xdr:cNvPr id="375" name="楕円 374"/>
        <xdr:cNvSpPr/>
      </xdr:nvSpPr>
      <xdr:spPr>
        <a:xfrm>
          <a:off x="10426700" y="95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19061</xdr:rowOff>
    </xdr:from>
    <xdr:ext cx="534377" cy="259045"/>
    <xdr:sp macro="" textlink="">
      <xdr:nvSpPr>
        <xdr:cNvPr id="376" name="農林水産業費該当値テキスト"/>
        <xdr:cNvSpPr txBox="1"/>
      </xdr:nvSpPr>
      <xdr:spPr>
        <a:xfrm>
          <a:off x="10528300" y="94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42856</xdr:rowOff>
    </xdr:from>
    <xdr:to>
      <xdr:col>50</xdr:col>
      <xdr:colOff>165100</xdr:colOff>
      <xdr:row>54</xdr:row>
      <xdr:rowOff>144456</xdr:rowOff>
    </xdr:to>
    <xdr:sp macro="" textlink="">
      <xdr:nvSpPr>
        <xdr:cNvPr id="377" name="楕円 376"/>
        <xdr:cNvSpPr/>
      </xdr:nvSpPr>
      <xdr:spPr>
        <a:xfrm>
          <a:off x="9588500" y="930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160983</xdr:rowOff>
    </xdr:from>
    <xdr:ext cx="534377" cy="259045"/>
    <xdr:sp macro="" textlink="">
      <xdr:nvSpPr>
        <xdr:cNvPr id="378" name="テキスト ボックス 377"/>
        <xdr:cNvSpPr txBox="1"/>
      </xdr:nvSpPr>
      <xdr:spPr>
        <a:xfrm>
          <a:off x="9372111" y="90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4146</xdr:rowOff>
    </xdr:from>
    <xdr:to>
      <xdr:col>46</xdr:col>
      <xdr:colOff>38100</xdr:colOff>
      <xdr:row>57</xdr:row>
      <xdr:rowOff>105746</xdr:rowOff>
    </xdr:to>
    <xdr:sp macro="" textlink="">
      <xdr:nvSpPr>
        <xdr:cNvPr id="379" name="楕円 378"/>
        <xdr:cNvSpPr/>
      </xdr:nvSpPr>
      <xdr:spPr>
        <a:xfrm>
          <a:off x="8699500" y="97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96873</xdr:rowOff>
    </xdr:from>
    <xdr:ext cx="534377" cy="259045"/>
    <xdr:sp macro="" textlink="">
      <xdr:nvSpPr>
        <xdr:cNvPr id="380" name="テキスト ボックス 379"/>
        <xdr:cNvSpPr txBox="1"/>
      </xdr:nvSpPr>
      <xdr:spPr>
        <a:xfrm>
          <a:off x="8483111" y="98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20168</xdr:rowOff>
    </xdr:from>
    <xdr:to>
      <xdr:col>41</xdr:col>
      <xdr:colOff>101600</xdr:colOff>
      <xdr:row>57</xdr:row>
      <xdr:rowOff>121768</xdr:rowOff>
    </xdr:to>
    <xdr:sp macro="" textlink="">
      <xdr:nvSpPr>
        <xdr:cNvPr id="381" name="楕円 380"/>
        <xdr:cNvSpPr/>
      </xdr:nvSpPr>
      <xdr:spPr>
        <a:xfrm>
          <a:off x="7810500" y="97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112895</xdr:rowOff>
    </xdr:from>
    <xdr:ext cx="534377" cy="259045"/>
    <xdr:sp macro="" textlink="">
      <xdr:nvSpPr>
        <xdr:cNvPr id="382" name="テキスト ボックス 381"/>
        <xdr:cNvSpPr txBox="1"/>
      </xdr:nvSpPr>
      <xdr:spPr>
        <a:xfrm>
          <a:off x="7594111" y="98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28321</xdr:rowOff>
    </xdr:from>
    <xdr:to>
      <xdr:col>36</xdr:col>
      <xdr:colOff>165100</xdr:colOff>
      <xdr:row>57</xdr:row>
      <xdr:rowOff>129921</xdr:rowOff>
    </xdr:to>
    <xdr:sp macro="" textlink="">
      <xdr:nvSpPr>
        <xdr:cNvPr id="383" name="楕円 382"/>
        <xdr:cNvSpPr/>
      </xdr:nvSpPr>
      <xdr:spPr>
        <a:xfrm>
          <a:off x="6921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121048</xdr:rowOff>
    </xdr:from>
    <xdr:ext cx="534377" cy="259045"/>
    <xdr:sp macro="" textlink="">
      <xdr:nvSpPr>
        <xdr:cNvPr id="384" name="テキスト ボックス 383"/>
        <xdr:cNvSpPr txBox="1"/>
      </xdr:nvSpPr>
      <xdr:spPr>
        <a:xfrm>
          <a:off x="6705111" y="98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6" name="直線コネクタ 405"/>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7"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8" name="直線コネクタ 407"/>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9"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10" name="直線コネクタ 409"/>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121526</xdr:rowOff>
    </xdr:from>
    <xdr:to>
      <xdr:col>55</xdr:col>
      <xdr:colOff>0</xdr:colOff>
      <xdr:row>74</xdr:row>
      <xdr:rowOff>53129</xdr:rowOff>
    </xdr:to>
    <xdr:cxnSp macro="">
      <xdr:nvCxnSpPr>
        <xdr:cNvPr id="411" name="直線コネクタ 410"/>
        <xdr:cNvCxnSpPr/>
      </xdr:nvCxnSpPr>
      <xdr:spPr>
        <a:xfrm flipV="1">
          <a:off x="9639300" y="12637376"/>
          <a:ext cx="838200" cy="1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12" name="商工費平均値テキスト"/>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13" name="フローチャート: 判断 412"/>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53129</xdr:rowOff>
    </xdr:from>
    <xdr:to>
      <xdr:col>50</xdr:col>
      <xdr:colOff>114300</xdr:colOff>
      <xdr:row>77</xdr:row>
      <xdr:rowOff>2746</xdr:rowOff>
    </xdr:to>
    <xdr:cxnSp macro="">
      <xdr:nvCxnSpPr>
        <xdr:cNvPr id="414" name="直線コネクタ 413"/>
        <xdr:cNvCxnSpPr/>
      </xdr:nvCxnSpPr>
      <xdr:spPr>
        <a:xfrm flipV="1">
          <a:off x="8750300" y="12740429"/>
          <a:ext cx="889000" cy="4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5" name="フローチャート: 判断 414"/>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6" name="テキスト ボックス 415"/>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2746</xdr:rowOff>
    </xdr:from>
    <xdr:to>
      <xdr:col>45</xdr:col>
      <xdr:colOff>177800</xdr:colOff>
      <xdr:row>77</xdr:row>
      <xdr:rowOff>58502</xdr:rowOff>
    </xdr:to>
    <xdr:cxnSp macro="">
      <xdr:nvCxnSpPr>
        <xdr:cNvPr id="417" name="直線コネクタ 416"/>
        <xdr:cNvCxnSpPr/>
      </xdr:nvCxnSpPr>
      <xdr:spPr>
        <a:xfrm flipV="1">
          <a:off x="7861300" y="13204396"/>
          <a:ext cx="889000" cy="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8" name="フローチャート: 判断 417"/>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9" name="テキスト ボックス 418"/>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58502</xdr:rowOff>
    </xdr:from>
    <xdr:to>
      <xdr:col>41</xdr:col>
      <xdr:colOff>50800</xdr:colOff>
      <xdr:row>77</xdr:row>
      <xdr:rowOff>86413</xdr:rowOff>
    </xdr:to>
    <xdr:cxnSp macro="">
      <xdr:nvCxnSpPr>
        <xdr:cNvPr id="420" name="直線コネクタ 419"/>
        <xdr:cNvCxnSpPr/>
      </xdr:nvCxnSpPr>
      <xdr:spPr>
        <a:xfrm flipV="1">
          <a:off x="6972300" y="13260152"/>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21" name="フローチャート: 判断 420"/>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22" name="テキスト ボックス 421"/>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23" name="フローチャート: 判断 422"/>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4" name="テキスト ボックス 423"/>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70726</xdr:rowOff>
    </xdr:from>
    <xdr:to>
      <xdr:col>55</xdr:col>
      <xdr:colOff>50800</xdr:colOff>
      <xdr:row>74</xdr:row>
      <xdr:rowOff>876</xdr:rowOff>
    </xdr:to>
    <xdr:sp macro="" textlink="">
      <xdr:nvSpPr>
        <xdr:cNvPr id="430" name="楕円 429"/>
        <xdr:cNvSpPr/>
      </xdr:nvSpPr>
      <xdr:spPr>
        <a:xfrm>
          <a:off x="10426700" y="125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93603</xdr:rowOff>
    </xdr:from>
    <xdr:ext cx="534377" cy="259045"/>
    <xdr:sp macro="" textlink="">
      <xdr:nvSpPr>
        <xdr:cNvPr id="431" name="商工費該当値テキスト"/>
        <xdr:cNvSpPr txBox="1"/>
      </xdr:nvSpPr>
      <xdr:spPr>
        <a:xfrm>
          <a:off x="10528300" y="124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2329</xdr:rowOff>
    </xdr:from>
    <xdr:to>
      <xdr:col>50</xdr:col>
      <xdr:colOff>165100</xdr:colOff>
      <xdr:row>74</xdr:row>
      <xdr:rowOff>103929</xdr:rowOff>
    </xdr:to>
    <xdr:sp macro="" textlink="">
      <xdr:nvSpPr>
        <xdr:cNvPr id="432" name="楕円 431"/>
        <xdr:cNvSpPr/>
      </xdr:nvSpPr>
      <xdr:spPr>
        <a:xfrm>
          <a:off x="9588500" y="126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120456</xdr:rowOff>
    </xdr:from>
    <xdr:ext cx="534377" cy="259045"/>
    <xdr:sp macro="" textlink="">
      <xdr:nvSpPr>
        <xdr:cNvPr id="433" name="テキスト ボックス 432"/>
        <xdr:cNvSpPr txBox="1"/>
      </xdr:nvSpPr>
      <xdr:spPr>
        <a:xfrm>
          <a:off x="9372111" y="124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123396</xdr:rowOff>
    </xdr:from>
    <xdr:to>
      <xdr:col>46</xdr:col>
      <xdr:colOff>38100</xdr:colOff>
      <xdr:row>77</xdr:row>
      <xdr:rowOff>53546</xdr:rowOff>
    </xdr:to>
    <xdr:sp macro="" textlink="">
      <xdr:nvSpPr>
        <xdr:cNvPr id="434" name="楕円 433"/>
        <xdr:cNvSpPr/>
      </xdr:nvSpPr>
      <xdr:spPr>
        <a:xfrm>
          <a:off x="8699500" y="131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44673</xdr:rowOff>
    </xdr:from>
    <xdr:ext cx="534377" cy="259045"/>
    <xdr:sp macro="" textlink="">
      <xdr:nvSpPr>
        <xdr:cNvPr id="435" name="テキスト ボックス 434"/>
        <xdr:cNvSpPr txBox="1"/>
      </xdr:nvSpPr>
      <xdr:spPr>
        <a:xfrm>
          <a:off x="8483111" y="132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7702</xdr:rowOff>
    </xdr:from>
    <xdr:to>
      <xdr:col>41</xdr:col>
      <xdr:colOff>101600</xdr:colOff>
      <xdr:row>77</xdr:row>
      <xdr:rowOff>109302</xdr:rowOff>
    </xdr:to>
    <xdr:sp macro="" textlink="">
      <xdr:nvSpPr>
        <xdr:cNvPr id="436" name="楕円 435"/>
        <xdr:cNvSpPr/>
      </xdr:nvSpPr>
      <xdr:spPr>
        <a:xfrm>
          <a:off x="7810500" y="132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100429</xdr:rowOff>
    </xdr:from>
    <xdr:ext cx="534377" cy="259045"/>
    <xdr:sp macro="" textlink="">
      <xdr:nvSpPr>
        <xdr:cNvPr id="437" name="テキスト ボックス 436"/>
        <xdr:cNvSpPr txBox="1"/>
      </xdr:nvSpPr>
      <xdr:spPr>
        <a:xfrm>
          <a:off x="7594111" y="133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35613</xdr:rowOff>
    </xdr:from>
    <xdr:to>
      <xdr:col>36</xdr:col>
      <xdr:colOff>165100</xdr:colOff>
      <xdr:row>77</xdr:row>
      <xdr:rowOff>137213</xdr:rowOff>
    </xdr:to>
    <xdr:sp macro="" textlink="">
      <xdr:nvSpPr>
        <xdr:cNvPr id="438" name="楕円 437"/>
        <xdr:cNvSpPr/>
      </xdr:nvSpPr>
      <xdr:spPr>
        <a:xfrm>
          <a:off x="6921500" y="132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128340</xdr:rowOff>
    </xdr:from>
    <xdr:ext cx="469744" cy="259045"/>
    <xdr:sp macro="" textlink="">
      <xdr:nvSpPr>
        <xdr:cNvPr id="439" name="テキスト ボックス 438"/>
        <xdr:cNvSpPr txBox="1"/>
      </xdr:nvSpPr>
      <xdr:spPr>
        <a:xfrm>
          <a:off x="6737428" y="1332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4" name="直線コネクタ 463"/>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5"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6" name="直線コネクタ 465"/>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7"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8" name="直線コネクタ 467"/>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30124</xdr:rowOff>
    </xdr:from>
    <xdr:to>
      <xdr:col>55</xdr:col>
      <xdr:colOff>0</xdr:colOff>
      <xdr:row>92</xdr:row>
      <xdr:rowOff>109029</xdr:rowOff>
    </xdr:to>
    <xdr:cxnSp macro="">
      <xdr:nvCxnSpPr>
        <xdr:cNvPr id="469" name="直線コネクタ 468"/>
        <xdr:cNvCxnSpPr/>
      </xdr:nvCxnSpPr>
      <xdr:spPr>
        <a:xfrm>
          <a:off x="9639300" y="15803524"/>
          <a:ext cx="8382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70" name="土木費平均値テキスト"/>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71" name="フローチャート: 判断 470"/>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30124</xdr:rowOff>
    </xdr:from>
    <xdr:to>
      <xdr:col>50</xdr:col>
      <xdr:colOff>114300</xdr:colOff>
      <xdr:row>92</xdr:row>
      <xdr:rowOff>161798</xdr:rowOff>
    </xdr:to>
    <xdr:cxnSp macro="">
      <xdr:nvCxnSpPr>
        <xdr:cNvPr id="472" name="直線コネクタ 471"/>
        <xdr:cNvCxnSpPr/>
      </xdr:nvCxnSpPr>
      <xdr:spPr>
        <a:xfrm flipV="1">
          <a:off x="8750300" y="15803524"/>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73" name="フローチャート: 判断 472"/>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4" name="テキスト ボックス 473"/>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161798</xdr:rowOff>
    </xdr:from>
    <xdr:to>
      <xdr:col>45</xdr:col>
      <xdr:colOff>177800</xdr:colOff>
      <xdr:row>94</xdr:row>
      <xdr:rowOff>19571</xdr:rowOff>
    </xdr:to>
    <xdr:cxnSp macro="">
      <xdr:nvCxnSpPr>
        <xdr:cNvPr id="475" name="直線コネクタ 474"/>
        <xdr:cNvCxnSpPr/>
      </xdr:nvCxnSpPr>
      <xdr:spPr>
        <a:xfrm flipV="1">
          <a:off x="7861300" y="15935198"/>
          <a:ext cx="889000" cy="20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6" name="フローチャート: 判断 475"/>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7" name="テキスト ボックス 476"/>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52318</xdr:rowOff>
    </xdr:from>
    <xdr:to>
      <xdr:col>41</xdr:col>
      <xdr:colOff>50800</xdr:colOff>
      <xdr:row>94</xdr:row>
      <xdr:rowOff>19571</xdr:rowOff>
    </xdr:to>
    <xdr:cxnSp macro="">
      <xdr:nvCxnSpPr>
        <xdr:cNvPr id="478" name="直線コネクタ 477"/>
        <xdr:cNvCxnSpPr/>
      </xdr:nvCxnSpPr>
      <xdr:spPr>
        <a:xfrm>
          <a:off x="6972300" y="15482818"/>
          <a:ext cx="889000" cy="6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9" name="フローチャート: 判断 478"/>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80" name="テキスト ボックス 479"/>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81" name="フローチャート: 判断 480"/>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82" name="テキスト ボックス 481"/>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58229</xdr:rowOff>
    </xdr:from>
    <xdr:to>
      <xdr:col>55</xdr:col>
      <xdr:colOff>50800</xdr:colOff>
      <xdr:row>92</xdr:row>
      <xdr:rowOff>159829</xdr:rowOff>
    </xdr:to>
    <xdr:sp macro="" textlink="">
      <xdr:nvSpPr>
        <xdr:cNvPr id="488" name="楕円 487"/>
        <xdr:cNvSpPr/>
      </xdr:nvSpPr>
      <xdr:spPr>
        <a:xfrm>
          <a:off x="10426700" y="158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81106</xdr:rowOff>
    </xdr:from>
    <xdr:ext cx="534377" cy="259045"/>
    <xdr:sp macro="" textlink="">
      <xdr:nvSpPr>
        <xdr:cNvPr id="489" name="土木費該当値テキスト"/>
        <xdr:cNvSpPr txBox="1"/>
      </xdr:nvSpPr>
      <xdr:spPr>
        <a:xfrm>
          <a:off x="10528300" y="156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150774</xdr:rowOff>
    </xdr:from>
    <xdr:to>
      <xdr:col>50</xdr:col>
      <xdr:colOff>165100</xdr:colOff>
      <xdr:row>92</xdr:row>
      <xdr:rowOff>80924</xdr:rowOff>
    </xdr:to>
    <xdr:sp macro="" textlink="">
      <xdr:nvSpPr>
        <xdr:cNvPr id="490" name="楕円 489"/>
        <xdr:cNvSpPr/>
      </xdr:nvSpPr>
      <xdr:spPr>
        <a:xfrm>
          <a:off x="9588500" y="157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97451</xdr:rowOff>
    </xdr:from>
    <xdr:ext cx="534377" cy="259045"/>
    <xdr:sp macro="" textlink="">
      <xdr:nvSpPr>
        <xdr:cNvPr id="491" name="テキスト ボックス 490"/>
        <xdr:cNvSpPr txBox="1"/>
      </xdr:nvSpPr>
      <xdr:spPr>
        <a:xfrm>
          <a:off x="9372111" y="1552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110998</xdr:rowOff>
    </xdr:from>
    <xdr:to>
      <xdr:col>46</xdr:col>
      <xdr:colOff>38100</xdr:colOff>
      <xdr:row>93</xdr:row>
      <xdr:rowOff>41148</xdr:rowOff>
    </xdr:to>
    <xdr:sp macro="" textlink="">
      <xdr:nvSpPr>
        <xdr:cNvPr id="492" name="楕円 491"/>
        <xdr:cNvSpPr/>
      </xdr:nvSpPr>
      <xdr:spPr>
        <a:xfrm>
          <a:off x="8699500" y="158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57675</xdr:rowOff>
    </xdr:from>
    <xdr:ext cx="534377" cy="259045"/>
    <xdr:sp macro="" textlink="">
      <xdr:nvSpPr>
        <xdr:cNvPr id="493" name="テキスト ボックス 492"/>
        <xdr:cNvSpPr txBox="1"/>
      </xdr:nvSpPr>
      <xdr:spPr>
        <a:xfrm>
          <a:off x="8483111" y="156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140221</xdr:rowOff>
    </xdr:from>
    <xdr:to>
      <xdr:col>41</xdr:col>
      <xdr:colOff>101600</xdr:colOff>
      <xdr:row>94</xdr:row>
      <xdr:rowOff>70371</xdr:rowOff>
    </xdr:to>
    <xdr:sp macro="" textlink="">
      <xdr:nvSpPr>
        <xdr:cNvPr id="494" name="楕円 493"/>
        <xdr:cNvSpPr/>
      </xdr:nvSpPr>
      <xdr:spPr>
        <a:xfrm>
          <a:off x="7810500" y="160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86898</xdr:rowOff>
    </xdr:from>
    <xdr:ext cx="534377" cy="259045"/>
    <xdr:sp macro="" textlink="">
      <xdr:nvSpPr>
        <xdr:cNvPr id="495" name="テキスト ボックス 494"/>
        <xdr:cNvSpPr txBox="1"/>
      </xdr:nvSpPr>
      <xdr:spPr>
        <a:xfrm>
          <a:off x="7594111" y="158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1518</xdr:rowOff>
    </xdr:from>
    <xdr:to>
      <xdr:col>36</xdr:col>
      <xdr:colOff>165100</xdr:colOff>
      <xdr:row>90</xdr:row>
      <xdr:rowOff>103118</xdr:rowOff>
    </xdr:to>
    <xdr:sp macro="" textlink="">
      <xdr:nvSpPr>
        <xdr:cNvPr id="496" name="楕円 495"/>
        <xdr:cNvSpPr/>
      </xdr:nvSpPr>
      <xdr:spPr>
        <a:xfrm>
          <a:off x="6921500" y="154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119645</xdr:rowOff>
    </xdr:from>
    <xdr:ext cx="599010" cy="259045"/>
    <xdr:sp macro="" textlink="">
      <xdr:nvSpPr>
        <xdr:cNvPr id="497" name="テキスト ボックス 496"/>
        <xdr:cNvSpPr txBox="1"/>
      </xdr:nvSpPr>
      <xdr:spPr>
        <a:xfrm>
          <a:off x="6672795" y="1520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22" name="直線コネクタ 521"/>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23"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4" name="直線コネクタ 523"/>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5"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6" name="直線コネクタ 525"/>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109677</xdr:rowOff>
    </xdr:from>
    <xdr:to>
      <xdr:col>85</xdr:col>
      <xdr:colOff>127000</xdr:colOff>
      <xdr:row>37</xdr:row>
      <xdr:rowOff>156273</xdr:rowOff>
    </xdr:to>
    <xdr:cxnSp macro="">
      <xdr:nvCxnSpPr>
        <xdr:cNvPr id="527" name="直線コネクタ 526"/>
        <xdr:cNvCxnSpPr/>
      </xdr:nvCxnSpPr>
      <xdr:spPr>
        <a:xfrm>
          <a:off x="15481300" y="6281877"/>
          <a:ext cx="8382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8" name="消防費平均値テキスト"/>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9" name="フローチャート: 判断 528"/>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58775</xdr:rowOff>
    </xdr:from>
    <xdr:to>
      <xdr:col>81</xdr:col>
      <xdr:colOff>50800</xdr:colOff>
      <xdr:row>36</xdr:row>
      <xdr:rowOff>109677</xdr:rowOff>
    </xdr:to>
    <xdr:cxnSp macro="">
      <xdr:nvCxnSpPr>
        <xdr:cNvPr id="530" name="直線コネクタ 529"/>
        <xdr:cNvCxnSpPr/>
      </xdr:nvCxnSpPr>
      <xdr:spPr>
        <a:xfrm>
          <a:off x="14592300" y="5545175"/>
          <a:ext cx="889000" cy="73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31" name="フローチャート: 判断 530"/>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32" name="テキスト ボックス 531"/>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58775</xdr:rowOff>
    </xdr:from>
    <xdr:to>
      <xdr:col>76</xdr:col>
      <xdr:colOff>114300</xdr:colOff>
      <xdr:row>34</xdr:row>
      <xdr:rowOff>166370</xdr:rowOff>
    </xdr:to>
    <xdr:cxnSp macro="">
      <xdr:nvCxnSpPr>
        <xdr:cNvPr id="533" name="直線コネクタ 532"/>
        <xdr:cNvCxnSpPr/>
      </xdr:nvCxnSpPr>
      <xdr:spPr>
        <a:xfrm flipV="1">
          <a:off x="13703300" y="5545175"/>
          <a:ext cx="889000" cy="4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4" name="フローチャート: 判断 533"/>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5" name="テキスト ボックス 534"/>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166370</xdr:rowOff>
    </xdr:from>
    <xdr:to>
      <xdr:col>71</xdr:col>
      <xdr:colOff>177800</xdr:colOff>
      <xdr:row>37</xdr:row>
      <xdr:rowOff>56071</xdr:rowOff>
    </xdr:to>
    <xdr:cxnSp macro="">
      <xdr:nvCxnSpPr>
        <xdr:cNvPr id="536" name="直線コネクタ 535"/>
        <xdr:cNvCxnSpPr/>
      </xdr:nvCxnSpPr>
      <xdr:spPr>
        <a:xfrm flipV="1">
          <a:off x="12814300" y="5995670"/>
          <a:ext cx="889000" cy="4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7" name="フローチャート: 判断 536"/>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8" name="テキスト ボックス 537"/>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9" name="フローチャート: 判断 538"/>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40" name="テキスト ボックス 539"/>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105473</xdr:rowOff>
    </xdr:from>
    <xdr:to>
      <xdr:col>85</xdr:col>
      <xdr:colOff>177800</xdr:colOff>
      <xdr:row>38</xdr:row>
      <xdr:rowOff>35623</xdr:rowOff>
    </xdr:to>
    <xdr:sp macro="" textlink="">
      <xdr:nvSpPr>
        <xdr:cNvPr id="546" name="楕円 545"/>
        <xdr:cNvSpPr/>
      </xdr:nvSpPr>
      <xdr:spPr>
        <a:xfrm>
          <a:off x="162687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20400</xdr:rowOff>
    </xdr:from>
    <xdr:ext cx="534377" cy="259045"/>
    <xdr:sp macro="" textlink="">
      <xdr:nvSpPr>
        <xdr:cNvPr id="547" name="消防費該当値テキスト"/>
        <xdr:cNvSpPr txBox="1"/>
      </xdr:nvSpPr>
      <xdr:spPr>
        <a:xfrm>
          <a:off x="16370300" y="63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58877</xdr:rowOff>
    </xdr:from>
    <xdr:to>
      <xdr:col>81</xdr:col>
      <xdr:colOff>101600</xdr:colOff>
      <xdr:row>36</xdr:row>
      <xdr:rowOff>160477</xdr:rowOff>
    </xdr:to>
    <xdr:sp macro="" textlink="">
      <xdr:nvSpPr>
        <xdr:cNvPr id="548" name="楕円 547"/>
        <xdr:cNvSpPr/>
      </xdr:nvSpPr>
      <xdr:spPr>
        <a:xfrm>
          <a:off x="15430500" y="62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5554</xdr:rowOff>
    </xdr:from>
    <xdr:ext cx="534377" cy="259045"/>
    <xdr:sp macro="" textlink="">
      <xdr:nvSpPr>
        <xdr:cNvPr id="549" name="テキスト ボックス 548"/>
        <xdr:cNvSpPr txBox="1"/>
      </xdr:nvSpPr>
      <xdr:spPr>
        <a:xfrm>
          <a:off x="15214111" y="60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7975</xdr:rowOff>
    </xdr:from>
    <xdr:to>
      <xdr:col>76</xdr:col>
      <xdr:colOff>165100</xdr:colOff>
      <xdr:row>32</xdr:row>
      <xdr:rowOff>109575</xdr:rowOff>
    </xdr:to>
    <xdr:sp macro="" textlink="">
      <xdr:nvSpPr>
        <xdr:cNvPr id="550" name="楕円 549"/>
        <xdr:cNvSpPr/>
      </xdr:nvSpPr>
      <xdr:spPr>
        <a:xfrm>
          <a:off x="14541500" y="5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126102</xdr:rowOff>
    </xdr:from>
    <xdr:ext cx="534377" cy="259045"/>
    <xdr:sp macro="" textlink="">
      <xdr:nvSpPr>
        <xdr:cNvPr id="551" name="テキスト ボックス 550"/>
        <xdr:cNvSpPr txBox="1"/>
      </xdr:nvSpPr>
      <xdr:spPr>
        <a:xfrm>
          <a:off x="14325111" y="52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115570</xdr:rowOff>
    </xdr:from>
    <xdr:to>
      <xdr:col>72</xdr:col>
      <xdr:colOff>38100</xdr:colOff>
      <xdr:row>35</xdr:row>
      <xdr:rowOff>45720</xdr:rowOff>
    </xdr:to>
    <xdr:sp macro="" textlink="">
      <xdr:nvSpPr>
        <xdr:cNvPr id="552" name="楕円 551"/>
        <xdr:cNvSpPr/>
      </xdr:nvSpPr>
      <xdr:spPr>
        <a:xfrm>
          <a:off x="13652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62247</xdr:rowOff>
    </xdr:from>
    <xdr:ext cx="534377" cy="259045"/>
    <xdr:sp macro="" textlink="">
      <xdr:nvSpPr>
        <xdr:cNvPr id="553" name="テキスト ボックス 552"/>
        <xdr:cNvSpPr txBox="1"/>
      </xdr:nvSpPr>
      <xdr:spPr>
        <a:xfrm>
          <a:off x="13436111" y="572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5271</xdr:rowOff>
    </xdr:from>
    <xdr:to>
      <xdr:col>67</xdr:col>
      <xdr:colOff>101600</xdr:colOff>
      <xdr:row>37</xdr:row>
      <xdr:rowOff>106871</xdr:rowOff>
    </xdr:to>
    <xdr:sp macro="" textlink="">
      <xdr:nvSpPr>
        <xdr:cNvPr id="554" name="楕円 553"/>
        <xdr:cNvSpPr/>
      </xdr:nvSpPr>
      <xdr:spPr>
        <a:xfrm>
          <a:off x="12763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97998</xdr:rowOff>
    </xdr:from>
    <xdr:ext cx="534377" cy="259045"/>
    <xdr:sp macro="" textlink="">
      <xdr:nvSpPr>
        <xdr:cNvPr id="555" name="テキスト ボックス 554"/>
        <xdr:cNvSpPr txBox="1"/>
      </xdr:nvSpPr>
      <xdr:spPr>
        <a:xfrm>
          <a:off x="12547111" y="64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82" name="直線コネクタ 581"/>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83"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4" name="直線コネクタ 583"/>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5"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6" name="直線コネクタ 585"/>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39824</xdr:rowOff>
    </xdr:from>
    <xdr:to>
      <xdr:col>85</xdr:col>
      <xdr:colOff>127000</xdr:colOff>
      <xdr:row>58</xdr:row>
      <xdr:rowOff>65460</xdr:rowOff>
    </xdr:to>
    <xdr:cxnSp macro="">
      <xdr:nvCxnSpPr>
        <xdr:cNvPr id="587" name="直線コネクタ 586"/>
        <xdr:cNvCxnSpPr/>
      </xdr:nvCxnSpPr>
      <xdr:spPr>
        <a:xfrm>
          <a:off x="15481300" y="9983924"/>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8" name="教育費平均値テキスト"/>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9" name="フローチャート: 判断 588"/>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39824</xdr:rowOff>
    </xdr:from>
    <xdr:to>
      <xdr:col>81</xdr:col>
      <xdr:colOff>50800</xdr:colOff>
      <xdr:row>58</xdr:row>
      <xdr:rowOff>71762</xdr:rowOff>
    </xdr:to>
    <xdr:cxnSp macro="">
      <xdr:nvCxnSpPr>
        <xdr:cNvPr id="590" name="直線コネクタ 589"/>
        <xdr:cNvCxnSpPr/>
      </xdr:nvCxnSpPr>
      <xdr:spPr>
        <a:xfrm flipV="1">
          <a:off x="14592300" y="9983924"/>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91" name="フローチャート: 判断 590"/>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92" name="テキスト ボックス 591"/>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71762</xdr:rowOff>
    </xdr:from>
    <xdr:to>
      <xdr:col>76</xdr:col>
      <xdr:colOff>114300</xdr:colOff>
      <xdr:row>59</xdr:row>
      <xdr:rowOff>10878</xdr:rowOff>
    </xdr:to>
    <xdr:cxnSp macro="">
      <xdr:nvCxnSpPr>
        <xdr:cNvPr id="593" name="直線コネクタ 592"/>
        <xdr:cNvCxnSpPr/>
      </xdr:nvCxnSpPr>
      <xdr:spPr>
        <a:xfrm flipV="1">
          <a:off x="13703300" y="10015862"/>
          <a:ext cx="889000" cy="11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4" name="フローチャート: 判断 593"/>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5" name="テキスト ボックス 594"/>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135716</xdr:rowOff>
    </xdr:from>
    <xdr:to>
      <xdr:col>71</xdr:col>
      <xdr:colOff>177800</xdr:colOff>
      <xdr:row>59</xdr:row>
      <xdr:rowOff>10878</xdr:rowOff>
    </xdr:to>
    <xdr:cxnSp macro="">
      <xdr:nvCxnSpPr>
        <xdr:cNvPr id="596" name="直線コネクタ 595"/>
        <xdr:cNvCxnSpPr/>
      </xdr:nvCxnSpPr>
      <xdr:spPr>
        <a:xfrm>
          <a:off x="12814300" y="9908366"/>
          <a:ext cx="889000" cy="2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7" name="フローチャート: 判断 596"/>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8" name="テキスト ボックス 597"/>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9" name="フローチャート: 判断 598"/>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600" name="テキスト ボックス 599"/>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14660</xdr:rowOff>
    </xdr:from>
    <xdr:to>
      <xdr:col>85</xdr:col>
      <xdr:colOff>177800</xdr:colOff>
      <xdr:row>58</xdr:row>
      <xdr:rowOff>116260</xdr:rowOff>
    </xdr:to>
    <xdr:sp macro="" textlink="">
      <xdr:nvSpPr>
        <xdr:cNvPr id="606" name="楕円 605"/>
        <xdr:cNvSpPr/>
      </xdr:nvSpPr>
      <xdr:spPr>
        <a:xfrm>
          <a:off x="16268700" y="99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101037</xdr:rowOff>
    </xdr:from>
    <xdr:ext cx="534377" cy="259045"/>
    <xdr:sp macro="" textlink="">
      <xdr:nvSpPr>
        <xdr:cNvPr id="607" name="教育費該当値テキスト"/>
        <xdr:cNvSpPr txBox="1"/>
      </xdr:nvSpPr>
      <xdr:spPr>
        <a:xfrm>
          <a:off x="16370300" y="987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160474</xdr:rowOff>
    </xdr:from>
    <xdr:to>
      <xdr:col>81</xdr:col>
      <xdr:colOff>101600</xdr:colOff>
      <xdr:row>58</xdr:row>
      <xdr:rowOff>90624</xdr:rowOff>
    </xdr:to>
    <xdr:sp macro="" textlink="">
      <xdr:nvSpPr>
        <xdr:cNvPr id="608" name="楕円 607"/>
        <xdr:cNvSpPr/>
      </xdr:nvSpPr>
      <xdr:spPr>
        <a:xfrm>
          <a:off x="15430500" y="99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81751</xdr:rowOff>
    </xdr:from>
    <xdr:ext cx="534377" cy="259045"/>
    <xdr:sp macro="" textlink="">
      <xdr:nvSpPr>
        <xdr:cNvPr id="609" name="テキスト ボックス 608"/>
        <xdr:cNvSpPr txBox="1"/>
      </xdr:nvSpPr>
      <xdr:spPr>
        <a:xfrm>
          <a:off x="15214111" y="100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20962</xdr:rowOff>
    </xdr:from>
    <xdr:to>
      <xdr:col>76</xdr:col>
      <xdr:colOff>165100</xdr:colOff>
      <xdr:row>58</xdr:row>
      <xdr:rowOff>122562</xdr:rowOff>
    </xdr:to>
    <xdr:sp macro="" textlink="">
      <xdr:nvSpPr>
        <xdr:cNvPr id="610" name="楕円 609"/>
        <xdr:cNvSpPr/>
      </xdr:nvSpPr>
      <xdr:spPr>
        <a:xfrm>
          <a:off x="14541500" y="99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113689</xdr:rowOff>
    </xdr:from>
    <xdr:ext cx="534377" cy="259045"/>
    <xdr:sp macro="" textlink="">
      <xdr:nvSpPr>
        <xdr:cNvPr id="611" name="テキスト ボックス 610"/>
        <xdr:cNvSpPr txBox="1"/>
      </xdr:nvSpPr>
      <xdr:spPr>
        <a:xfrm>
          <a:off x="14325111" y="1005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131528</xdr:rowOff>
    </xdr:from>
    <xdr:to>
      <xdr:col>72</xdr:col>
      <xdr:colOff>38100</xdr:colOff>
      <xdr:row>59</xdr:row>
      <xdr:rowOff>61678</xdr:rowOff>
    </xdr:to>
    <xdr:sp macro="" textlink="">
      <xdr:nvSpPr>
        <xdr:cNvPr id="612" name="楕円 611"/>
        <xdr:cNvSpPr/>
      </xdr:nvSpPr>
      <xdr:spPr>
        <a:xfrm>
          <a:off x="13652500" y="100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52805</xdr:rowOff>
    </xdr:from>
    <xdr:ext cx="534377" cy="259045"/>
    <xdr:sp macro="" textlink="">
      <xdr:nvSpPr>
        <xdr:cNvPr id="613" name="テキスト ボックス 612"/>
        <xdr:cNvSpPr txBox="1"/>
      </xdr:nvSpPr>
      <xdr:spPr>
        <a:xfrm>
          <a:off x="13436111" y="101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84916</xdr:rowOff>
    </xdr:from>
    <xdr:to>
      <xdr:col>67</xdr:col>
      <xdr:colOff>101600</xdr:colOff>
      <xdr:row>58</xdr:row>
      <xdr:rowOff>15066</xdr:rowOff>
    </xdr:to>
    <xdr:sp macro="" textlink="">
      <xdr:nvSpPr>
        <xdr:cNvPr id="614" name="楕円 613"/>
        <xdr:cNvSpPr/>
      </xdr:nvSpPr>
      <xdr:spPr>
        <a:xfrm>
          <a:off x="12763500" y="98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31593</xdr:rowOff>
    </xdr:from>
    <xdr:ext cx="534377" cy="259045"/>
    <xdr:sp macro="" textlink="">
      <xdr:nvSpPr>
        <xdr:cNvPr id="615" name="テキスト ボックス 614"/>
        <xdr:cNvSpPr txBox="1"/>
      </xdr:nvSpPr>
      <xdr:spPr>
        <a:xfrm>
          <a:off x="12547111" y="96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7" name="テキスト ボックス 63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41" name="直線コネクタ 640"/>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42"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4"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5" name="直線コネクタ 644"/>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97017</xdr:rowOff>
    </xdr:from>
    <xdr:to>
      <xdr:col>85</xdr:col>
      <xdr:colOff>127000</xdr:colOff>
      <xdr:row>79</xdr:row>
      <xdr:rowOff>98879</xdr:rowOff>
    </xdr:to>
    <xdr:cxnSp macro="">
      <xdr:nvCxnSpPr>
        <xdr:cNvPr id="646" name="直線コネクタ 645"/>
        <xdr:cNvCxnSpPr/>
      </xdr:nvCxnSpPr>
      <xdr:spPr>
        <a:xfrm>
          <a:off x="15481300" y="13641567"/>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7" name="災害復旧費平均値テキスト"/>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8" name="フローチャート: 判断 647"/>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97017</xdr:rowOff>
    </xdr:from>
    <xdr:to>
      <xdr:col>81</xdr:col>
      <xdr:colOff>50800</xdr:colOff>
      <xdr:row>79</xdr:row>
      <xdr:rowOff>98879</xdr:rowOff>
    </xdr:to>
    <xdr:cxnSp macro="">
      <xdr:nvCxnSpPr>
        <xdr:cNvPr id="649" name="直線コネクタ 648"/>
        <xdr:cNvCxnSpPr/>
      </xdr:nvCxnSpPr>
      <xdr:spPr>
        <a:xfrm flipV="1">
          <a:off x="14592300" y="13641567"/>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50" name="フローチャート: 判断 649"/>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51" name="テキスト ボックス 650"/>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80133</xdr:rowOff>
    </xdr:from>
    <xdr:to>
      <xdr:col>76</xdr:col>
      <xdr:colOff>114300</xdr:colOff>
      <xdr:row>79</xdr:row>
      <xdr:rowOff>98879</xdr:rowOff>
    </xdr:to>
    <xdr:cxnSp macro="">
      <xdr:nvCxnSpPr>
        <xdr:cNvPr id="652" name="直線コネクタ 651"/>
        <xdr:cNvCxnSpPr/>
      </xdr:nvCxnSpPr>
      <xdr:spPr>
        <a:xfrm>
          <a:off x="13703300" y="13624683"/>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53" name="フローチャート: 判断 652"/>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4" name="テキスト ボックス 653"/>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43002</xdr:rowOff>
    </xdr:from>
    <xdr:to>
      <xdr:col>71</xdr:col>
      <xdr:colOff>177800</xdr:colOff>
      <xdr:row>79</xdr:row>
      <xdr:rowOff>80133</xdr:rowOff>
    </xdr:to>
    <xdr:cxnSp macro="">
      <xdr:nvCxnSpPr>
        <xdr:cNvPr id="655" name="直線コネクタ 654"/>
        <xdr:cNvCxnSpPr/>
      </xdr:nvCxnSpPr>
      <xdr:spPr>
        <a:xfrm>
          <a:off x="12814300" y="1358755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6" name="フローチャート: 判断 655"/>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7" name="テキスト ボックス 656"/>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8" name="フローチャート: 判断 657"/>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9" name="テキスト ボックス 658"/>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5" name="楕円 66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6" name="災害復旧費該当値テキスト"/>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46217</xdr:rowOff>
    </xdr:from>
    <xdr:to>
      <xdr:col>81</xdr:col>
      <xdr:colOff>101600</xdr:colOff>
      <xdr:row>79</xdr:row>
      <xdr:rowOff>147817</xdr:rowOff>
    </xdr:to>
    <xdr:sp macro="" textlink="">
      <xdr:nvSpPr>
        <xdr:cNvPr id="667" name="楕円 666"/>
        <xdr:cNvSpPr/>
      </xdr:nvSpPr>
      <xdr:spPr>
        <a:xfrm>
          <a:off x="15430500" y="135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138944</xdr:rowOff>
    </xdr:from>
    <xdr:ext cx="313932" cy="259045"/>
    <xdr:sp macro="" textlink="">
      <xdr:nvSpPr>
        <xdr:cNvPr id="668" name="テキスト ボックス 667"/>
        <xdr:cNvSpPr txBox="1"/>
      </xdr:nvSpPr>
      <xdr:spPr>
        <a:xfrm>
          <a:off x="15324333" y="13683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9" name="楕円 66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0" name="テキスト ボックス 66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29333</xdr:rowOff>
    </xdr:from>
    <xdr:to>
      <xdr:col>72</xdr:col>
      <xdr:colOff>38100</xdr:colOff>
      <xdr:row>79</xdr:row>
      <xdr:rowOff>130933</xdr:rowOff>
    </xdr:to>
    <xdr:sp macro="" textlink="">
      <xdr:nvSpPr>
        <xdr:cNvPr id="671" name="楕円 670"/>
        <xdr:cNvSpPr/>
      </xdr:nvSpPr>
      <xdr:spPr>
        <a:xfrm>
          <a:off x="13652500" y="13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122060</xdr:rowOff>
    </xdr:from>
    <xdr:ext cx="378565" cy="259045"/>
    <xdr:sp macro="" textlink="">
      <xdr:nvSpPr>
        <xdr:cNvPr id="672" name="テキスト ボックス 671"/>
        <xdr:cNvSpPr txBox="1"/>
      </xdr:nvSpPr>
      <xdr:spPr>
        <a:xfrm>
          <a:off x="13514017" y="13666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163652</xdr:rowOff>
    </xdr:from>
    <xdr:to>
      <xdr:col>67</xdr:col>
      <xdr:colOff>101600</xdr:colOff>
      <xdr:row>79</xdr:row>
      <xdr:rowOff>93802</xdr:rowOff>
    </xdr:to>
    <xdr:sp macro="" textlink="">
      <xdr:nvSpPr>
        <xdr:cNvPr id="673" name="楕円 672"/>
        <xdr:cNvSpPr/>
      </xdr:nvSpPr>
      <xdr:spPr>
        <a:xfrm>
          <a:off x="12763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84929</xdr:rowOff>
    </xdr:from>
    <xdr:ext cx="469744" cy="259045"/>
    <xdr:sp macro="" textlink="">
      <xdr:nvSpPr>
        <xdr:cNvPr id="674" name="テキスト ボックス 673"/>
        <xdr:cNvSpPr txBox="1"/>
      </xdr:nvSpPr>
      <xdr:spPr>
        <a:xfrm>
          <a:off x="12579428" y="136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8" name="直線コネクタ 697"/>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9"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700" name="直線コネクタ 699"/>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701"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702" name="直線コネクタ 701"/>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7017</xdr:rowOff>
    </xdr:from>
    <xdr:to>
      <xdr:col>85</xdr:col>
      <xdr:colOff>127000</xdr:colOff>
      <xdr:row>95</xdr:row>
      <xdr:rowOff>18295</xdr:rowOff>
    </xdr:to>
    <xdr:cxnSp macro="">
      <xdr:nvCxnSpPr>
        <xdr:cNvPr id="703" name="直線コネクタ 702"/>
        <xdr:cNvCxnSpPr/>
      </xdr:nvCxnSpPr>
      <xdr:spPr>
        <a:xfrm>
          <a:off x="15481300" y="16294767"/>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4" name="公債費平均値テキスト"/>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5" name="フローチャート: 判断 704"/>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135985</xdr:rowOff>
    </xdr:from>
    <xdr:to>
      <xdr:col>81</xdr:col>
      <xdr:colOff>50800</xdr:colOff>
      <xdr:row>95</xdr:row>
      <xdr:rowOff>7017</xdr:rowOff>
    </xdr:to>
    <xdr:cxnSp macro="">
      <xdr:nvCxnSpPr>
        <xdr:cNvPr id="706" name="直線コネクタ 705"/>
        <xdr:cNvCxnSpPr/>
      </xdr:nvCxnSpPr>
      <xdr:spPr>
        <a:xfrm>
          <a:off x="14592300" y="16252285"/>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7" name="フローチャート: 判断 706"/>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8" name="テキスト ボックス 707"/>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135985</xdr:rowOff>
    </xdr:from>
    <xdr:to>
      <xdr:col>76</xdr:col>
      <xdr:colOff>114300</xdr:colOff>
      <xdr:row>94</xdr:row>
      <xdr:rowOff>138728</xdr:rowOff>
    </xdr:to>
    <xdr:cxnSp macro="">
      <xdr:nvCxnSpPr>
        <xdr:cNvPr id="709" name="直線コネクタ 708"/>
        <xdr:cNvCxnSpPr/>
      </xdr:nvCxnSpPr>
      <xdr:spPr>
        <a:xfrm flipV="1">
          <a:off x="13703300" y="1625228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10" name="フローチャート: 判断 709"/>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11" name="テキスト ボックス 710"/>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138728</xdr:rowOff>
    </xdr:from>
    <xdr:to>
      <xdr:col>71</xdr:col>
      <xdr:colOff>177800</xdr:colOff>
      <xdr:row>94</xdr:row>
      <xdr:rowOff>152673</xdr:rowOff>
    </xdr:to>
    <xdr:cxnSp macro="">
      <xdr:nvCxnSpPr>
        <xdr:cNvPr id="712" name="直線コネクタ 711"/>
        <xdr:cNvCxnSpPr/>
      </xdr:nvCxnSpPr>
      <xdr:spPr>
        <a:xfrm flipV="1">
          <a:off x="12814300" y="16255028"/>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13" name="フローチャート: 判断 712"/>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4" name="テキスト ボックス 713"/>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5" name="フローチャート: 判断 714"/>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6" name="テキスト ボックス 715"/>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138945</xdr:rowOff>
    </xdr:from>
    <xdr:to>
      <xdr:col>85</xdr:col>
      <xdr:colOff>177800</xdr:colOff>
      <xdr:row>95</xdr:row>
      <xdr:rowOff>69095</xdr:rowOff>
    </xdr:to>
    <xdr:sp macro="" textlink="">
      <xdr:nvSpPr>
        <xdr:cNvPr id="722" name="楕円 721"/>
        <xdr:cNvSpPr/>
      </xdr:nvSpPr>
      <xdr:spPr>
        <a:xfrm>
          <a:off x="16268700" y="162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161822</xdr:rowOff>
    </xdr:from>
    <xdr:ext cx="534377" cy="259045"/>
    <xdr:sp macro="" textlink="">
      <xdr:nvSpPr>
        <xdr:cNvPr id="723" name="公債費該当値テキスト"/>
        <xdr:cNvSpPr txBox="1"/>
      </xdr:nvSpPr>
      <xdr:spPr>
        <a:xfrm>
          <a:off x="16370300" y="161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127667</xdr:rowOff>
    </xdr:from>
    <xdr:to>
      <xdr:col>81</xdr:col>
      <xdr:colOff>101600</xdr:colOff>
      <xdr:row>95</xdr:row>
      <xdr:rowOff>57817</xdr:rowOff>
    </xdr:to>
    <xdr:sp macro="" textlink="">
      <xdr:nvSpPr>
        <xdr:cNvPr id="724" name="楕円 723"/>
        <xdr:cNvSpPr/>
      </xdr:nvSpPr>
      <xdr:spPr>
        <a:xfrm>
          <a:off x="15430500" y="162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74344</xdr:rowOff>
    </xdr:from>
    <xdr:ext cx="534377" cy="259045"/>
    <xdr:sp macro="" textlink="">
      <xdr:nvSpPr>
        <xdr:cNvPr id="725" name="テキスト ボックス 724"/>
        <xdr:cNvSpPr txBox="1"/>
      </xdr:nvSpPr>
      <xdr:spPr>
        <a:xfrm>
          <a:off x="15214111" y="160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85185</xdr:rowOff>
    </xdr:from>
    <xdr:to>
      <xdr:col>76</xdr:col>
      <xdr:colOff>165100</xdr:colOff>
      <xdr:row>95</xdr:row>
      <xdr:rowOff>15335</xdr:rowOff>
    </xdr:to>
    <xdr:sp macro="" textlink="">
      <xdr:nvSpPr>
        <xdr:cNvPr id="726" name="楕円 725"/>
        <xdr:cNvSpPr/>
      </xdr:nvSpPr>
      <xdr:spPr>
        <a:xfrm>
          <a:off x="14541500" y="162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31862</xdr:rowOff>
    </xdr:from>
    <xdr:ext cx="534377" cy="259045"/>
    <xdr:sp macro="" textlink="">
      <xdr:nvSpPr>
        <xdr:cNvPr id="727" name="テキスト ボックス 726"/>
        <xdr:cNvSpPr txBox="1"/>
      </xdr:nvSpPr>
      <xdr:spPr>
        <a:xfrm>
          <a:off x="14325111" y="159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87928</xdr:rowOff>
    </xdr:from>
    <xdr:to>
      <xdr:col>72</xdr:col>
      <xdr:colOff>38100</xdr:colOff>
      <xdr:row>95</xdr:row>
      <xdr:rowOff>18078</xdr:rowOff>
    </xdr:to>
    <xdr:sp macro="" textlink="">
      <xdr:nvSpPr>
        <xdr:cNvPr id="728" name="楕円 727"/>
        <xdr:cNvSpPr/>
      </xdr:nvSpPr>
      <xdr:spPr>
        <a:xfrm>
          <a:off x="13652500" y="162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34605</xdr:rowOff>
    </xdr:from>
    <xdr:ext cx="534377" cy="259045"/>
    <xdr:sp macro="" textlink="">
      <xdr:nvSpPr>
        <xdr:cNvPr id="729" name="テキスト ボックス 728"/>
        <xdr:cNvSpPr txBox="1"/>
      </xdr:nvSpPr>
      <xdr:spPr>
        <a:xfrm>
          <a:off x="13436111" y="159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101873</xdr:rowOff>
    </xdr:from>
    <xdr:to>
      <xdr:col>67</xdr:col>
      <xdr:colOff>101600</xdr:colOff>
      <xdr:row>95</xdr:row>
      <xdr:rowOff>32023</xdr:rowOff>
    </xdr:to>
    <xdr:sp macro="" textlink="">
      <xdr:nvSpPr>
        <xdr:cNvPr id="730" name="楕円 729"/>
        <xdr:cNvSpPr/>
      </xdr:nvSpPr>
      <xdr:spPr>
        <a:xfrm>
          <a:off x="12763500" y="162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48550</xdr:rowOff>
    </xdr:from>
    <xdr:ext cx="534377" cy="259045"/>
    <xdr:sp macro="" textlink="">
      <xdr:nvSpPr>
        <xdr:cNvPr id="731" name="テキスト ボックス 730"/>
        <xdr:cNvSpPr txBox="1"/>
      </xdr:nvSpPr>
      <xdr:spPr>
        <a:xfrm>
          <a:off x="12547111" y="159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5" name="テキスト ボックス 74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7" name="テキスト ボックス 74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9" name="テキスト ボックス 74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53" name="直線コネクタ 752"/>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4"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6"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7" name="直線コネクタ 756"/>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9"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60" name="フローチャート: 判断 759"/>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62" name="フローチャート: 判断 761"/>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63" name="テキスト ボックス 762"/>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5" name="フローチャート: 判断 764"/>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6" name="テキスト ボックス 765"/>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8" name="フローチャート: 判断 767"/>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9" name="テキスト ボックス 768"/>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フローチャート: 判断 769"/>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7" name="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8" name="諸支出金該当値テキスト"/>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9" name="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0" name="テキスト ボックス 77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1" name="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2" name="テキスト ボックス 78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3" name="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4" name="テキスト ボックス 78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5" name="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6" name="テキスト ボックス 785"/>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1,087,613</a:t>
          </a:r>
          <a:r>
            <a:rPr kumimoji="1" lang="ja-JP" altLang="en-US" sz="1300">
              <a:latin typeface="ＭＳ Ｐゴシック" panose="020B0600070205080204" pitchFamily="50" charset="-128"/>
              <a:ea typeface="ＭＳ Ｐゴシック" panose="020B0600070205080204" pitchFamily="50" charset="-128"/>
            </a:rPr>
            <a:t>円となり、前年度と比較すると</a:t>
          </a:r>
          <a:r>
            <a:rPr kumimoji="1" lang="en-US" altLang="ja-JP" sz="1300">
              <a:latin typeface="ＭＳ Ｐゴシック" panose="020B0600070205080204" pitchFamily="50" charset="-128"/>
              <a:ea typeface="ＭＳ Ｐゴシック" panose="020B0600070205080204" pitchFamily="50" charset="-128"/>
            </a:rPr>
            <a:t>277,693</a:t>
          </a:r>
          <a:r>
            <a:rPr kumimoji="1" lang="ja-JP" altLang="en-US" sz="1300">
              <a:latin typeface="ＭＳ Ｐゴシック" panose="020B0600070205080204" pitchFamily="50" charset="-128"/>
              <a:ea typeface="ＭＳ Ｐゴシック" panose="020B0600070205080204" pitchFamily="50" charset="-128"/>
            </a:rPr>
            <a:t>円減少した。特に増減が大きい項目としては総務費、民生費、農林水産業費及び商工費である。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ふるさとづくり寄付金の減に伴う関連事業費（返礼品及び事務費）の減少や（仮称）ドローンラボ・ドローンフィールド整備事業などの地方創生関連交付金を活用し実施した事業が完了したことなどにより、前年度比</a:t>
          </a:r>
          <a:r>
            <a:rPr kumimoji="1" lang="en-US" altLang="ja-JP" sz="1300">
              <a:latin typeface="ＭＳ Ｐゴシック" panose="020B0600070205080204" pitchFamily="50" charset="-128"/>
              <a:ea typeface="ＭＳ Ｐゴシック" panose="020B0600070205080204" pitchFamily="50" charset="-128"/>
            </a:rPr>
            <a:t>268,383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626,485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就労継続支援や障害児サービスの利用者増による障害者自立支援事業費の増加及び子ども一人あたりの教育・保育にかかる費用を基に計算される公定価格増による子ども・子育て支援施設型給付事業の増加に加え、物価高対策として実施した低所得者支援給付金給付事業の増加により、前年度比</a:t>
          </a:r>
          <a:r>
            <a:rPr kumimoji="1" lang="en-US" altLang="ja-JP" sz="1300">
              <a:latin typeface="ＭＳ Ｐゴシック" panose="020B0600070205080204" pitchFamily="50" charset="-128"/>
              <a:ea typeface="ＭＳ Ｐゴシック" panose="020B0600070205080204" pitchFamily="50" charset="-128"/>
            </a:rPr>
            <a:t>14,227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177,098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農林水産業費は、地方創生関連交付金を活用し実施した（仮称）農業者所得向上拠点施設整備事業の完了により前年度比</a:t>
          </a:r>
          <a:r>
            <a:rPr kumimoji="1" lang="en-US" altLang="ja-JP" sz="1300">
              <a:latin typeface="ＭＳ Ｐゴシック" panose="020B0600070205080204" pitchFamily="50" charset="-128"/>
              <a:ea typeface="ＭＳ Ｐゴシック" panose="020B0600070205080204" pitchFamily="50" charset="-128"/>
            </a:rPr>
            <a:t>15,550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26,867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商工費は、地方創生関連交付金を活用した（仮称）さかい河岸川魚グルメ発信拠点施設整備事業などを実施したことにより前年度比</a:t>
          </a:r>
          <a:r>
            <a:rPr kumimoji="1" lang="en-US" altLang="ja-JP" sz="1300">
              <a:latin typeface="ＭＳ Ｐゴシック" panose="020B0600070205080204" pitchFamily="50" charset="-128"/>
              <a:ea typeface="ＭＳ Ｐゴシック" panose="020B0600070205080204" pitchFamily="50" charset="-128"/>
            </a:rPr>
            <a:t>4,508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38,295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財政調整基金残高は、適切な財源の確保と歳出の精査により、令和５年度末残高と比較し</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1,137</a:t>
          </a:r>
          <a:r>
            <a:rPr kumimoji="1" lang="ja-JP" altLang="en-US" sz="1400">
              <a:latin typeface="ＭＳ ゴシック" pitchFamily="49" charset="-128"/>
              <a:ea typeface="ＭＳ ゴシック" pitchFamily="49" charset="-128"/>
            </a:rPr>
            <a:t>百万円となった。標準財政規模が前年度比</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6,559</a:t>
          </a:r>
          <a:r>
            <a:rPr kumimoji="1" lang="ja-JP" altLang="en-US" sz="1400">
              <a:latin typeface="ＭＳ ゴシック" pitchFamily="49" charset="-128"/>
              <a:ea typeface="ＭＳ ゴシック" pitchFamily="49" charset="-128"/>
            </a:rPr>
            <a:t>百万円になったものの、財政調整基金の残高が増加したことにより、標準財政規模比は前年度比</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実質収支額は前年度比</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644</a:t>
          </a:r>
          <a:r>
            <a:rPr kumimoji="1" lang="ja-JP" altLang="en-US" sz="1400">
              <a:latin typeface="ＭＳ ゴシック" pitchFamily="49" charset="-128"/>
              <a:ea typeface="ＭＳ ゴシック" pitchFamily="49" charset="-128"/>
            </a:rPr>
            <a:t>百万円となったことにより、標準財政規模比は前年度比</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ポイント減少した。今後も行財政改革を進め、無駄のない予算執行に努める。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令和６年度決算において全会計で実質収支が黒字となり、実質赤字は生じていないため、財政の健全性を維持している。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一般会計においては税収等の確保、地方債の発行を必要最小限とすることにより、さらなる財政の健全化を図る。特別会計についても、滞納整理のの実施等による徴収率の増加を図りながら、健全な経営・運営を行う。特に、公共下水道事業特別会計及び農業集落排水事業特別会計は令和６年度から公営企業法の適用会計となったことから、経営・資産状況を正確に把握し、独立採算制の確立と経営の効率化を図るとともに、老朽化等による下水道管の破損を的確に把握するなど、住民から求められることが増加していることから、より一層、計画的な事業の実施、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27731270</v>
      </c>
      <c r="BO4" s="449"/>
      <c r="BP4" s="449"/>
      <c r="BQ4" s="449"/>
      <c r="BR4" s="449"/>
      <c r="BS4" s="449"/>
      <c r="BT4" s="449"/>
      <c r="BU4" s="450"/>
      <c r="BV4" s="448">
        <v>34850672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11.3</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26939064</v>
      </c>
      <c r="BO5" s="420"/>
      <c r="BP5" s="420"/>
      <c r="BQ5" s="420"/>
      <c r="BR5" s="420"/>
      <c r="BS5" s="420"/>
      <c r="BT5" s="420"/>
      <c r="BU5" s="421"/>
      <c r="BV5" s="419">
        <v>33637018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88.1</v>
      </c>
      <c r="CU5" s="417"/>
      <c r="CV5" s="417"/>
      <c r="CW5" s="417"/>
      <c r="CX5" s="417"/>
      <c r="CY5" s="417"/>
      <c r="CZ5" s="417"/>
      <c r="DA5" s="418"/>
      <c r="DB5" s="416">
        <v>86.7</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792206</v>
      </c>
      <c r="BO6" s="420"/>
      <c r="BP6" s="420"/>
      <c r="BQ6" s="420"/>
      <c r="BR6" s="420"/>
      <c r="BS6" s="420"/>
      <c r="BT6" s="420"/>
      <c r="BU6" s="421"/>
      <c r="BV6" s="419">
        <v>1213654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88.5</v>
      </c>
      <c r="CU6" s="563"/>
      <c r="CV6" s="563"/>
      <c r="CW6" s="563"/>
      <c r="CX6" s="563"/>
      <c r="CY6" s="563"/>
      <c r="CZ6" s="563"/>
      <c r="DA6" s="564"/>
      <c r="DB6" s="562">
        <v>87.4</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148676</v>
      </c>
      <c r="BO7" s="420"/>
      <c r="BP7" s="420"/>
      <c r="BQ7" s="420"/>
      <c r="BR7" s="420"/>
      <c r="BS7" s="420"/>
      <c r="BT7" s="420"/>
      <c r="BU7" s="421"/>
      <c r="BV7" s="419">
        <v>492300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6558804</v>
      </c>
      <c r="CU7" s="420"/>
      <c r="CV7" s="420"/>
      <c r="CW7" s="420"/>
      <c r="CX7" s="420"/>
      <c r="CY7" s="420"/>
      <c r="CZ7" s="420"/>
      <c r="DA7" s="421"/>
      <c r="DB7" s="419">
        <v>6403589</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643530</v>
      </c>
      <c r="BO8" s="420"/>
      <c r="BP8" s="420"/>
      <c r="BQ8" s="420"/>
      <c r="BR8" s="420"/>
      <c r="BS8" s="420"/>
      <c r="BT8" s="420"/>
      <c r="BU8" s="421"/>
      <c r="BV8" s="419">
        <v>721354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0.67</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24201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-85826</v>
      </c>
      <c r="BO9" s="420"/>
      <c r="BP9" s="420"/>
      <c r="BQ9" s="420"/>
      <c r="BR9" s="420"/>
      <c r="BS9" s="420"/>
      <c r="BT9" s="420"/>
      <c r="BU9" s="421"/>
      <c r="BV9" s="419">
        <v>-226790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10.199999999999999</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24517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290991</v>
      </c>
      <c r="BO10" s="420"/>
      <c r="BP10" s="420"/>
      <c r="BQ10" s="420"/>
      <c r="BR10" s="420"/>
      <c r="BS10" s="420"/>
      <c r="BT10" s="420"/>
      <c r="BU10" s="421"/>
      <c r="BV10" s="419">
        <v>329398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24769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213850</v>
      </c>
      <c r="BO12" s="420"/>
      <c r="BP12" s="420"/>
      <c r="BQ12" s="420"/>
      <c r="BR12" s="420"/>
      <c r="BS12" s="420"/>
      <c r="BT12" s="420"/>
      <c r="BU12" s="421"/>
      <c r="BV12" s="419">
        <v>269201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22943</v>
      </c>
      <c r="S13" s="507"/>
      <c r="T13" s="507"/>
      <c r="U13" s="507"/>
      <c r="V13" s="508"/>
      <c r="W13" s="509" t="s">
        <v>131</v>
      </c>
      <c r="X13" s="405"/>
      <c r="Y13" s="405"/>
      <c r="Z13" s="405"/>
      <c r="AA13" s="405"/>
      <c r="AB13" s="406"/>
      <c r="AC13" s="372">
        <v>912</v>
      </c>
      <c r="AD13" s="373"/>
      <c r="AE13" s="373"/>
      <c r="AF13" s="373"/>
      <c r="AG13" s="374"/>
      <c r="AH13" s="372">
        <v>1137</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-8685</v>
      </c>
      <c r="BO13" s="420"/>
      <c r="BP13" s="420"/>
      <c r="BQ13" s="420"/>
      <c r="BR13" s="420"/>
      <c r="BS13" s="420"/>
      <c r="BT13" s="420"/>
      <c r="BU13" s="421"/>
      <c r="BV13" s="419">
        <v>-166593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10.199999999999999</v>
      </c>
      <c r="CU13" s="417"/>
      <c r="CV13" s="417"/>
      <c r="CW13" s="417"/>
      <c r="CX13" s="417"/>
      <c r="CY13" s="417"/>
      <c r="CZ13" s="417"/>
      <c r="DA13" s="418"/>
      <c r="DB13" s="416">
        <v>11.5</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24637</v>
      </c>
      <c r="S14" s="507"/>
      <c r="T14" s="507"/>
      <c r="U14" s="507"/>
      <c r="V14" s="508"/>
      <c r="W14" s="510"/>
      <c r="X14" s="408"/>
      <c r="Y14" s="408"/>
      <c r="Z14" s="408"/>
      <c r="AA14" s="408"/>
      <c r="AB14" s="409"/>
      <c r="AC14" s="499">
        <v>7.5</v>
      </c>
      <c r="AD14" s="500"/>
      <c r="AE14" s="500"/>
      <c r="AF14" s="500"/>
      <c r="AG14" s="501"/>
      <c r="AH14" s="499">
        <v>9.1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24.1</v>
      </c>
      <c r="CU14" s="517"/>
      <c r="CV14" s="517"/>
      <c r="CW14" s="517"/>
      <c r="CX14" s="517"/>
      <c r="CY14" s="517"/>
      <c r="CZ14" s="517"/>
      <c r="DA14" s="518"/>
      <c r="DB14" s="516">
        <v>49.7</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23035</v>
      </c>
      <c r="S15" s="507"/>
      <c r="T15" s="507"/>
      <c r="U15" s="507"/>
      <c r="V15" s="508"/>
      <c r="W15" s="509" t="s">
        <v>137</v>
      </c>
      <c r="X15" s="405"/>
      <c r="Y15" s="405"/>
      <c r="Z15" s="405"/>
      <c r="AA15" s="405"/>
      <c r="AB15" s="406"/>
      <c r="AC15" s="372">
        <v>4501</v>
      </c>
      <c r="AD15" s="373"/>
      <c r="AE15" s="373"/>
      <c r="AF15" s="373"/>
      <c r="AG15" s="374"/>
      <c r="AH15" s="372">
        <v>4545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3616421</v>
      </c>
      <c r="BO15" s="449"/>
      <c r="BP15" s="449"/>
      <c r="BQ15" s="449"/>
      <c r="BR15" s="449"/>
      <c r="BS15" s="449"/>
      <c r="BT15" s="449"/>
      <c r="BU15" s="450"/>
      <c r="BV15" s="448">
        <v>3650476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36.799999999999997</v>
      </c>
      <c r="AD16" s="500"/>
      <c r="AE16" s="500"/>
      <c r="AF16" s="500"/>
      <c r="AG16" s="501"/>
      <c r="AH16" s="499">
        <v>36.5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5570172</v>
      </c>
      <c r="BO16" s="420"/>
      <c r="BP16" s="420"/>
      <c r="BQ16" s="420"/>
      <c r="BR16" s="420"/>
      <c r="BS16" s="420"/>
      <c r="BT16" s="420"/>
      <c r="BU16" s="421"/>
      <c r="BV16" s="419">
        <v>5376791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6821</v>
      </c>
      <c r="AD17" s="373"/>
      <c r="AE17" s="373"/>
      <c r="AF17" s="373"/>
      <c r="AG17" s="374"/>
      <c r="AH17" s="372">
        <v>6755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4574458</v>
      </c>
      <c r="BO17" s="420"/>
      <c r="BP17" s="420"/>
      <c r="BQ17" s="420"/>
      <c r="BR17" s="420"/>
      <c r="BS17" s="420"/>
      <c r="BT17" s="420"/>
      <c r="BU17" s="421"/>
      <c r="BV17" s="419">
        <v>4619509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46.59</v>
      </c>
      <c r="M18" s="472"/>
      <c r="N18" s="472"/>
      <c r="O18" s="472"/>
      <c r="P18" s="472"/>
      <c r="Q18" s="472"/>
      <c r="R18" s="473"/>
      <c r="S18" s="473"/>
      <c r="T18" s="473"/>
      <c r="U18" s="473"/>
      <c r="V18" s="474"/>
      <c r="W18" s="490"/>
      <c r="X18" s="491"/>
      <c r="Y18" s="491"/>
      <c r="Z18" s="491"/>
      <c r="AA18" s="491"/>
      <c r="AB18" s="515"/>
      <c r="AC18" s="389">
        <v>55.8</v>
      </c>
      <c r="AD18" s="390"/>
      <c r="AE18" s="390"/>
      <c r="AF18" s="390"/>
      <c r="AG18" s="475"/>
      <c r="AH18" s="389">
        <v>54.3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6048652</v>
      </c>
      <c r="BO18" s="420"/>
      <c r="BP18" s="420"/>
      <c r="BQ18" s="420"/>
      <c r="BR18" s="420"/>
      <c r="BS18" s="420"/>
      <c r="BT18" s="420"/>
      <c r="BU18" s="421"/>
      <c r="BV18" s="419">
        <v>5660945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519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8658559</v>
      </c>
      <c r="BO19" s="420"/>
      <c r="BP19" s="420"/>
      <c r="BQ19" s="420"/>
      <c r="BR19" s="420"/>
      <c r="BS19" s="420"/>
      <c r="BT19" s="420"/>
      <c r="BU19" s="421"/>
      <c r="BV19" s="419">
        <v>8905040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8722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10794274</v>
      </c>
      <c r="BO22" s="449"/>
      <c r="BP22" s="449"/>
      <c r="BQ22" s="449"/>
      <c r="BR22" s="449"/>
      <c r="BS22" s="449"/>
      <c r="BT22" s="449"/>
      <c r="BU22" s="450"/>
      <c r="BV22" s="448">
        <v>10688805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5740887</v>
      </c>
      <c r="BO23" s="420"/>
      <c r="BP23" s="420"/>
      <c r="BQ23" s="420"/>
      <c r="BR23" s="420"/>
      <c r="BS23" s="420"/>
      <c r="BT23" s="420"/>
      <c r="BU23" s="421"/>
      <c r="BV23" s="419">
        <v>6308585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9390</v>
      </c>
      <c r="R24" s="373"/>
      <c r="S24" s="373"/>
      <c r="T24" s="373"/>
      <c r="U24" s="373"/>
      <c r="V24" s="374"/>
      <c r="W24" s="462"/>
      <c r="X24" s="399"/>
      <c r="Y24" s="400"/>
      <c r="Z24" s="375" t="s">
        <v>162</v>
      </c>
      <c r="AA24" s="376"/>
      <c r="AB24" s="376"/>
      <c r="AC24" s="376"/>
      <c r="AD24" s="376"/>
      <c r="AE24" s="376"/>
      <c r="AF24" s="376"/>
      <c r="AG24" s="377"/>
      <c r="AH24" s="372">
        <v>192</v>
      </c>
      <c r="AI24" s="373"/>
      <c r="AJ24" s="373"/>
      <c r="AK24" s="373"/>
      <c r="AL24" s="374"/>
      <c r="AM24" s="372">
        <v>603456</v>
      </c>
      <c r="AN24" s="373"/>
      <c r="AO24" s="373"/>
      <c r="AP24" s="373"/>
      <c r="AQ24" s="373"/>
      <c r="AR24" s="374"/>
      <c r="AS24" s="372">
        <v>3143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6855941</v>
      </c>
      <c r="BO24" s="420"/>
      <c r="BP24" s="420"/>
      <c r="BQ24" s="420"/>
      <c r="BR24" s="420"/>
      <c r="BS24" s="420"/>
      <c r="BT24" s="420"/>
      <c r="BU24" s="421"/>
      <c r="BV24" s="419">
        <v>6393693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7380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3158490</v>
      </c>
      <c r="BO25" s="449"/>
      <c r="BP25" s="449"/>
      <c r="BQ25" s="449"/>
      <c r="BR25" s="449"/>
      <c r="BS25" s="449"/>
      <c r="BT25" s="449"/>
      <c r="BU25" s="450"/>
      <c r="BV25" s="448">
        <v>2952610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6630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25659</v>
      </c>
      <c r="AN26" s="373"/>
      <c r="AO26" s="373"/>
      <c r="AP26" s="373"/>
      <c r="AQ26" s="373"/>
      <c r="AR26" s="374"/>
      <c r="AS26" s="372">
        <v>2851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170</v>
      </c>
      <c r="F27" s="376"/>
      <c r="G27" s="376"/>
      <c r="H27" s="376"/>
      <c r="I27" s="376"/>
      <c r="J27" s="376"/>
      <c r="K27" s="377"/>
      <c r="L27" s="372">
        <v>1</v>
      </c>
      <c r="M27" s="373"/>
      <c r="N27" s="373"/>
      <c r="O27" s="373"/>
      <c r="P27" s="374"/>
      <c r="Q27" s="372">
        <v>3670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272434</v>
      </c>
      <c r="BO27" s="454"/>
      <c r="BP27" s="454"/>
      <c r="BQ27" s="454"/>
      <c r="BR27" s="454"/>
      <c r="BS27" s="454"/>
      <c r="BT27" s="454"/>
      <c r="BU27" s="455"/>
      <c r="BV27" s="453">
        <v>272433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3350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1137104</v>
      </c>
      <c r="BO28" s="449"/>
      <c r="BP28" s="449"/>
      <c r="BQ28" s="449"/>
      <c r="BR28" s="449"/>
      <c r="BS28" s="449"/>
      <c r="BT28" s="449"/>
      <c r="BU28" s="450"/>
      <c r="BV28" s="448">
        <v>1059963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10</v>
      </c>
      <c r="M29" s="373"/>
      <c r="N29" s="373"/>
      <c r="O29" s="373"/>
      <c r="P29" s="374"/>
      <c r="Q29" s="372">
        <v>3180</v>
      </c>
      <c r="R29" s="373"/>
      <c r="S29" s="373"/>
      <c r="T29" s="373"/>
      <c r="U29" s="373"/>
      <c r="V29" s="374"/>
      <c r="W29" s="463"/>
      <c r="X29" s="464"/>
      <c r="Y29" s="465"/>
      <c r="Z29" s="375" t="s">
        <v>178</v>
      </c>
      <c r="AA29" s="376"/>
      <c r="AB29" s="376"/>
      <c r="AC29" s="376"/>
      <c r="AD29" s="376"/>
      <c r="AE29" s="376"/>
      <c r="AF29" s="376"/>
      <c r="AG29" s="377"/>
      <c r="AH29" s="372">
        <v>193</v>
      </c>
      <c r="AI29" s="373"/>
      <c r="AJ29" s="373"/>
      <c r="AK29" s="373"/>
      <c r="AL29" s="374"/>
      <c r="AM29" s="372">
        <v>607569</v>
      </c>
      <c r="AN29" s="373"/>
      <c r="AO29" s="373"/>
      <c r="AP29" s="373"/>
      <c r="AQ29" s="373"/>
      <c r="AR29" s="374"/>
      <c r="AS29" s="372">
        <v>3148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301400</v>
      </c>
      <c r="BO29" s="420"/>
      <c r="BP29" s="420"/>
      <c r="BQ29" s="420"/>
      <c r="BR29" s="420"/>
      <c r="BS29" s="420"/>
      <c r="BT29" s="420"/>
      <c r="BU29" s="421"/>
      <c r="BV29" s="419">
        <v>304977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2894213</v>
      </c>
      <c r="BO30" s="454"/>
      <c r="BP30" s="454"/>
      <c r="BQ30" s="454"/>
      <c r="BR30" s="454"/>
      <c r="BS30" s="454"/>
      <c r="BT30" s="454"/>
      <c r="BU30" s="455"/>
      <c r="BV30" s="453">
        <v>2723030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境町国民健康保険事業特別会計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境町水道事業会計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境町土地開発公社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坂東市外２か町公平委員会特別会計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境町後期高齢者医療事業特別会計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境町下水道事業会計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茨城県市町村総合事務組合（県民交通）</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茨城さかいソーラー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c r="A36" s="169"/>
      <c r="B36" s="193"/>
      <c r="C36" s="367">
        <f>IF(E36="","",C35+1)</f>
        <v>3</v>
      </c>
      <c r="D36" s="367"/>
      <c r="E36" s="368" t="str">
        <f>IF('各会計、関係団体の財政状況及び健全化判断比率'!B9="","",'各会計、関係団体の財政状況及び健全化判断比率'!B9)</f>
        <v>境町住宅事業特別会計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境町介護保険事業特別会計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茨城租税債権管理機構</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さかいまちづくり公社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茨城県後期高齢者医療広域連合（一般会計）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茨城県後期高齢者医療広域連合（後期高齢医療特別会計）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さしま環境管理事務組合（一般会計）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さしま環境管理事務組合（清水丘聖地霊園管理事業特別会計）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茨城西南地方広域市町村圏事務組合（一般会計）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茨城西南地方広域市町村圏事務組合（利根老人ホーム事業特別会計）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茨城西南地方広域市町村圏事務組合（特殊湛水防除事業特別会計）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5f3qyPVkaOuCzL7t/+83ACVaKCwixb6z8x65Nc56ZWD3lmu0pKz8y7vCJaU7ikkzE5nzlO7d1L+Qkiakmr394g==" saltValue="+GIoTR2Ar8GUbJRCk+ZB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SheetLayoutView="100" workbookViewId="0">
      <selection activeCell="K39" sqref="K39"/>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535</v>
      </c>
      <c r="D34" s="1151"/>
      <c r="E34" s="1152"/>
      <c r="F34" s="32">
        <v>23.34</v>
      </c>
      <c r="G34" s="33">
        <v>23.05</v>
      </c>
      <c r="H34" s="33">
        <v>24.49</v>
      </c>
      <c r="I34" s="33">
        <v>24.9</v>
      </c>
      <c r="J34" s="34">
        <v>25.49</v>
      </c>
      <c r="K34" s="22"/>
      <c r="L34" s="22"/>
      <c r="M34" s="22"/>
      <c r="N34" s="22"/>
      <c r="O34" s="22"/>
      <c r="P34" s="22"/>
    </row>
    <row r="35" spans="1:16" ht="39" customHeight="1">
      <c r="A35" s="22"/>
      <c r="B35" s="35"/>
      <c r="C35" s="1145" t="s">
        <v>536</v>
      </c>
      <c r="D35" s="1146"/>
      <c r="E35" s="1147"/>
      <c r="F35" s="36">
        <v>7.24</v>
      </c>
      <c r="G35" s="37">
        <v>16.079999999999998</v>
      </c>
      <c r="H35" s="37">
        <v>14.75</v>
      </c>
      <c r="I35" s="37">
        <v>11.13</v>
      </c>
      <c r="J35" s="38">
        <v>9.73</v>
      </c>
      <c r="K35" s="22"/>
      <c r="L35" s="22"/>
      <c r="M35" s="22"/>
      <c r="N35" s="22"/>
      <c r="O35" s="22"/>
      <c r="P35" s="22"/>
    </row>
    <row r="36" spans="1:16" ht="39" customHeight="1">
      <c r="A36" s="22"/>
      <c r="B36" s="35"/>
      <c r="C36" s="1145" t="s">
        <v>537</v>
      </c>
      <c r="D36" s="1146"/>
      <c r="E36" s="1147"/>
      <c r="F36" s="36">
        <v>1.44</v>
      </c>
      <c r="G36" s="37">
        <v>1.84</v>
      </c>
      <c r="H36" s="37">
        <v>1.74</v>
      </c>
      <c r="I36" s="37">
        <v>2.79</v>
      </c>
      <c r="J36" s="38">
        <v>0.91</v>
      </c>
      <c r="K36" s="22"/>
      <c r="L36" s="22"/>
      <c r="M36" s="22"/>
      <c r="N36" s="22"/>
      <c r="O36" s="22"/>
      <c r="P36" s="22"/>
    </row>
    <row r="37" spans="1:16" ht="39" customHeight="1">
      <c r="A37" s="22"/>
      <c r="B37" s="35"/>
      <c r="C37" s="1145" t="s">
        <v>538</v>
      </c>
      <c r="D37" s="1146"/>
      <c r="E37" s="1147"/>
      <c r="F37" s="36" t="s">
        <v>489</v>
      </c>
      <c r="G37" s="37" t="s">
        <v>489</v>
      </c>
      <c r="H37" s="37" t="s">
        <v>489</v>
      </c>
      <c r="I37" s="37" t="s">
        <v>489</v>
      </c>
      <c r="J37" s="38">
        <v>0.67</v>
      </c>
      <c r="K37" s="22"/>
      <c r="L37" s="22"/>
      <c r="M37" s="22"/>
      <c r="N37" s="22"/>
      <c r="O37" s="22"/>
      <c r="P37" s="22"/>
    </row>
    <row r="38" spans="1:16" ht="39" customHeight="1">
      <c r="A38" s="22"/>
      <c r="B38" s="35"/>
      <c r="C38" s="1145" t="s">
        <v>539</v>
      </c>
      <c r="D38" s="1146"/>
      <c r="E38" s="1147"/>
      <c r="F38" s="36">
        <v>0.53</v>
      </c>
      <c r="G38" s="37">
        <v>0.73</v>
      </c>
      <c r="H38" s="37">
        <v>0.35</v>
      </c>
      <c r="I38" s="37">
        <v>0.36</v>
      </c>
      <c r="J38" s="38">
        <v>0.25</v>
      </c>
      <c r="K38" s="22"/>
      <c r="L38" s="22"/>
      <c r="M38" s="22"/>
      <c r="N38" s="22"/>
      <c r="O38" s="22"/>
      <c r="P38" s="22"/>
    </row>
    <row r="39" spans="1:16" ht="39" customHeight="1">
      <c r="A39" s="22"/>
      <c r="B39" s="35"/>
      <c r="C39" s="1145" t="s">
        <v>540</v>
      </c>
      <c r="D39" s="1146"/>
      <c r="E39" s="1147"/>
      <c r="F39" s="36">
        <v>0.06</v>
      </c>
      <c r="G39" s="37">
        <v>0.13</v>
      </c>
      <c r="H39" s="37">
        <v>0.1</v>
      </c>
      <c r="I39" s="37">
        <v>0.12</v>
      </c>
      <c r="J39" s="38">
        <v>0.06</v>
      </c>
      <c r="K39" s="22"/>
      <c r="L39" s="22"/>
      <c r="M39" s="22"/>
      <c r="N39" s="22"/>
      <c r="O39" s="22"/>
      <c r="P39" s="22"/>
    </row>
    <row r="40" spans="1:16" ht="39" customHeight="1">
      <c r="A40" s="22"/>
      <c r="B40" s="35"/>
      <c r="C40" s="1145" t="s">
        <v>541</v>
      </c>
      <c r="D40" s="1146"/>
      <c r="E40" s="1147"/>
      <c r="F40" s="36">
        <v>0.01</v>
      </c>
      <c r="G40" s="37">
        <v>0.03</v>
      </c>
      <c r="H40" s="37">
        <v>0.08</v>
      </c>
      <c r="I40" s="37">
        <v>0.03</v>
      </c>
      <c r="J40" s="38">
        <v>0.01</v>
      </c>
      <c r="K40" s="22"/>
      <c r="L40" s="22"/>
      <c r="M40" s="22"/>
      <c r="N40" s="22"/>
      <c r="O40" s="22"/>
      <c r="P40" s="22"/>
    </row>
    <row r="41" spans="1:16" ht="39" customHeight="1">
      <c r="A41" s="22"/>
      <c r="B41" s="35"/>
      <c r="C41" s="1145" t="s">
        <v>542</v>
      </c>
      <c r="D41" s="1146"/>
      <c r="E41" s="1147"/>
      <c r="F41" s="36">
        <v>0.01</v>
      </c>
      <c r="G41" s="37">
        <v>0.01</v>
      </c>
      <c r="H41" s="37">
        <v>0.01</v>
      </c>
      <c r="I41" s="37">
        <v>0</v>
      </c>
      <c r="J41" s="38">
        <v>0</v>
      </c>
      <c r="K41" s="22"/>
      <c r="L41" s="22"/>
      <c r="M41" s="22"/>
      <c r="N41" s="22"/>
      <c r="O41" s="22"/>
      <c r="P41" s="22"/>
    </row>
    <row r="42" spans="1:16" ht="39" customHeight="1">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544</v>
      </c>
      <c r="D43" s="1149"/>
      <c r="E43" s="1150"/>
      <c r="F43" s="41">
        <v>0.49</v>
      </c>
      <c r="G43" s="42">
        <v>0.27</v>
      </c>
      <c r="H43" s="42">
        <v>0.43</v>
      </c>
      <c r="I43" s="42">
        <v>2.82</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BZhgtvrW8PSz5xGyrnL+0bIIUjaA9tzZOuN0+fIQaDHK85fjTQ5SW5BJyFRFR9PoUG2v4D1pzPR4NyBxpi2MA==" saltValue="0T9tbXcb6u1E0xefMMUQ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4"/>
  <sheetViews>
    <sheetView showGridLines="0" topLeftCell="I25" zoomScaleSheetLayoutView="55" workbookViewId="0">
      <selection activeCell="U46" sqref="U4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76" t="s">
        <v>9</v>
      </c>
      <c r="C45" s="1177"/>
      <c r="D45" s="58"/>
      <c r="E45" s="1182" t="s">
        <v>10</v>
      </c>
      <c r="F45" s="1182"/>
      <c r="G45" s="1182"/>
      <c r="H45" s="1182"/>
      <c r="I45" s="1182"/>
      <c r="J45" s="1183"/>
      <c r="K45" s="59">
        <v>986</v>
      </c>
      <c r="L45" s="60">
        <v>998</v>
      </c>
      <c r="M45" s="60">
        <v>996</v>
      </c>
      <c r="N45" s="60">
        <v>935</v>
      </c>
      <c r="O45" s="61">
        <v>926</v>
      </c>
      <c r="P45" s="48"/>
      <c r="Q45" s="48"/>
      <c r="R45" s="48"/>
      <c r="S45" s="48"/>
      <c r="T45" s="48"/>
      <c r="U45" s="48"/>
    </row>
    <row r="46" spans="1:21" ht="30.75" customHeight="1">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c r="A48" s="48"/>
      <c r="B48" s="1178"/>
      <c r="C48" s="1179"/>
      <c r="D48" s="62"/>
      <c r="E48" s="1155" t="s">
        <v>13</v>
      </c>
      <c r="F48" s="1155"/>
      <c r="G48" s="1155"/>
      <c r="H48" s="1155"/>
      <c r="I48" s="1155"/>
      <c r="J48" s="1156"/>
      <c r="K48" s="63">
        <v>471</v>
      </c>
      <c r="L48" s="64">
        <v>470</v>
      </c>
      <c r="M48" s="64">
        <v>465</v>
      </c>
      <c r="N48" s="64">
        <v>386</v>
      </c>
      <c r="O48" s="65">
        <v>365</v>
      </c>
      <c r="P48" s="48"/>
      <c r="Q48" s="48"/>
      <c r="R48" s="48"/>
      <c r="S48" s="48"/>
      <c r="T48" s="48"/>
      <c r="U48" s="48"/>
    </row>
    <row r="49" spans="1:21" ht="30.75" customHeight="1">
      <c r="A49" s="48"/>
      <c r="B49" s="1178"/>
      <c r="C49" s="1179"/>
      <c r="D49" s="62"/>
      <c r="E49" s="1155" t="s">
        <v>14</v>
      </c>
      <c r="F49" s="1155"/>
      <c r="G49" s="1155"/>
      <c r="H49" s="1155"/>
      <c r="I49" s="1155"/>
      <c r="J49" s="1156"/>
      <c r="K49" s="63">
        <v>116</v>
      </c>
      <c r="L49" s="64">
        <v>104</v>
      </c>
      <c r="M49" s="64">
        <v>62</v>
      </c>
      <c r="N49" s="64">
        <v>13</v>
      </c>
      <c r="O49" s="65">
        <v>16</v>
      </c>
      <c r="P49" s="48"/>
      <c r="Q49" s="48"/>
      <c r="R49" s="48"/>
      <c r="S49" s="48"/>
      <c r="T49" s="48"/>
      <c r="U49" s="48"/>
    </row>
    <row r="50" spans="1:21" ht="30.75" customHeight="1">
      <c r="A50" s="48"/>
      <c r="B50" s="1178"/>
      <c r="C50" s="1179"/>
      <c r="D50" s="62"/>
      <c r="E50" s="1155" t="s">
        <v>15</v>
      </c>
      <c r="F50" s="1155"/>
      <c r="G50" s="1155"/>
      <c r="H50" s="1155"/>
      <c r="I50" s="1155"/>
      <c r="J50" s="1156"/>
      <c r="K50" s="63">
        <v>27</v>
      </c>
      <c r="L50" s="64">
        <v>20</v>
      </c>
      <c r="M50" s="64">
        <v>15</v>
      </c>
      <c r="N50" s="64">
        <v>8</v>
      </c>
      <c r="O50" s="65">
        <v>5</v>
      </c>
      <c r="P50" s="48"/>
      <c r="Q50" s="48"/>
      <c r="R50" s="48"/>
      <c r="S50" s="48"/>
      <c r="T50" s="48"/>
      <c r="U50" s="48"/>
    </row>
    <row r="51" spans="1:21" ht="30.75" customHeight="1">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c r="A52" s="48"/>
      <c r="B52" s="1153" t="s">
        <v>17</v>
      </c>
      <c r="C52" s="1154"/>
      <c r="D52" s="66"/>
      <c r="E52" s="1155" t="s">
        <v>18</v>
      </c>
      <c r="F52" s="1155"/>
      <c r="G52" s="1155"/>
      <c r="H52" s="1155"/>
      <c r="I52" s="1155"/>
      <c r="J52" s="1156"/>
      <c r="K52" s="63">
        <v>872</v>
      </c>
      <c r="L52" s="64">
        <v>889</v>
      </c>
      <c r="M52" s="64">
        <v>850</v>
      </c>
      <c r="N52" s="64">
        <v>792</v>
      </c>
      <c r="O52" s="65">
        <v>806</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728</v>
      </c>
      <c r="L53" s="69">
        <v>703</v>
      </c>
      <c r="M53" s="69">
        <v>688</v>
      </c>
      <c r="N53" s="69">
        <v>550</v>
      </c>
      <c r="O53" s="70">
        <v>506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161" t="s">
        <v>24</v>
      </c>
      <c r="C58" s="1162"/>
      <c r="D58" s="1167" t="s">
        <v>25</v>
      </c>
      <c r="E58" s="1168"/>
      <c r="F58" s="1168"/>
      <c r="G58" s="1168"/>
      <c r="H58" s="1168"/>
      <c r="I58" s="1168"/>
      <c r="J58" s="1169"/>
      <c r="K58" s="83" t="s">
        <v>570</v>
      </c>
      <c r="L58" s="84" t="s">
        <v>570</v>
      </c>
      <c r="M58" s="84" t="s">
        <v>570</v>
      </c>
      <c r="N58" s="84" t="s">
        <v>570</v>
      </c>
      <c r="O58" s="85" t="s">
        <v>570</v>
      </c>
    </row>
    <row r="59" spans="1:21" ht="31.5" customHeight="1">
      <c r="B59" s="1163"/>
      <c r="C59" s="1164"/>
      <c r="D59" s="1170" t="s">
        <v>26</v>
      </c>
      <c r="E59" s="1171"/>
      <c r="F59" s="1171"/>
      <c r="G59" s="1171"/>
      <c r="H59" s="1171"/>
      <c r="I59" s="1171"/>
      <c r="J59" s="1172"/>
      <c r="K59" s="86" t="s">
        <v>570</v>
      </c>
      <c r="L59" s="87" t="s">
        <v>570</v>
      </c>
      <c r="M59" s="87" t="s">
        <v>570</v>
      </c>
      <c r="N59" s="87" t="s">
        <v>570</v>
      </c>
      <c r="O59" s="88" t="s">
        <v>570</v>
      </c>
    </row>
    <row r="60" spans="1:21" ht="31.5" customHeight="1" thickBot="1">
      <c r="B60" s="1165"/>
      <c r="C60" s="1166"/>
      <c r="D60" s="1173" t="s">
        <v>27</v>
      </c>
      <c r="E60" s="1174"/>
      <c r="F60" s="1174"/>
      <c r="G60" s="1174"/>
      <c r="H60" s="1174"/>
      <c r="I60" s="1174"/>
      <c r="J60" s="1175"/>
      <c r="K60" s="89" t="s">
        <v>570</v>
      </c>
      <c r="L60" s="90" t="s">
        <v>570</v>
      </c>
      <c r="M60" s="90" t="s">
        <v>570</v>
      </c>
      <c r="N60" s="90" t="s">
        <v>570</v>
      </c>
      <c r="O60" s="91" t="s">
        <v>570</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qi1ki5TNSLES6SDKfn+0hyr2q8Fh3AuuVY3jkVaVjLfP5m8x0YxvTo7cJvF8j7mH4bmQkZlWpYfGBPX+rnh7w==" saltValue="h0D1pd6+h6rPNOj6ONJK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topLeftCell="A37" zoomScaleSheetLayoutView="100" workbookViewId="0">
      <selection activeCell="S49" sqref="S4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96" t="s">
        <v>30</v>
      </c>
      <c r="C41" s="1197"/>
      <c r="D41" s="105"/>
      <c r="E41" s="1198" t="s">
        <v>31</v>
      </c>
      <c r="F41" s="1198"/>
      <c r="G41" s="1198"/>
      <c r="H41" s="1199"/>
      <c r="I41" s="343">
        <v>10010</v>
      </c>
      <c r="J41" s="344">
        <v>10270</v>
      </c>
      <c r="K41" s="344">
        <v>10560</v>
      </c>
      <c r="L41" s="344">
        <v>10689</v>
      </c>
      <c r="M41" s="345">
        <v>10794</v>
      </c>
    </row>
    <row r="42" spans="2:13" ht="27.75" customHeight="1">
      <c r="B42" s="1186"/>
      <c r="C42" s="1187"/>
      <c r="D42" s="106"/>
      <c r="E42" s="1190" t="s">
        <v>32</v>
      </c>
      <c r="F42" s="1190"/>
      <c r="G42" s="1190"/>
      <c r="H42" s="1191"/>
      <c r="I42" s="346">
        <v>1458</v>
      </c>
      <c r="J42" s="347">
        <v>2033</v>
      </c>
      <c r="K42" s="347">
        <v>2926</v>
      </c>
      <c r="L42" s="347">
        <v>1965</v>
      </c>
      <c r="M42" s="348">
        <v>2226</v>
      </c>
    </row>
    <row r="43" spans="2:13" ht="27.75" customHeight="1">
      <c r="B43" s="1186"/>
      <c r="C43" s="1187"/>
      <c r="D43" s="106"/>
      <c r="E43" s="1190" t="s">
        <v>33</v>
      </c>
      <c r="F43" s="1190"/>
      <c r="G43" s="1190"/>
      <c r="H43" s="1191"/>
      <c r="I43" s="346">
        <v>5116</v>
      </c>
      <c r="J43" s="347">
        <v>4813</v>
      </c>
      <c r="K43" s="347">
        <v>4478</v>
      </c>
      <c r="L43" s="347">
        <v>4178</v>
      </c>
      <c r="M43" s="348">
        <v>3646</v>
      </c>
    </row>
    <row r="44" spans="2:13" ht="27.75" customHeight="1">
      <c r="B44" s="1186"/>
      <c r="C44" s="1187"/>
      <c r="D44" s="106"/>
      <c r="E44" s="1190" t="s">
        <v>34</v>
      </c>
      <c r="F44" s="1190"/>
      <c r="G44" s="1190"/>
      <c r="H44" s="1191"/>
      <c r="I44" s="346">
        <v>177</v>
      </c>
      <c r="J44" s="347">
        <v>119</v>
      </c>
      <c r="K44" s="347">
        <v>97</v>
      </c>
      <c r="L44" s="347">
        <v>122</v>
      </c>
      <c r="M44" s="348">
        <v>143</v>
      </c>
    </row>
    <row r="45" spans="2:13" ht="27.75" customHeight="1">
      <c r="B45" s="1186"/>
      <c r="C45" s="1187"/>
      <c r="D45" s="106"/>
      <c r="E45" s="1190" t="s">
        <v>35</v>
      </c>
      <c r="F45" s="1190"/>
      <c r="G45" s="1190"/>
      <c r="H45" s="1191"/>
      <c r="I45" s="346">
        <v>1663</v>
      </c>
      <c r="J45" s="347">
        <v>1656</v>
      </c>
      <c r="K45" s="347">
        <v>1617</v>
      </c>
      <c r="L45" s="347">
        <v>1639</v>
      </c>
      <c r="M45" s="348">
        <v>1569</v>
      </c>
    </row>
    <row r="46" spans="2:13" ht="27.75" customHeight="1">
      <c r="B46" s="1186"/>
      <c r="C46" s="1187"/>
      <c r="D46" s="107"/>
      <c r="E46" s="1190" t="s">
        <v>36</v>
      </c>
      <c r="F46" s="1190"/>
      <c r="G46" s="1190"/>
      <c r="H46" s="1191"/>
      <c r="I46" s="346">
        <v>117</v>
      </c>
      <c r="J46" s="347">
        <v>36</v>
      </c>
      <c r="K46" s="347">
        <v>34</v>
      </c>
      <c r="L46" s="347">
        <v>31</v>
      </c>
      <c r="M46" s="348">
        <v>30</v>
      </c>
    </row>
    <row r="47" spans="2:13" ht="27.75" customHeight="1">
      <c r="B47" s="1186"/>
      <c r="C47" s="1187"/>
      <c r="D47" s="108"/>
      <c r="E47" s="1200" t="s">
        <v>37</v>
      </c>
      <c r="F47" s="1201"/>
      <c r="G47" s="1201"/>
      <c r="H47" s="1202"/>
      <c r="I47" s="346" t="s">
        <v>489</v>
      </c>
      <c r="J47" s="347" t="s">
        <v>489</v>
      </c>
      <c r="K47" s="347" t="s">
        <v>489</v>
      </c>
      <c r="L47" s="347" t="s">
        <v>489</v>
      </c>
      <c r="M47" s="348" t="s">
        <v>489</v>
      </c>
    </row>
    <row r="48" spans="2:13" ht="27.75" customHeight="1">
      <c r="B48" s="1186"/>
      <c r="C48" s="1187"/>
      <c r="D48" s="106"/>
      <c r="E48" s="1190" t="s">
        <v>38</v>
      </c>
      <c r="F48" s="1190"/>
      <c r="G48" s="1190"/>
      <c r="H48" s="1191"/>
      <c r="I48" s="346" t="s">
        <v>489</v>
      </c>
      <c r="J48" s="347" t="s">
        <v>489</v>
      </c>
      <c r="K48" s="347" t="s">
        <v>489</v>
      </c>
      <c r="L48" s="347" t="s">
        <v>489</v>
      </c>
      <c r="M48" s="348" t="s">
        <v>489</v>
      </c>
    </row>
    <row r="49" spans="2:13" ht="27.75" customHeight="1">
      <c r="B49" s="1188"/>
      <c r="C49" s="1189"/>
      <c r="D49" s="106"/>
      <c r="E49" s="1190" t="s">
        <v>39</v>
      </c>
      <c r="F49" s="1190"/>
      <c r="G49" s="1190"/>
      <c r="H49" s="1191"/>
      <c r="I49" s="346" t="s">
        <v>489</v>
      </c>
      <c r="J49" s="347" t="s">
        <v>489</v>
      </c>
      <c r="K49" s="347" t="s">
        <v>489</v>
      </c>
      <c r="L49" s="347" t="s">
        <v>489</v>
      </c>
      <c r="M49" s="348" t="s">
        <v>489</v>
      </c>
    </row>
    <row r="50" spans="2:13" ht="27.75" customHeight="1">
      <c r="B50" s="1184" t="s">
        <v>40</v>
      </c>
      <c r="C50" s="1185"/>
      <c r="D50" s="109"/>
      <c r="E50" s="1190" t="s">
        <v>41</v>
      </c>
      <c r="F50" s="1190"/>
      <c r="G50" s="1190"/>
      <c r="H50" s="1191"/>
      <c r="I50" s="346">
        <v>3295</v>
      </c>
      <c r="J50" s="347">
        <v>3562</v>
      </c>
      <c r="K50" s="347">
        <v>3876</v>
      </c>
      <c r="L50" s="347">
        <v>4359</v>
      </c>
      <c r="M50" s="348">
        <v>5057</v>
      </c>
    </row>
    <row r="51" spans="2:13" ht="27.75" customHeight="1">
      <c r="B51" s="1186"/>
      <c r="C51" s="1187"/>
      <c r="D51" s="106"/>
      <c r="E51" s="1190" t="s">
        <v>42</v>
      </c>
      <c r="F51" s="1190"/>
      <c r="G51" s="1190"/>
      <c r="H51" s="1191"/>
      <c r="I51" s="346">
        <v>1503</v>
      </c>
      <c r="J51" s="347">
        <v>2167</v>
      </c>
      <c r="K51" s="347">
        <v>3059</v>
      </c>
      <c r="L51" s="347">
        <v>2591</v>
      </c>
      <c r="M51" s="348">
        <v>3433</v>
      </c>
    </row>
    <row r="52" spans="2:13" ht="27.75" customHeight="1">
      <c r="B52" s="1188"/>
      <c r="C52" s="1189"/>
      <c r="D52" s="106"/>
      <c r="E52" s="1190" t="s">
        <v>43</v>
      </c>
      <c r="F52" s="1190"/>
      <c r="G52" s="1190"/>
      <c r="H52" s="1191"/>
      <c r="I52" s="346">
        <v>9053</v>
      </c>
      <c r="J52" s="347">
        <v>9146</v>
      </c>
      <c r="K52" s="347">
        <v>9215</v>
      </c>
      <c r="L52" s="347">
        <v>8868</v>
      </c>
      <c r="M52" s="348">
        <v>8512</v>
      </c>
    </row>
    <row r="53" spans="2:13" ht="27.75" customHeight="1" thickBot="1">
      <c r="B53" s="1192" t="s">
        <v>19</v>
      </c>
      <c r="C53" s="1193"/>
      <c r="D53" s="110"/>
      <c r="E53" s="1194" t="s">
        <v>44</v>
      </c>
      <c r="F53" s="1194"/>
      <c r="G53" s="1194"/>
      <c r="H53" s="1195"/>
      <c r="I53" s="349">
        <v>4688</v>
      </c>
      <c r="J53" s="350">
        <v>4049</v>
      </c>
      <c r="K53" s="350">
        <v>3561</v>
      </c>
      <c r="L53" s="350">
        <v>2806</v>
      </c>
      <c r="M53" s="351">
        <v>1404</v>
      </c>
    </row>
    <row r="54" spans="2:13" ht="27.75" customHeight="1">
      <c r="B54" s="111"/>
      <c r="C54" s="112"/>
      <c r="D54" s="112"/>
      <c r="E54" s="113"/>
      <c r="F54" s="113"/>
      <c r="G54" s="113"/>
      <c r="H54" s="113"/>
      <c r="I54" s="114"/>
      <c r="J54" s="114"/>
      <c r="K54" s="114"/>
      <c r="L54" s="114"/>
      <c r="M54" s="114"/>
    </row>
    <row r="55" spans="2:13"/>
  </sheetData>
  <sheetProtection algorithmName="SHA-512" hashValue="sSy0xeNdFBctMrPxc97JQp/0UAB95aDAzXJwrxZJ05sUzRZQauGghz11aufoQda3UstMGgVYDTki+rT3z+Ceyg==" saltValue="bZcK8Mab9KbU91QXF+T0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Normal="100" zoomScaleSheetLayoutView="100" workbookViewId="0">
      <selection activeCell="O58" sqref="O58"/>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1" t="s">
        <v>46</v>
      </c>
      <c r="D55" s="1211"/>
      <c r="E55" s="1212"/>
      <c r="F55" s="352">
        <v>1000</v>
      </c>
      <c r="G55" s="352">
        <v>1060</v>
      </c>
      <c r="H55" s="353">
        <v>1137</v>
      </c>
    </row>
    <row r="56" spans="2:8" ht="52.5" customHeight="1">
      <c r="B56" s="122"/>
      <c r="C56" s="1213" t="s">
        <v>47</v>
      </c>
      <c r="D56" s="1213"/>
      <c r="E56" s="1214"/>
      <c r="F56" s="354">
        <v>244</v>
      </c>
      <c r="G56" s="354">
        <v>305</v>
      </c>
      <c r="H56" s="355">
        <v>301</v>
      </c>
    </row>
    <row r="57" spans="2:8" ht="53.25" customHeight="1">
      <c r="B57" s="122"/>
      <c r="C57" s="1215" t="s">
        <v>48</v>
      </c>
      <c r="D57" s="1215"/>
      <c r="E57" s="1216"/>
      <c r="F57" s="356">
        <v>2266</v>
      </c>
      <c r="G57" s="356">
        <v>2723</v>
      </c>
      <c r="H57" s="357">
        <v>2894</v>
      </c>
    </row>
    <row r="58" spans="2:8" ht="45.75" customHeight="1">
      <c r="B58" s="123"/>
      <c r="C58" s="1203" t="s">
        <v>550</v>
      </c>
      <c r="D58" s="1204"/>
      <c r="E58" s="1205"/>
      <c r="F58" s="358">
        <v>26</v>
      </c>
      <c r="G58" s="358">
        <v>27</v>
      </c>
      <c r="H58" s="359">
        <v>636</v>
      </c>
    </row>
    <row r="59" spans="2:8" ht="45.75" customHeight="1">
      <c r="B59" s="123"/>
      <c r="C59" s="1203" t="s">
        <v>551</v>
      </c>
      <c r="D59" s="1204"/>
      <c r="E59" s="1205"/>
      <c r="F59" s="358">
        <v>313</v>
      </c>
      <c r="G59" s="358">
        <v>362</v>
      </c>
      <c r="H59" s="359">
        <v>380</v>
      </c>
    </row>
    <row r="60" spans="2:8" ht="45.75" customHeight="1">
      <c r="B60" s="123"/>
      <c r="C60" s="1203" t="s">
        <v>552</v>
      </c>
      <c r="D60" s="1204"/>
      <c r="E60" s="1205"/>
      <c r="F60" s="358">
        <v>166</v>
      </c>
      <c r="G60" s="358">
        <v>183</v>
      </c>
      <c r="H60" s="359">
        <v>358</v>
      </c>
    </row>
    <row r="61" spans="2:8" ht="45.75" customHeight="1">
      <c r="B61" s="123"/>
      <c r="C61" s="1203" t="s">
        <v>553</v>
      </c>
      <c r="D61" s="1204"/>
      <c r="E61" s="1205"/>
      <c r="F61" s="358">
        <v>267</v>
      </c>
      <c r="G61" s="358">
        <v>267</v>
      </c>
      <c r="H61" s="359">
        <v>267</v>
      </c>
    </row>
    <row r="62" spans="2:8" ht="45.75" customHeight="1" thickBot="1">
      <c r="B62" s="124"/>
      <c r="C62" s="1206" t="s">
        <v>554</v>
      </c>
      <c r="D62" s="1207"/>
      <c r="E62" s="1208"/>
      <c r="F62" s="360">
        <v>4</v>
      </c>
      <c r="G62" s="360">
        <v>4</v>
      </c>
      <c r="H62" s="361">
        <v>227</v>
      </c>
    </row>
    <row r="63" spans="2:8" ht="52.5" customHeight="1" thickBot="1">
      <c r="B63" s="125"/>
      <c r="C63" s="1209" t="s">
        <v>49</v>
      </c>
      <c r="D63" s="1209"/>
      <c r="E63" s="1210"/>
      <c r="F63" s="362">
        <v>3510</v>
      </c>
      <c r="G63" s="362">
        <v>4088</v>
      </c>
      <c r="H63" s="363">
        <v>4333</v>
      </c>
    </row>
    <row r="64" spans="2:8"/>
  </sheetData>
  <sheetProtection algorithmName="SHA-512" hashValue="Caq+dNH8z/F52+wh20BQmCZzK7EncNErNWgJwJZxwL0tsEMfS8/f9isx0h81ivEVdKvDKgkt7ZIkUzEH035foA==" saltValue="AH2mF2y86NGzY9Cz5Tj2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526</v>
      </c>
      <c r="G2" s="139"/>
      <c r="H2" s="140"/>
    </row>
    <row r="3" spans="1:8">
      <c r="A3" s="136" t="s">
        <v>519</v>
      </c>
      <c r="B3" s="141"/>
      <c r="C3" s="142"/>
      <c r="D3" s="143">
        <v>124384</v>
      </c>
      <c r="E3" s="144"/>
      <c r="F3" s="145">
        <v>53895</v>
      </c>
      <c r="G3" s="146"/>
      <c r="H3" s="147"/>
    </row>
    <row r="4" spans="1:8">
      <c r="A4" s="148"/>
      <c r="B4" s="149"/>
      <c r="C4" s="150"/>
      <c r="D4" s="151">
        <v>21789</v>
      </c>
      <c r="E4" s="152"/>
      <c r="F4" s="153">
        <v>31224</v>
      </c>
      <c r="G4" s="154"/>
      <c r="H4" s="155"/>
    </row>
    <row r="5" spans="1:8">
      <c r="A5" s="136" t="s">
        <v>521</v>
      </c>
      <c r="B5" s="141"/>
      <c r="C5" s="142"/>
      <c r="D5" s="143">
        <v>89763</v>
      </c>
      <c r="E5" s="144"/>
      <c r="F5" s="145">
        <v>56181</v>
      </c>
      <c r="G5" s="146"/>
      <c r="H5" s="147"/>
    </row>
    <row r="6" spans="1:8">
      <c r="A6" s="148"/>
      <c r="B6" s="149"/>
      <c r="C6" s="150"/>
      <c r="D6" s="151">
        <v>37177</v>
      </c>
      <c r="E6" s="152"/>
      <c r="F6" s="153">
        <v>32039</v>
      </c>
      <c r="G6" s="154"/>
      <c r="H6" s="155"/>
    </row>
    <row r="7" spans="1:8">
      <c r="A7" s="136" t="s">
        <v>522</v>
      </c>
      <c r="B7" s="141"/>
      <c r="C7" s="142"/>
      <c r="D7" s="143">
        <v>134412</v>
      </c>
      <c r="E7" s="144"/>
      <c r="F7" s="145">
        <v>47730</v>
      </c>
      <c r="G7" s="146"/>
      <c r="H7" s="147"/>
    </row>
    <row r="8" spans="1:8">
      <c r="A8" s="148"/>
      <c r="B8" s="149"/>
      <c r="C8" s="150"/>
      <c r="D8" s="151">
        <v>54264</v>
      </c>
      <c r="E8" s="152"/>
      <c r="F8" s="153">
        <v>26378</v>
      </c>
      <c r="G8" s="154"/>
      <c r="H8" s="155"/>
    </row>
    <row r="9" spans="1:8">
      <c r="A9" s="136" t="s">
        <v>523</v>
      </c>
      <c r="B9" s="141"/>
      <c r="C9" s="142"/>
      <c r="D9" s="143">
        <v>169052</v>
      </c>
      <c r="E9" s="144"/>
      <c r="F9" s="145">
        <v>61921</v>
      </c>
      <c r="G9" s="146"/>
      <c r="H9" s="147"/>
    </row>
    <row r="10" spans="1:8">
      <c r="A10" s="148"/>
      <c r="B10" s="149"/>
      <c r="C10" s="150"/>
      <c r="D10" s="151">
        <v>27650</v>
      </c>
      <c r="E10" s="152"/>
      <c r="F10" s="153">
        <v>34719</v>
      </c>
      <c r="G10" s="154"/>
      <c r="H10" s="155"/>
    </row>
    <row r="11" spans="1:8">
      <c r="A11" s="136" t="s">
        <v>524</v>
      </c>
      <c r="B11" s="141"/>
      <c r="C11" s="142"/>
      <c r="D11" s="143">
        <v>129067</v>
      </c>
      <c r="E11" s="144"/>
      <c r="F11" s="145">
        <v>62764</v>
      </c>
      <c r="G11" s="146"/>
      <c r="H11" s="147"/>
    </row>
    <row r="12" spans="1:8">
      <c r="A12" s="148"/>
      <c r="B12" s="149"/>
      <c r="C12" s="156"/>
      <c r="D12" s="151">
        <v>21815</v>
      </c>
      <c r="E12" s="152"/>
      <c r="F12" s="153">
        <v>36476</v>
      </c>
      <c r="G12" s="154"/>
      <c r="H12" s="155"/>
    </row>
    <row r="13" spans="1:8">
      <c r="A13" s="136"/>
      <c r="B13" s="141"/>
      <c r="C13" s="157"/>
      <c r="D13" s="158">
        <v>129336</v>
      </c>
      <c r="E13" s="159"/>
      <c r="F13" s="160">
        <v>56498</v>
      </c>
      <c r="G13" s="161"/>
      <c r="H13" s="147"/>
    </row>
    <row r="14" spans="1:8">
      <c r="A14" s="148"/>
      <c r="B14" s="149"/>
      <c r="C14" s="150"/>
      <c r="D14" s="151">
        <v>32539</v>
      </c>
      <c r="E14" s="152"/>
      <c r="F14" s="153">
        <v>32167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7.32</v>
      </c>
      <c r="C19" s="162">
        <f>ROUND(VALUE(SUBSTITUTE(実質収支比率等に係る経年分析!G$48,"▲","-")),2)</f>
        <v>16.239999999999998</v>
      </c>
      <c r="D19" s="162">
        <f>ROUND(VALUE(SUBSTITUTE(実質収支比率等に係る経年分析!H$48,"▲","-")),2)</f>
        <v>14.87</v>
      </c>
      <c r="E19" s="162">
        <f>ROUND(VALUE(SUBSTITUTE(実質収支比率等に係る経年分析!I$48,"▲","-")),2)</f>
        <v>11.26</v>
      </c>
      <c r="F19" s="162">
        <f>ROUND(VALUE(SUBSTITUTE(実質収支比率等に係る経年分析!J$48,"▲","-")),2)</f>
        <v>9.81</v>
      </c>
    </row>
    <row r="20" spans="1:11">
      <c r="A20" s="162" t="s">
        <v>53</v>
      </c>
      <c r="B20" s="162">
        <f>ROUND(VALUE(SUBSTITUTE(実質収支比率等に係る経年分析!F$47,"▲","-")),2)</f>
        <v>14.75</v>
      </c>
      <c r="C20" s="162">
        <f>ROUND(VALUE(SUBSTITUTE(実質収支比率等に係る経年分析!G$47,"▲","-")),2)</f>
        <v>14.47</v>
      </c>
      <c r="D20" s="162">
        <f>ROUND(VALUE(SUBSTITUTE(実質収支比率等に係る経年分析!H$47,"▲","-")),2)</f>
        <v>15.68</v>
      </c>
      <c r="E20" s="162">
        <f>ROUND(VALUE(SUBSTITUTE(実質収支比率等に係る経年分析!I$47,"▲","-")),2)</f>
        <v>16.55</v>
      </c>
      <c r="F20" s="162">
        <f>ROUND(VALUE(SUBSTITUTE(実質収支比率等に係る経年分析!J$47,"▲","-")),2)</f>
        <v>17.34</v>
      </c>
    </row>
    <row r="21" spans="1:11">
      <c r="A21" s="162" t="s">
        <v>54</v>
      </c>
      <c r="B21" s="162">
        <f>IF(ISNUMBER(VALUE(SUBSTITUTE(実質収支比率等に係る経年分析!F$49,"▲","-"))),ROUND(VALUE(SUBSTITUTE(実質収支比率等に係る経年分析!F$49,"▲","-")),2),NA())</f>
        <v>4.68</v>
      </c>
      <c r="C21" s="162">
        <f>IF(ISNUMBER(VALUE(SUBSTITUTE(実質収支比率等に係る経年分析!G$49,"▲","-"))),ROUND(VALUE(SUBSTITUTE(実質収支比率等に係る経年分析!G$49,"▲","-")),2),NA())</f>
        <v>9.92</v>
      </c>
      <c r="D21" s="162">
        <f>IF(ISNUMBER(VALUE(SUBSTITUTE(実質収支比率等に係る経年分析!H$49,"▲","-"))),ROUND(VALUE(SUBSTITUTE(実質収支比率等に係る経年分析!H$49,"▲","-")),2),NA())</f>
        <v>-0.8</v>
      </c>
      <c r="E21" s="162">
        <f>IF(ISNUMBER(VALUE(SUBSTITUTE(実質収支比率等に係る経年分析!I$49,"▲","-"))),ROUND(VALUE(SUBSTITUTE(実質収支比率等に係る経年分析!I$49,"▲","-")),2),NA())</f>
        <v>-2.6</v>
      </c>
      <c r="F21" s="162">
        <f>IF(ISNUMBER(VALUE(SUBSTITUTE(実質収支比率等に係る経年分析!J$49,"▲","-"))),ROUND(VALUE(SUBSTITUTE(実質収支比率等に係る経年分析!J$49,"▲","-")),2),NA())</f>
        <v>-0.13</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2.82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坂東市外２か町公平委員会特別会計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境町後期高齢者医療事業特別会計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c r="A31" s="163" t="str">
        <f>IF(連結実質赤字比率に係る赤字・黒字の構成分析!C$39="",NA(),連結実質赤字比率に係る赤字・黒字の構成分析!C$39)</f>
        <v>境町住宅事業特別会計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c r="A32" s="163" t="str">
        <f>IF(連結実質赤字比率に係る赤字・黒字の構成分析!C$38="",NA(),連結実質赤字比率に係る赤字・黒字の構成分析!C$38)</f>
        <v>境町国民健康保険事業特別会計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0.25</v>
      </c>
    </row>
    <row r="33" spans="1:16">
      <c r="A33" s="163" t="str">
        <f>IF(連結実質赤字比率に係る赤字・黒字の構成分析!C$37="",NA(),連結実質赤字比率に係る赤字・黒字の構成分析!C$37)</f>
        <v>境町下水道事業会計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0.67</v>
      </c>
    </row>
    <row r="34" spans="1:16">
      <c r="A34" s="163" t="str">
        <f>IF(連結実質赤字比率に係る赤字・黒字の構成分析!C$36="",NA(),連結実質赤字比率に係る赤字・黒字の構成分析!C$36)</f>
        <v>境町介護保険事業特別会計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0.91</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16.079999999999998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14.75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9.73</v>
      </c>
    </row>
    <row r="36" spans="1:16">
      <c r="A36" s="163" t="str">
        <f>IF(連結実質赤字比率に係る赤字・黒字の構成分析!C$34="",NA(),連結実質赤字比率に係る赤字・黒字の構成分析!C$34)</f>
        <v>境町水道事業会計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25.49</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872</v>
      </c>
      <c r="E42" s="164"/>
      <c r="F42" s="164"/>
      <c r="G42" s="164">
        <f>'実質公債費比率（分子）の構造'!L$52</f>
        <v>889</v>
      </c>
      <c r="H42" s="164"/>
      <c r="I42" s="164"/>
      <c r="J42" s="164">
        <f>'実質公債費比率（分子）の構造'!M$52</f>
        <v>850</v>
      </c>
      <c r="K42" s="164"/>
      <c r="L42" s="164"/>
      <c r="M42" s="164">
        <f>'実質公債費比率（分子）の構造'!N$52</f>
        <v>792</v>
      </c>
      <c r="N42" s="164"/>
      <c r="O42" s="164"/>
      <c r="P42" s="164">
        <f>'実質公債費比率（分子）の構造'!O$52</f>
        <v>806</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27</v>
      </c>
      <c r="C44" s="164"/>
      <c r="D44" s="164"/>
      <c r="E44" s="164">
        <f>'実質公債費比率（分子）の構造'!L$50</f>
        <v>20</v>
      </c>
      <c r="F44" s="164"/>
      <c r="G44" s="164"/>
      <c r="H44" s="164">
        <f>'実質公債費比率（分子）の構造'!M$50</f>
        <v>15</v>
      </c>
      <c r="I44" s="164"/>
      <c r="J44" s="164"/>
      <c r="K44" s="164">
        <f>'実質公債費比率（分子）の構造'!N$50</f>
        <v>8</v>
      </c>
      <c r="L44" s="164"/>
      <c r="M44" s="164"/>
      <c r="N44" s="164">
        <f>'実質公債費比率（分子）の構造'!O$50</f>
        <v>5</v>
      </c>
      <c r="O44" s="164"/>
      <c r="P44" s="164"/>
    </row>
    <row r="45" spans="1:16">
      <c r="A45" s="164" t="s">
        <v>63</v>
      </c>
      <c r="B45" s="164">
        <f>'実質公債費比率（分子）の構造'!K$49</f>
        <v>116</v>
      </c>
      <c r="C45" s="164"/>
      <c r="D45" s="164"/>
      <c r="E45" s="164">
        <f>'実質公債費比率（分子）の構造'!L$49</f>
        <v>104</v>
      </c>
      <c r="F45" s="164"/>
      <c r="G45" s="164"/>
      <c r="H45" s="164">
        <f>'実質公債費比率（分子）の構造'!M$49</f>
        <v>62</v>
      </c>
      <c r="I45" s="164"/>
      <c r="J45" s="164"/>
      <c r="K45" s="164">
        <f>'実質公債費比率（分子）の構造'!N$49</f>
        <v>13</v>
      </c>
      <c r="L45" s="164"/>
      <c r="M45" s="164"/>
      <c r="N45" s="164">
        <f>'実質公債費比率（分子）の構造'!O$49</f>
        <v>16</v>
      </c>
      <c r="O45" s="164"/>
      <c r="P45" s="164"/>
    </row>
    <row r="46" spans="1:16">
      <c r="A46" s="164" t="s">
        <v>64</v>
      </c>
      <c r="B46" s="164">
        <f>'実質公債費比率（分子）の構造'!K$48</f>
        <v>471</v>
      </c>
      <c r="C46" s="164"/>
      <c r="D46" s="164"/>
      <c r="E46" s="164">
        <f>'実質公債費比率（分子）の構造'!L$48</f>
        <v>470</v>
      </c>
      <c r="F46" s="164"/>
      <c r="G46" s="164"/>
      <c r="H46" s="164">
        <f>'実質公債費比率（分子）の構造'!M$48</f>
        <v>465</v>
      </c>
      <c r="I46" s="164"/>
      <c r="J46" s="164"/>
      <c r="K46" s="164">
        <f>'実質公債費比率（分子）の構造'!N$48</f>
        <v>386</v>
      </c>
      <c r="L46" s="164"/>
      <c r="M46" s="164"/>
      <c r="N46" s="164">
        <f>'実質公債費比率（分子）の構造'!O$48</f>
        <v>365</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986</v>
      </c>
      <c r="C49" s="164"/>
      <c r="D49" s="164"/>
      <c r="E49" s="164">
        <f>'実質公債費比率（分子）の構造'!L$45</f>
        <v>998</v>
      </c>
      <c r="F49" s="164"/>
      <c r="G49" s="164"/>
      <c r="H49" s="164">
        <f>'実質公債費比率（分子）の構造'!M$45</f>
        <v>996</v>
      </c>
      <c r="I49" s="164"/>
      <c r="J49" s="164"/>
      <c r="K49" s="164">
        <f>'実質公債費比率（分子）の構造'!N$45</f>
        <v>935</v>
      </c>
      <c r="L49" s="164"/>
      <c r="M49" s="164"/>
      <c r="N49" s="164">
        <f>'実質公債費比率（分子）の構造'!O$45</f>
        <v>926</v>
      </c>
      <c r="O49" s="164"/>
      <c r="P49" s="164"/>
    </row>
    <row r="50" spans="1:16">
      <c r="A50" s="164" t="s">
        <v>67</v>
      </c>
      <c r="B50" s="164" t="e">
        <f>NA()</f>
        <v>#N/A</v>
      </c>
      <c r="C50" s="164">
        <f>IF(ISNUMBER('実質公債費比率（分子）の構造'!K$53),'実質公債費比率（分子）の構造'!K$53,NA())</f>
        <v>728</v>
      </c>
      <c r="D50" s="164" t="e">
        <f>NA()</f>
        <v>#N/A</v>
      </c>
      <c r="E50" s="164" t="e">
        <f>NA()</f>
        <v>#N/A</v>
      </c>
      <c r="F50" s="164">
        <f>IF(ISNUMBER('実質公債費比率（分子）の構造'!L$53),'実質公債費比率（分子）の構造'!L$53,NA())</f>
        <v>703</v>
      </c>
      <c r="G50" s="164" t="e">
        <f>NA()</f>
        <v>#N/A</v>
      </c>
      <c r="H50" s="164" t="e">
        <f>NA()</f>
        <v>#N/A</v>
      </c>
      <c r="I50" s="164">
        <f>IF(ISNUMBER('実質公債費比率（分子）の構造'!M$53),'実質公債費比率（分子）の構造'!M$53,NA())</f>
        <v>688</v>
      </c>
      <c r="J50" s="164" t="e">
        <f>NA()</f>
        <v>#N/A</v>
      </c>
      <c r="K50" s="164" t="e">
        <f>NA()</f>
        <v>#N/A</v>
      </c>
      <c r="L50" s="164">
        <f>IF(ISNUMBER('実質公債費比率（分子）の構造'!N$53),'実質公債費比率（分子）の構造'!N$53,NA())</f>
        <v>550</v>
      </c>
      <c r="M50" s="164" t="e">
        <f>NA()</f>
        <v>#N/A</v>
      </c>
      <c r="N50" s="164" t="e">
        <f>NA()</f>
        <v>#N/A</v>
      </c>
      <c r="O50" s="164">
        <f>IF(ISNUMBER('実質公債費比率（分子）の構造'!O$53),'実質公債費比率（分子）の構造'!O$53,NA())</f>
        <v>506</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9053</v>
      </c>
      <c r="E56" s="163"/>
      <c r="F56" s="163"/>
      <c r="G56" s="163">
        <f>'将来負担比率（分子）の構造'!J$52</f>
        <v>9146</v>
      </c>
      <c r="H56" s="163"/>
      <c r="I56" s="163"/>
      <c r="J56" s="163">
        <f>'将来負担比率（分子）の構造'!K$52</f>
        <v>9215</v>
      </c>
      <c r="K56" s="163"/>
      <c r="L56" s="163"/>
      <c r="M56" s="163">
        <f>'将来負担比率（分子）の構造'!L$52</f>
        <v>8868</v>
      </c>
      <c r="N56" s="163"/>
      <c r="O56" s="163"/>
      <c r="P56" s="163">
        <f>'将来負担比率（分子）の構造'!M$52</f>
        <v>8512</v>
      </c>
    </row>
    <row r="57" spans="1:16">
      <c r="A57" s="163" t="s">
        <v>42</v>
      </c>
      <c r="B57" s="163"/>
      <c r="C57" s="163"/>
      <c r="D57" s="163">
        <f>'将来負担比率（分子）の構造'!I$51</f>
        <v>1503</v>
      </c>
      <c r="E57" s="163"/>
      <c r="F57" s="163"/>
      <c r="G57" s="163">
        <f>'将来負担比率（分子）の構造'!J$51</f>
        <v>2167</v>
      </c>
      <c r="H57" s="163"/>
      <c r="I57" s="163"/>
      <c r="J57" s="163">
        <f>'将来負担比率（分子）の構造'!K$51</f>
        <v>3059</v>
      </c>
      <c r="K57" s="163"/>
      <c r="L57" s="163"/>
      <c r="M57" s="163">
        <f>'将来負担比率（分子）の構造'!L$51</f>
        <v>2591</v>
      </c>
      <c r="N57" s="163"/>
      <c r="O57" s="163"/>
      <c r="P57" s="163">
        <f>'将来負担比率（分子）の構造'!M$51</f>
        <v>3433</v>
      </c>
    </row>
    <row r="58" spans="1:16">
      <c r="A58" s="163" t="s">
        <v>41</v>
      </c>
      <c r="B58" s="163"/>
      <c r="C58" s="163"/>
      <c r="D58" s="163">
        <f>'将来負担比率（分子）の構造'!I$50</f>
        <v>3295</v>
      </c>
      <c r="E58" s="163"/>
      <c r="F58" s="163"/>
      <c r="G58" s="163">
        <f>'将来負担比率（分子）の構造'!J$50</f>
        <v>3562</v>
      </c>
      <c r="H58" s="163"/>
      <c r="I58" s="163"/>
      <c r="J58" s="163">
        <f>'将来負担比率（分子）の構造'!K$50</f>
        <v>3876</v>
      </c>
      <c r="K58" s="163"/>
      <c r="L58" s="163"/>
      <c r="M58" s="163">
        <f>'将来負担比率（分子）の構造'!L$50</f>
        <v>4359</v>
      </c>
      <c r="N58" s="163"/>
      <c r="O58" s="163"/>
      <c r="P58" s="163">
        <f>'将来負担比率（分子）の構造'!M$50</f>
        <v>5057</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117</v>
      </c>
      <c r="C61" s="163"/>
      <c r="D61" s="163"/>
      <c r="E61" s="163">
        <f>'将来負担比率（分子）の構造'!J$46</f>
        <v>36</v>
      </c>
      <c r="F61" s="163"/>
      <c r="G61" s="163"/>
      <c r="H61" s="163">
        <f>'将来負担比率（分子）の構造'!K$46</f>
        <v>34</v>
      </c>
      <c r="I61" s="163"/>
      <c r="J61" s="163"/>
      <c r="K61" s="163">
        <f>'将来負担比率（分子）の構造'!L$46</f>
        <v>31</v>
      </c>
      <c r="L61" s="163"/>
      <c r="M61" s="163"/>
      <c r="N61" s="163">
        <f>'将来負担比率（分子）の構造'!M$46</f>
        <v>30</v>
      </c>
      <c r="O61" s="163"/>
      <c r="P61" s="163"/>
    </row>
    <row r="62" spans="1:16">
      <c r="A62" s="163" t="s">
        <v>35</v>
      </c>
      <c r="B62" s="163">
        <f>'将来負担比率（分子）の構造'!I$45</f>
        <v>1663</v>
      </c>
      <c r="C62" s="163"/>
      <c r="D62" s="163"/>
      <c r="E62" s="163">
        <f>'将来負担比率（分子）の構造'!J$45</f>
        <v>1656</v>
      </c>
      <c r="F62" s="163"/>
      <c r="G62" s="163"/>
      <c r="H62" s="163">
        <f>'将来負担比率（分子）の構造'!K$45</f>
        <v>1617</v>
      </c>
      <c r="I62" s="163"/>
      <c r="J62" s="163"/>
      <c r="K62" s="163">
        <f>'将来負担比率（分子）の構造'!L$45</f>
        <v>1639</v>
      </c>
      <c r="L62" s="163"/>
      <c r="M62" s="163"/>
      <c r="N62" s="163">
        <f>'将来負担比率（分子）の構造'!M$45</f>
        <v>1569</v>
      </c>
      <c r="O62" s="163"/>
      <c r="P62" s="163"/>
    </row>
    <row r="63" spans="1:16">
      <c r="A63" s="163" t="s">
        <v>34</v>
      </c>
      <c r="B63" s="163">
        <f>'将来負担比率（分子）の構造'!I$44</f>
        <v>177</v>
      </c>
      <c r="C63" s="163"/>
      <c r="D63" s="163"/>
      <c r="E63" s="163">
        <f>'将来負担比率（分子）の構造'!J$44</f>
        <v>119</v>
      </c>
      <c r="F63" s="163"/>
      <c r="G63" s="163"/>
      <c r="H63" s="163">
        <f>'将来負担比率（分子）の構造'!K$44</f>
        <v>97</v>
      </c>
      <c r="I63" s="163"/>
      <c r="J63" s="163"/>
      <c r="K63" s="163">
        <f>'将来負担比率（分子）の構造'!L$44</f>
        <v>122</v>
      </c>
      <c r="L63" s="163"/>
      <c r="M63" s="163"/>
      <c r="N63" s="163">
        <f>'将来負担比率（分子）の構造'!M$44</f>
        <v>143</v>
      </c>
      <c r="O63" s="163"/>
      <c r="P63" s="163"/>
    </row>
    <row r="64" spans="1:16">
      <c r="A64" s="163" t="s">
        <v>33</v>
      </c>
      <c r="B64" s="163">
        <f>'将来負担比率（分子）の構造'!I$43</f>
        <v>5116</v>
      </c>
      <c r="C64" s="163"/>
      <c r="D64" s="163"/>
      <c r="E64" s="163">
        <f>'将来負担比率（分子）の構造'!J$43</f>
        <v>4813</v>
      </c>
      <c r="F64" s="163"/>
      <c r="G64" s="163"/>
      <c r="H64" s="163">
        <f>'将来負担比率（分子）の構造'!K$43</f>
        <v>4478</v>
      </c>
      <c r="I64" s="163"/>
      <c r="J64" s="163"/>
      <c r="K64" s="163">
        <f>'将来負担比率（分子）の構造'!L$43</f>
        <v>4178</v>
      </c>
      <c r="L64" s="163"/>
      <c r="M64" s="163"/>
      <c r="N64" s="163">
        <f>'将来負担比率（分子）の構造'!M$43</f>
        <v>3646</v>
      </c>
      <c r="O64" s="163"/>
      <c r="P64" s="163"/>
    </row>
    <row r="65" spans="1:16">
      <c r="A65" s="163" t="s">
        <v>32</v>
      </c>
      <c r="B65" s="163">
        <f>'将来負担比率（分子）の構造'!I$42</f>
        <v>1458</v>
      </c>
      <c r="C65" s="163"/>
      <c r="D65" s="163"/>
      <c r="E65" s="163">
        <f>'将来負担比率（分子）の構造'!J$42</f>
        <v>2033</v>
      </c>
      <c r="F65" s="163"/>
      <c r="G65" s="163"/>
      <c r="H65" s="163">
        <f>'将来負担比率（分子）の構造'!K$42</f>
        <v>2926</v>
      </c>
      <c r="I65" s="163"/>
      <c r="J65" s="163"/>
      <c r="K65" s="163">
        <f>'将来負担比率（分子）の構造'!L$42</f>
        <v>1965</v>
      </c>
      <c r="L65" s="163"/>
      <c r="M65" s="163"/>
      <c r="N65" s="163">
        <f>'将来負担比率（分子）の構造'!M$42</f>
        <v>2226</v>
      </c>
      <c r="O65" s="163"/>
      <c r="P65" s="163"/>
    </row>
    <row r="66" spans="1:16">
      <c r="A66" s="163" t="s">
        <v>31</v>
      </c>
      <c r="B66" s="163">
        <f>'将来負担比率（分子）の構造'!I$41</f>
        <v>10010</v>
      </c>
      <c r="C66" s="163"/>
      <c r="D66" s="163"/>
      <c r="E66" s="163">
        <f>'将来負担比率（分子）の構造'!J$41</f>
        <v>10270</v>
      </c>
      <c r="F66" s="163"/>
      <c r="G66" s="163"/>
      <c r="H66" s="163">
        <f>'将来負担比率（分子）の構造'!K$41</f>
        <v>10560</v>
      </c>
      <c r="I66" s="163"/>
      <c r="J66" s="163"/>
      <c r="K66" s="163">
        <f>'将来負担比率（分子）の構造'!L$41</f>
        <v>10689</v>
      </c>
      <c r="L66" s="163"/>
      <c r="M66" s="163"/>
      <c r="N66" s="163">
        <f>'将来負担比率（分子）の構造'!M$41</f>
        <v>10794</v>
      </c>
      <c r="O66" s="163"/>
      <c r="P66" s="163"/>
    </row>
    <row r="67" spans="1:16">
      <c r="A67" s="163" t="s">
        <v>71</v>
      </c>
      <c r="B67" s="163" t="e">
        <f>NA()</f>
        <v>#N/A</v>
      </c>
      <c r="C67" s="163">
        <f>IF(ISNUMBER('将来負担比率（分子）の構造'!I$53), IF('将来負担比率（分子）の構造'!I$53 &lt; 0, 0, '将来負担比率（分子）の構造'!I$53), NA())</f>
        <v>4688</v>
      </c>
      <c r="D67" s="163" t="e">
        <f>NA()</f>
        <v>#N/A</v>
      </c>
      <c r="E67" s="163" t="e">
        <f>NA()</f>
        <v>#N/A</v>
      </c>
      <c r="F67" s="163">
        <f>IF(ISNUMBER('将来負担比率（分子）の構造'!J$53), IF('将来負担比率（分子）の構造'!J$53 &lt; 0, 0, '将来負担比率（分子）の構造'!J$53), NA())</f>
        <v>4049</v>
      </c>
      <c r="G67" s="163" t="e">
        <f>NA()</f>
        <v>#N/A</v>
      </c>
      <c r="H67" s="163" t="e">
        <f>NA()</f>
        <v>#N/A</v>
      </c>
      <c r="I67" s="163">
        <f>IF(ISNUMBER('将来負担比率（分子）の構造'!K$53), IF('将来負担比率（分子）の構造'!K$53 &lt; 0, 0, '将来負担比率（分子）の構造'!K$53), NA())</f>
        <v>3561</v>
      </c>
      <c r="J67" s="163" t="e">
        <f>NA()</f>
        <v>#N/A</v>
      </c>
      <c r="K67" s="163" t="e">
        <f>NA()</f>
        <v>#N/A</v>
      </c>
      <c r="L67" s="163">
        <f>IF(ISNUMBER('将来負担比率（分子）の構造'!L$53), IF('将来負担比率（分子）の構造'!L$53 &lt; 0, 0, '将来負担比率（分子）の構造'!L$53), NA())</f>
        <v>2806</v>
      </c>
      <c r="M67" s="163" t="e">
        <f>NA()</f>
        <v>#N/A</v>
      </c>
      <c r="N67" s="163" t="e">
        <f>NA()</f>
        <v>#N/A</v>
      </c>
      <c r="O67" s="163">
        <f>IF(ISNUMBER('将来負担比率（分子）の構造'!M$53), IF('将来負担比率（分子）の構造'!M$53 &lt; 0, 0, '将来負担比率（分子）の構造'!M$53), NA())</f>
        <v>1404</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1000</v>
      </c>
      <c r="C72" s="167">
        <f>基金残高に係る経年分析!G55</f>
        <v>1060</v>
      </c>
      <c r="D72" s="167">
        <f>基金残高に係る経年分析!H55</f>
        <v>1137</v>
      </c>
    </row>
    <row r="73" spans="1:16">
      <c r="A73" s="166" t="s">
        <v>74</v>
      </c>
      <c r="B73" s="167">
        <f>基金残高に係る経年分析!F56</f>
        <v>244</v>
      </c>
      <c r="C73" s="167">
        <f>基金残高に係る経年分析!G56</f>
        <v>305</v>
      </c>
      <c r="D73" s="167">
        <f>基金残高に係る経年分析!H56</f>
        <v>301</v>
      </c>
    </row>
    <row r="74" spans="1:16">
      <c r="A74" s="166" t="s">
        <v>75</v>
      </c>
      <c r="B74" s="167">
        <f>基金残高に係る経年分析!F57</f>
        <v>2266</v>
      </c>
      <c r="C74" s="167">
        <f>基金残高に係る経年分析!G57</f>
        <v>2723</v>
      </c>
      <c r="D74" s="167">
        <f>基金残高に係る経年分析!H57</f>
        <v>2894</v>
      </c>
    </row>
  </sheetData>
  <sheetProtection algorithmName="SHA-512" hashValue="gf4pdhArZXO9dJaKCqY/eBbaGqbekEoFoHTX8ZFIFFUqsivKPSHM5uPgZgHpbciWEHDBSp6TzHQNf9m40isUOA==" saltValue="HRawetotlU1GExjKcOqa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3763654</v>
      </c>
      <c r="S5" s="677"/>
      <c r="T5" s="677"/>
      <c r="U5" s="677"/>
      <c r="V5" s="677"/>
      <c r="W5" s="677"/>
      <c r="X5" s="677"/>
      <c r="Y5" s="702"/>
      <c r="Z5" s="715">
        <v>13.6</v>
      </c>
      <c r="AA5" s="715"/>
      <c r="AB5" s="715"/>
      <c r="AC5" s="715"/>
      <c r="AD5" s="716">
        <v>3763654</v>
      </c>
      <c r="AE5" s="716"/>
      <c r="AF5" s="716"/>
      <c r="AG5" s="716"/>
      <c r="AH5" s="716"/>
      <c r="AI5" s="716"/>
      <c r="AJ5" s="716"/>
      <c r="AK5" s="716"/>
      <c r="AL5" s="703">
        <v>55.1</v>
      </c>
      <c r="AM5" s="685"/>
      <c r="AN5" s="685"/>
      <c r="AO5" s="704"/>
      <c r="AP5" s="679" t="s">
        <v>217</v>
      </c>
      <c r="AQ5" s="680"/>
      <c r="AR5" s="680"/>
      <c r="AS5" s="680"/>
      <c r="AT5" s="680"/>
      <c r="AU5" s="680"/>
      <c r="AV5" s="680"/>
      <c r="AW5" s="680"/>
      <c r="AX5" s="680"/>
      <c r="AY5" s="680"/>
      <c r="AZ5" s="680"/>
      <c r="BA5" s="680"/>
      <c r="BB5" s="680"/>
      <c r="BC5" s="680"/>
      <c r="BD5" s="680"/>
      <c r="BE5" s="680"/>
      <c r="BF5" s="681"/>
      <c r="BG5" s="621">
        <v>3751448</v>
      </c>
      <c r="BH5" s="622"/>
      <c r="BI5" s="622"/>
      <c r="BJ5" s="622"/>
      <c r="BK5" s="622"/>
      <c r="BL5" s="622"/>
      <c r="BM5" s="622"/>
      <c r="BN5" s="623"/>
      <c r="BO5" s="659">
        <v>99.7</v>
      </c>
      <c r="BP5" s="659"/>
      <c r="BQ5" s="659"/>
      <c r="BR5" s="659"/>
      <c r="BS5" s="660">
        <v>80779</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132276</v>
      </c>
      <c r="S6" s="622"/>
      <c r="T6" s="622"/>
      <c r="U6" s="622"/>
      <c r="V6" s="622"/>
      <c r="W6" s="622"/>
      <c r="X6" s="622"/>
      <c r="Y6" s="623"/>
      <c r="Z6" s="659">
        <v>0.5</v>
      </c>
      <c r="AA6" s="659"/>
      <c r="AB6" s="659"/>
      <c r="AC6" s="659"/>
      <c r="AD6" s="660">
        <v>132276</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3751448</v>
      </c>
      <c r="BH6" s="622"/>
      <c r="BI6" s="622"/>
      <c r="BJ6" s="622"/>
      <c r="BK6" s="622"/>
      <c r="BL6" s="622"/>
      <c r="BM6" s="622"/>
      <c r="BN6" s="623"/>
      <c r="BO6" s="659">
        <v>99.7</v>
      </c>
      <c r="BP6" s="659"/>
      <c r="BQ6" s="659"/>
      <c r="BR6" s="659"/>
      <c r="BS6" s="660">
        <v>80779</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104092</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104092</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1272</v>
      </c>
      <c r="S7" s="622"/>
      <c r="T7" s="622"/>
      <c r="U7" s="622"/>
      <c r="V7" s="622"/>
      <c r="W7" s="622"/>
      <c r="X7" s="622"/>
      <c r="Y7" s="623"/>
      <c r="Z7" s="659">
        <v>0</v>
      </c>
      <c r="AA7" s="659"/>
      <c r="AB7" s="659"/>
      <c r="AC7" s="659"/>
      <c r="AD7" s="660">
        <v>1272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1506752</v>
      </c>
      <c r="BH7" s="622"/>
      <c r="BI7" s="622"/>
      <c r="BJ7" s="622"/>
      <c r="BK7" s="622"/>
      <c r="BL7" s="622"/>
      <c r="BM7" s="622"/>
      <c r="BN7" s="623"/>
      <c r="BO7" s="659">
        <v>40</v>
      </c>
      <c r="BP7" s="659"/>
      <c r="BQ7" s="659"/>
      <c r="BR7" s="659"/>
      <c r="BS7" s="660">
        <v>80779</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15517395</v>
      </c>
      <c r="CS7" s="622"/>
      <c r="CT7" s="622"/>
      <c r="CU7" s="622"/>
      <c r="CV7" s="622"/>
      <c r="CW7" s="622"/>
      <c r="CX7" s="622"/>
      <c r="CY7" s="623"/>
      <c r="CZ7" s="659">
        <v>57.6</v>
      </c>
      <c r="DA7" s="659"/>
      <c r="DB7" s="659"/>
      <c r="DC7" s="659"/>
      <c r="DD7" s="627">
        <v>970203</v>
      </c>
      <c r="DE7" s="622"/>
      <c r="DF7" s="622"/>
      <c r="DG7" s="622"/>
      <c r="DH7" s="622"/>
      <c r="DI7" s="622"/>
      <c r="DJ7" s="622"/>
      <c r="DK7" s="622"/>
      <c r="DL7" s="622"/>
      <c r="DM7" s="622"/>
      <c r="DN7" s="622"/>
      <c r="DO7" s="622"/>
      <c r="DP7" s="623"/>
      <c r="DQ7" s="627">
        <v>1912931</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25828</v>
      </c>
      <c r="S8" s="622"/>
      <c r="T8" s="622"/>
      <c r="U8" s="622"/>
      <c r="V8" s="622"/>
      <c r="W8" s="622"/>
      <c r="X8" s="622"/>
      <c r="Y8" s="623"/>
      <c r="Z8" s="659">
        <v>0.1</v>
      </c>
      <c r="AA8" s="659"/>
      <c r="AB8" s="659"/>
      <c r="AC8" s="659"/>
      <c r="AD8" s="660">
        <v>25828</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39708</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4386534</v>
      </c>
      <c r="CS8" s="622"/>
      <c r="CT8" s="622"/>
      <c r="CU8" s="622"/>
      <c r="CV8" s="622"/>
      <c r="CW8" s="622"/>
      <c r="CX8" s="622"/>
      <c r="CY8" s="623"/>
      <c r="CZ8" s="659">
        <v>16.3</v>
      </c>
      <c r="DA8" s="659"/>
      <c r="DB8" s="659"/>
      <c r="DC8" s="659"/>
      <c r="DD8" s="627">
        <v>8486</v>
      </c>
      <c r="DE8" s="622"/>
      <c r="DF8" s="622"/>
      <c r="DG8" s="622"/>
      <c r="DH8" s="622"/>
      <c r="DI8" s="622"/>
      <c r="DJ8" s="622"/>
      <c r="DK8" s="622"/>
      <c r="DL8" s="622"/>
      <c r="DM8" s="622"/>
      <c r="DN8" s="622"/>
      <c r="DO8" s="622"/>
      <c r="DP8" s="623"/>
      <c r="DQ8" s="627">
        <v>1937717</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36073</v>
      </c>
      <c r="S9" s="622"/>
      <c r="T9" s="622"/>
      <c r="U9" s="622"/>
      <c r="V9" s="622"/>
      <c r="W9" s="622"/>
      <c r="X9" s="622"/>
      <c r="Y9" s="623"/>
      <c r="Z9" s="659">
        <v>0.1</v>
      </c>
      <c r="AA9" s="659"/>
      <c r="AB9" s="659"/>
      <c r="AC9" s="659"/>
      <c r="AD9" s="660">
        <v>36073</v>
      </c>
      <c r="AE9" s="660"/>
      <c r="AF9" s="660"/>
      <c r="AG9" s="660"/>
      <c r="AH9" s="660"/>
      <c r="AI9" s="660"/>
      <c r="AJ9" s="660"/>
      <c r="AK9" s="660"/>
      <c r="AL9" s="624">
        <v>0.5</v>
      </c>
      <c r="AM9" s="625"/>
      <c r="AN9" s="625"/>
      <c r="AO9" s="661"/>
      <c r="AP9" s="618" t="s">
        <v>231</v>
      </c>
      <c r="AQ9" s="619"/>
      <c r="AR9" s="619"/>
      <c r="AS9" s="619"/>
      <c r="AT9" s="619"/>
      <c r="AU9" s="619"/>
      <c r="AV9" s="619"/>
      <c r="AW9" s="619"/>
      <c r="AX9" s="619"/>
      <c r="AY9" s="619"/>
      <c r="AZ9" s="619"/>
      <c r="BA9" s="619"/>
      <c r="BB9" s="619"/>
      <c r="BC9" s="619"/>
      <c r="BD9" s="619"/>
      <c r="BE9" s="619"/>
      <c r="BF9" s="620"/>
      <c r="BG9" s="621">
        <v>1145163</v>
      </c>
      <c r="BH9" s="622"/>
      <c r="BI9" s="622"/>
      <c r="BJ9" s="622"/>
      <c r="BK9" s="622"/>
      <c r="BL9" s="622"/>
      <c r="BM9" s="622"/>
      <c r="BN9" s="623"/>
      <c r="BO9" s="659">
        <v>30.4</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789549</v>
      </c>
      <c r="CS9" s="622"/>
      <c r="CT9" s="622"/>
      <c r="CU9" s="622"/>
      <c r="CV9" s="622"/>
      <c r="CW9" s="622"/>
      <c r="CX9" s="622"/>
      <c r="CY9" s="623"/>
      <c r="CZ9" s="659">
        <v>2.9</v>
      </c>
      <c r="DA9" s="659"/>
      <c r="DB9" s="659"/>
      <c r="DC9" s="659"/>
      <c r="DD9" s="627">
        <v>3084</v>
      </c>
      <c r="DE9" s="622"/>
      <c r="DF9" s="622"/>
      <c r="DG9" s="622"/>
      <c r="DH9" s="622"/>
      <c r="DI9" s="622"/>
      <c r="DJ9" s="622"/>
      <c r="DK9" s="622"/>
      <c r="DL9" s="622"/>
      <c r="DM9" s="622"/>
      <c r="DN9" s="622"/>
      <c r="DO9" s="622"/>
      <c r="DP9" s="623"/>
      <c r="DQ9" s="627">
        <v>704329</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97933</v>
      </c>
      <c r="BH10" s="622"/>
      <c r="BI10" s="622"/>
      <c r="BJ10" s="622"/>
      <c r="BK10" s="622"/>
      <c r="BL10" s="622"/>
      <c r="BM10" s="622"/>
      <c r="BN10" s="623"/>
      <c r="BO10" s="659">
        <v>2.6</v>
      </c>
      <c r="BP10" s="659"/>
      <c r="BQ10" s="659"/>
      <c r="BR10" s="659"/>
      <c r="BS10" s="660">
        <v>16475</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22794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21976</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638565</v>
      </c>
      <c r="S11" s="622"/>
      <c r="T11" s="622"/>
      <c r="U11" s="622"/>
      <c r="V11" s="622"/>
      <c r="W11" s="622"/>
      <c r="X11" s="622"/>
      <c r="Y11" s="623"/>
      <c r="Z11" s="624">
        <v>2.2999999999999998</v>
      </c>
      <c r="AA11" s="625"/>
      <c r="AB11" s="625"/>
      <c r="AC11" s="626"/>
      <c r="AD11" s="627">
        <v>638565</v>
      </c>
      <c r="AE11" s="622"/>
      <c r="AF11" s="622"/>
      <c r="AG11" s="622"/>
      <c r="AH11" s="622"/>
      <c r="AI11" s="622"/>
      <c r="AJ11" s="622"/>
      <c r="AK11" s="623"/>
      <c r="AL11" s="624">
        <v>9.3000000000000007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223948</v>
      </c>
      <c r="BH11" s="622"/>
      <c r="BI11" s="622"/>
      <c r="BJ11" s="622"/>
      <c r="BK11" s="622"/>
      <c r="BL11" s="622"/>
      <c r="BM11" s="622"/>
      <c r="BN11" s="623"/>
      <c r="BO11" s="659">
        <v>6</v>
      </c>
      <c r="BP11" s="659"/>
      <c r="BQ11" s="659"/>
      <c r="BR11" s="659"/>
      <c r="BS11" s="660">
        <v>64304</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665471</v>
      </c>
      <c r="CS11" s="622"/>
      <c r="CT11" s="622"/>
      <c r="CU11" s="622"/>
      <c r="CV11" s="622"/>
      <c r="CW11" s="622"/>
      <c r="CX11" s="622"/>
      <c r="CY11" s="623"/>
      <c r="CZ11" s="659">
        <v>2.5</v>
      </c>
      <c r="DA11" s="659"/>
      <c r="DB11" s="659"/>
      <c r="DC11" s="659"/>
      <c r="DD11" s="627">
        <v>318596</v>
      </c>
      <c r="DE11" s="622"/>
      <c r="DF11" s="622"/>
      <c r="DG11" s="622"/>
      <c r="DH11" s="622"/>
      <c r="DI11" s="622"/>
      <c r="DJ11" s="622"/>
      <c r="DK11" s="622"/>
      <c r="DL11" s="622"/>
      <c r="DM11" s="622"/>
      <c r="DN11" s="622"/>
      <c r="DO11" s="622"/>
      <c r="DP11" s="623"/>
      <c r="DQ11" s="627">
        <v>307854</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2797</v>
      </c>
      <c r="S12" s="622"/>
      <c r="T12" s="622"/>
      <c r="U12" s="622"/>
      <c r="V12" s="622"/>
      <c r="W12" s="622"/>
      <c r="X12" s="622"/>
      <c r="Y12" s="623"/>
      <c r="Z12" s="659">
        <v>0</v>
      </c>
      <c r="AA12" s="659"/>
      <c r="AB12" s="659"/>
      <c r="AC12" s="659"/>
      <c r="AD12" s="660">
        <v>2797</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1890925</v>
      </c>
      <c r="BH12" s="622"/>
      <c r="BI12" s="622"/>
      <c r="BJ12" s="622"/>
      <c r="BK12" s="622"/>
      <c r="BL12" s="622"/>
      <c r="BM12" s="622"/>
      <c r="BN12" s="623"/>
      <c r="BO12" s="659">
        <v>50.2</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948533</v>
      </c>
      <c r="CS12" s="622"/>
      <c r="CT12" s="622"/>
      <c r="CU12" s="622"/>
      <c r="CV12" s="622"/>
      <c r="CW12" s="622"/>
      <c r="CX12" s="622"/>
      <c r="CY12" s="623"/>
      <c r="CZ12" s="659">
        <v>3.5</v>
      </c>
      <c r="DA12" s="659"/>
      <c r="DB12" s="659"/>
      <c r="DC12" s="659"/>
      <c r="DD12" s="627">
        <v>535312</v>
      </c>
      <c r="DE12" s="622"/>
      <c r="DF12" s="622"/>
      <c r="DG12" s="622"/>
      <c r="DH12" s="622"/>
      <c r="DI12" s="622"/>
      <c r="DJ12" s="622"/>
      <c r="DK12" s="622"/>
      <c r="DL12" s="622"/>
      <c r="DM12" s="622"/>
      <c r="DN12" s="622"/>
      <c r="DO12" s="622"/>
      <c r="DP12" s="623"/>
      <c r="DQ12" s="627">
        <v>180645</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1890592</v>
      </c>
      <c r="BH13" s="622"/>
      <c r="BI13" s="622"/>
      <c r="BJ13" s="622"/>
      <c r="BK13" s="622"/>
      <c r="BL13" s="622"/>
      <c r="BM13" s="622"/>
      <c r="BN13" s="623"/>
      <c r="BO13" s="659">
        <v>50.2</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1971853</v>
      </c>
      <c r="CS13" s="622"/>
      <c r="CT13" s="622"/>
      <c r="CU13" s="622"/>
      <c r="CV13" s="622"/>
      <c r="CW13" s="622"/>
      <c r="CX13" s="622"/>
      <c r="CY13" s="623"/>
      <c r="CZ13" s="659">
        <v>7.3</v>
      </c>
      <c r="DA13" s="659"/>
      <c r="DB13" s="659"/>
      <c r="DC13" s="659"/>
      <c r="DD13" s="627">
        <v>1271363</v>
      </c>
      <c r="DE13" s="622"/>
      <c r="DF13" s="622"/>
      <c r="DG13" s="622"/>
      <c r="DH13" s="622"/>
      <c r="DI13" s="622"/>
      <c r="DJ13" s="622"/>
      <c r="DK13" s="622"/>
      <c r="DL13" s="622"/>
      <c r="DM13" s="622"/>
      <c r="DN13" s="622"/>
      <c r="DO13" s="622"/>
      <c r="DP13" s="623"/>
      <c r="DQ13" s="627">
        <v>614544</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100143</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397916</v>
      </c>
      <c r="CS14" s="622"/>
      <c r="CT14" s="622"/>
      <c r="CU14" s="622"/>
      <c r="CV14" s="622"/>
      <c r="CW14" s="622"/>
      <c r="CX14" s="622"/>
      <c r="CY14" s="623"/>
      <c r="CZ14" s="659">
        <v>1.5</v>
      </c>
      <c r="DA14" s="659"/>
      <c r="DB14" s="659"/>
      <c r="DC14" s="659"/>
      <c r="DD14" s="627">
        <v>31977</v>
      </c>
      <c r="DE14" s="622"/>
      <c r="DF14" s="622"/>
      <c r="DG14" s="622"/>
      <c r="DH14" s="622"/>
      <c r="DI14" s="622"/>
      <c r="DJ14" s="622"/>
      <c r="DK14" s="622"/>
      <c r="DL14" s="622"/>
      <c r="DM14" s="622"/>
      <c r="DN14" s="622"/>
      <c r="DO14" s="622"/>
      <c r="DP14" s="623"/>
      <c r="DQ14" s="627">
        <v>353588</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15472</v>
      </c>
      <c r="S15" s="622"/>
      <c r="T15" s="622"/>
      <c r="U15" s="622"/>
      <c r="V15" s="622"/>
      <c r="W15" s="622"/>
      <c r="X15" s="622"/>
      <c r="Y15" s="623"/>
      <c r="Z15" s="659">
        <v>0.1</v>
      </c>
      <c r="AA15" s="659"/>
      <c r="AB15" s="659"/>
      <c r="AC15" s="659"/>
      <c r="AD15" s="660">
        <v>15472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253628</v>
      </c>
      <c r="BH15" s="622"/>
      <c r="BI15" s="622"/>
      <c r="BJ15" s="622"/>
      <c r="BK15" s="622"/>
      <c r="BL15" s="622"/>
      <c r="BM15" s="622"/>
      <c r="BN15" s="623"/>
      <c r="BO15" s="659">
        <v>6.7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1209226</v>
      </c>
      <c r="CS15" s="622"/>
      <c r="CT15" s="622"/>
      <c r="CU15" s="622"/>
      <c r="CV15" s="622"/>
      <c r="CW15" s="622"/>
      <c r="CX15" s="622"/>
      <c r="CY15" s="623"/>
      <c r="CZ15" s="659">
        <v>4.5</v>
      </c>
      <c r="DA15" s="659"/>
      <c r="DB15" s="659"/>
      <c r="DC15" s="659"/>
      <c r="DD15" s="627">
        <v>57832</v>
      </c>
      <c r="DE15" s="622"/>
      <c r="DF15" s="622"/>
      <c r="DG15" s="622"/>
      <c r="DH15" s="622"/>
      <c r="DI15" s="622"/>
      <c r="DJ15" s="622"/>
      <c r="DK15" s="622"/>
      <c r="DL15" s="622"/>
      <c r="DM15" s="622"/>
      <c r="DN15" s="622"/>
      <c r="DO15" s="622"/>
      <c r="DP15" s="623"/>
      <c r="DQ15" s="627">
        <v>842672</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73975</v>
      </c>
      <c r="S16" s="622"/>
      <c r="T16" s="622"/>
      <c r="U16" s="622"/>
      <c r="V16" s="622"/>
      <c r="W16" s="622"/>
      <c r="X16" s="622"/>
      <c r="Y16" s="623"/>
      <c r="Z16" s="659">
        <v>0.3</v>
      </c>
      <c r="AA16" s="659"/>
      <c r="AB16" s="659"/>
      <c r="AC16" s="659"/>
      <c r="AD16" s="660">
        <v>73975</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155049</v>
      </c>
      <c r="S17" s="622"/>
      <c r="T17" s="622"/>
      <c r="U17" s="622"/>
      <c r="V17" s="622"/>
      <c r="W17" s="622"/>
      <c r="X17" s="622"/>
      <c r="Y17" s="623"/>
      <c r="Z17" s="659">
        <v>0.6</v>
      </c>
      <c r="AA17" s="659"/>
      <c r="AB17" s="659"/>
      <c r="AC17" s="659"/>
      <c r="AD17" s="660">
        <v>155049</v>
      </c>
      <c r="AE17" s="660"/>
      <c r="AF17" s="660"/>
      <c r="AG17" s="660"/>
      <c r="AH17" s="660"/>
      <c r="AI17" s="660"/>
      <c r="AJ17" s="660"/>
      <c r="AK17" s="660"/>
      <c r="AL17" s="624">
        <v>2.2999999999999998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925701</v>
      </c>
      <c r="CS17" s="622"/>
      <c r="CT17" s="622"/>
      <c r="CU17" s="622"/>
      <c r="CV17" s="622"/>
      <c r="CW17" s="622"/>
      <c r="CX17" s="622"/>
      <c r="CY17" s="623"/>
      <c r="CZ17" s="659">
        <v>3.4</v>
      </c>
      <c r="DA17" s="659"/>
      <c r="DB17" s="659"/>
      <c r="DC17" s="659"/>
      <c r="DD17" s="627" t="s">
        <v>122</v>
      </c>
      <c r="DE17" s="622"/>
      <c r="DF17" s="622"/>
      <c r="DG17" s="622"/>
      <c r="DH17" s="622"/>
      <c r="DI17" s="622"/>
      <c r="DJ17" s="622"/>
      <c r="DK17" s="622"/>
      <c r="DL17" s="622"/>
      <c r="DM17" s="622"/>
      <c r="DN17" s="622"/>
      <c r="DO17" s="622"/>
      <c r="DP17" s="623"/>
      <c r="DQ17" s="627">
        <v>886005</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25912</v>
      </c>
      <c r="S18" s="622"/>
      <c r="T18" s="622"/>
      <c r="U18" s="622"/>
      <c r="V18" s="622"/>
      <c r="W18" s="622"/>
      <c r="X18" s="622"/>
      <c r="Y18" s="623"/>
      <c r="Z18" s="659">
        <v>0.1</v>
      </c>
      <c r="AA18" s="659"/>
      <c r="AB18" s="659"/>
      <c r="AC18" s="659"/>
      <c r="AD18" s="660">
        <v>25912</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108642</v>
      </c>
      <c r="S19" s="622"/>
      <c r="T19" s="622"/>
      <c r="U19" s="622"/>
      <c r="V19" s="622"/>
      <c r="W19" s="622"/>
      <c r="X19" s="622"/>
      <c r="Y19" s="623"/>
      <c r="Z19" s="659">
        <v>0.4</v>
      </c>
      <c r="AA19" s="659"/>
      <c r="AB19" s="659"/>
      <c r="AC19" s="659"/>
      <c r="AD19" s="660">
        <v>108642</v>
      </c>
      <c r="AE19" s="660"/>
      <c r="AF19" s="660"/>
      <c r="AG19" s="660"/>
      <c r="AH19" s="660"/>
      <c r="AI19" s="660"/>
      <c r="AJ19" s="660"/>
      <c r="AK19" s="660"/>
      <c r="AL19" s="624">
        <v>1.6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12206</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20495</v>
      </c>
      <c r="S20" s="622"/>
      <c r="T20" s="622"/>
      <c r="U20" s="622"/>
      <c r="V20" s="622"/>
      <c r="W20" s="622"/>
      <c r="X20" s="622"/>
      <c r="Y20" s="623"/>
      <c r="Z20" s="659">
        <v>0.1</v>
      </c>
      <c r="AA20" s="659"/>
      <c r="AB20" s="659"/>
      <c r="AC20" s="659"/>
      <c r="AD20" s="660">
        <v>20495</v>
      </c>
      <c r="AE20" s="660"/>
      <c r="AF20" s="660"/>
      <c r="AG20" s="660"/>
      <c r="AH20" s="660"/>
      <c r="AI20" s="660"/>
      <c r="AJ20" s="660"/>
      <c r="AK20" s="660"/>
      <c r="AL20" s="624">
        <v>0.3</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12206</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26939064</v>
      </c>
      <c r="CS20" s="622"/>
      <c r="CT20" s="622"/>
      <c r="CU20" s="622"/>
      <c r="CV20" s="622"/>
      <c r="CW20" s="622"/>
      <c r="CX20" s="622"/>
      <c r="CY20" s="623"/>
      <c r="CZ20" s="659">
        <v>100</v>
      </c>
      <c r="DA20" s="659"/>
      <c r="DB20" s="659"/>
      <c r="DC20" s="659"/>
      <c r="DD20" s="627">
        <v>3196853</v>
      </c>
      <c r="DE20" s="622"/>
      <c r="DF20" s="622"/>
      <c r="DG20" s="622"/>
      <c r="DH20" s="622"/>
      <c r="DI20" s="622"/>
      <c r="DJ20" s="622"/>
      <c r="DK20" s="622"/>
      <c r="DL20" s="622"/>
      <c r="DM20" s="622"/>
      <c r="DN20" s="622"/>
      <c r="DO20" s="622"/>
      <c r="DP20" s="623"/>
      <c r="DQ20" s="627">
        <v>7866353</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2184307</v>
      </c>
      <c r="S21" s="622"/>
      <c r="T21" s="622"/>
      <c r="U21" s="622"/>
      <c r="V21" s="622"/>
      <c r="W21" s="622"/>
      <c r="X21" s="622"/>
      <c r="Y21" s="623"/>
      <c r="Z21" s="659">
        <v>7.9</v>
      </c>
      <c r="AA21" s="659"/>
      <c r="AB21" s="659"/>
      <c r="AC21" s="659"/>
      <c r="AD21" s="660">
        <v>1953750</v>
      </c>
      <c r="AE21" s="660"/>
      <c r="AF21" s="660"/>
      <c r="AG21" s="660"/>
      <c r="AH21" s="660"/>
      <c r="AI21" s="660"/>
      <c r="AJ21" s="660"/>
      <c r="AK21" s="660"/>
      <c r="AL21" s="624">
        <v>28.6</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12206</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1953750</v>
      </c>
      <c r="S22" s="622"/>
      <c r="T22" s="622"/>
      <c r="U22" s="622"/>
      <c r="V22" s="622"/>
      <c r="W22" s="622"/>
      <c r="X22" s="622"/>
      <c r="Y22" s="623"/>
      <c r="Z22" s="659">
        <v>7</v>
      </c>
      <c r="AA22" s="659"/>
      <c r="AB22" s="659"/>
      <c r="AC22" s="659"/>
      <c r="AD22" s="660">
        <v>1953750</v>
      </c>
      <c r="AE22" s="660"/>
      <c r="AF22" s="660"/>
      <c r="AG22" s="660"/>
      <c r="AH22" s="660"/>
      <c r="AI22" s="660"/>
      <c r="AJ22" s="660"/>
      <c r="AK22" s="660"/>
      <c r="AL22" s="624">
        <v>28.6</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230530</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v>27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5952426</v>
      </c>
      <c r="CS24" s="677"/>
      <c r="CT24" s="677"/>
      <c r="CU24" s="677"/>
      <c r="CV24" s="677"/>
      <c r="CW24" s="677"/>
      <c r="CX24" s="677"/>
      <c r="CY24" s="702"/>
      <c r="CZ24" s="703">
        <v>22.1</v>
      </c>
      <c r="DA24" s="685"/>
      <c r="DB24" s="685"/>
      <c r="DC24" s="705"/>
      <c r="DD24" s="701">
        <v>3608886</v>
      </c>
      <c r="DE24" s="677"/>
      <c r="DF24" s="677"/>
      <c r="DG24" s="677"/>
      <c r="DH24" s="677"/>
      <c r="DI24" s="677"/>
      <c r="DJ24" s="677"/>
      <c r="DK24" s="702"/>
      <c r="DL24" s="701">
        <v>3193150</v>
      </c>
      <c r="DM24" s="677"/>
      <c r="DN24" s="677"/>
      <c r="DO24" s="677"/>
      <c r="DP24" s="677"/>
      <c r="DQ24" s="677"/>
      <c r="DR24" s="677"/>
      <c r="DS24" s="677"/>
      <c r="DT24" s="677"/>
      <c r="DU24" s="677"/>
      <c r="DV24" s="702"/>
      <c r="DW24" s="703">
        <v>46.5</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7029268</v>
      </c>
      <c r="S25" s="622"/>
      <c r="T25" s="622"/>
      <c r="U25" s="622"/>
      <c r="V25" s="622"/>
      <c r="W25" s="622"/>
      <c r="X25" s="622"/>
      <c r="Y25" s="623"/>
      <c r="Z25" s="659">
        <v>25.3</v>
      </c>
      <c r="AA25" s="659"/>
      <c r="AB25" s="659"/>
      <c r="AC25" s="659"/>
      <c r="AD25" s="660">
        <v>6798711</v>
      </c>
      <c r="AE25" s="660"/>
      <c r="AF25" s="660"/>
      <c r="AG25" s="660"/>
      <c r="AH25" s="660"/>
      <c r="AI25" s="660"/>
      <c r="AJ25" s="660"/>
      <c r="AK25" s="660"/>
      <c r="AL25" s="624">
        <v>99.5</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1974103</v>
      </c>
      <c r="CS25" s="634"/>
      <c r="CT25" s="634"/>
      <c r="CU25" s="634"/>
      <c r="CV25" s="634"/>
      <c r="CW25" s="634"/>
      <c r="CX25" s="634"/>
      <c r="CY25" s="635"/>
      <c r="CZ25" s="624">
        <v>7.3</v>
      </c>
      <c r="DA25" s="636"/>
      <c r="DB25" s="636"/>
      <c r="DC25" s="637"/>
      <c r="DD25" s="627">
        <v>1834283</v>
      </c>
      <c r="DE25" s="634"/>
      <c r="DF25" s="634"/>
      <c r="DG25" s="634"/>
      <c r="DH25" s="634"/>
      <c r="DI25" s="634"/>
      <c r="DJ25" s="634"/>
      <c r="DK25" s="635"/>
      <c r="DL25" s="627">
        <v>1725063</v>
      </c>
      <c r="DM25" s="634"/>
      <c r="DN25" s="634"/>
      <c r="DO25" s="634"/>
      <c r="DP25" s="634"/>
      <c r="DQ25" s="634"/>
      <c r="DR25" s="634"/>
      <c r="DS25" s="634"/>
      <c r="DT25" s="634"/>
      <c r="DU25" s="634"/>
      <c r="DV25" s="635"/>
      <c r="DW25" s="624">
        <v>25.1</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2367</v>
      </c>
      <c r="S26" s="622"/>
      <c r="T26" s="622"/>
      <c r="U26" s="622"/>
      <c r="V26" s="622"/>
      <c r="W26" s="622"/>
      <c r="X26" s="622"/>
      <c r="Y26" s="623"/>
      <c r="Z26" s="659">
        <v>0</v>
      </c>
      <c r="AA26" s="659"/>
      <c r="AB26" s="659"/>
      <c r="AC26" s="659"/>
      <c r="AD26" s="660">
        <v>2367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1097856</v>
      </c>
      <c r="CS26" s="622"/>
      <c r="CT26" s="622"/>
      <c r="CU26" s="622"/>
      <c r="CV26" s="622"/>
      <c r="CW26" s="622"/>
      <c r="CX26" s="622"/>
      <c r="CY26" s="623"/>
      <c r="CZ26" s="624">
        <v>4.0999999999999996</v>
      </c>
      <c r="DA26" s="636"/>
      <c r="DB26" s="636"/>
      <c r="DC26" s="637"/>
      <c r="DD26" s="627">
        <v>1035475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141116</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3763654</v>
      </c>
      <c r="BH27" s="622"/>
      <c r="BI27" s="622"/>
      <c r="BJ27" s="622"/>
      <c r="BK27" s="622"/>
      <c r="BL27" s="622"/>
      <c r="BM27" s="622"/>
      <c r="BN27" s="623"/>
      <c r="BO27" s="659">
        <v>100</v>
      </c>
      <c r="BP27" s="659"/>
      <c r="BQ27" s="659"/>
      <c r="BR27" s="659"/>
      <c r="BS27" s="660">
        <v>80779</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3052622</v>
      </c>
      <c r="CS27" s="634"/>
      <c r="CT27" s="634"/>
      <c r="CU27" s="634"/>
      <c r="CV27" s="634"/>
      <c r="CW27" s="634"/>
      <c r="CX27" s="634"/>
      <c r="CY27" s="635"/>
      <c r="CZ27" s="624">
        <v>11.3</v>
      </c>
      <c r="DA27" s="636"/>
      <c r="DB27" s="636"/>
      <c r="DC27" s="637"/>
      <c r="DD27" s="627">
        <v>888598</v>
      </c>
      <c r="DE27" s="634"/>
      <c r="DF27" s="634"/>
      <c r="DG27" s="634"/>
      <c r="DH27" s="634"/>
      <c r="DI27" s="634"/>
      <c r="DJ27" s="634"/>
      <c r="DK27" s="635"/>
      <c r="DL27" s="627">
        <v>582082</v>
      </c>
      <c r="DM27" s="634"/>
      <c r="DN27" s="634"/>
      <c r="DO27" s="634"/>
      <c r="DP27" s="634"/>
      <c r="DQ27" s="634"/>
      <c r="DR27" s="634"/>
      <c r="DS27" s="634"/>
      <c r="DT27" s="634"/>
      <c r="DU27" s="634"/>
      <c r="DV27" s="635"/>
      <c r="DW27" s="624">
        <v>8.5</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194061</v>
      </c>
      <c r="S28" s="622"/>
      <c r="T28" s="622"/>
      <c r="U28" s="622"/>
      <c r="V28" s="622"/>
      <c r="W28" s="622"/>
      <c r="X28" s="622"/>
      <c r="Y28" s="623"/>
      <c r="Z28" s="659">
        <v>0.7</v>
      </c>
      <c r="AA28" s="659"/>
      <c r="AB28" s="659"/>
      <c r="AC28" s="659"/>
      <c r="AD28" s="660">
        <v>3836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925701</v>
      </c>
      <c r="CS28" s="622"/>
      <c r="CT28" s="622"/>
      <c r="CU28" s="622"/>
      <c r="CV28" s="622"/>
      <c r="CW28" s="622"/>
      <c r="CX28" s="622"/>
      <c r="CY28" s="623"/>
      <c r="CZ28" s="624">
        <v>3.4</v>
      </c>
      <c r="DA28" s="636"/>
      <c r="DB28" s="636"/>
      <c r="DC28" s="637"/>
      <c r="DD28" s="627">
        <v>886005</v>
      </c>
      <c r="DE28" s="622"/>
      <c r="DF28" s="622"/>
      <c r="DG28" s="622"/>
      <c r="DH28" s="622"/>
      <c r="DI28" s="622"/>
      <c r="DJ28" s="622"/>
      <c r="DK28" s="623"/>
      <c r="DL28" s="627">
        <v>886005</v>
      </c>
      <c r="DM28" s="622"/>
      <c r="DN28" s="622"/>
      <c r="DO28" s="622"/>
      <c r="DP28" s="622"/>
      <c r="DQ28" s="622"/>
      <c r="DR28" s="622"/>
      <c r="DS28" s="622"/>
      <c r="DT28" s="622"/>
      <c r="DU28" s="622"/>
      <c r="DV28" s="623"/>
      <c r="DW28" s="624">
        <v>12.9</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13377</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925701</v>
      </c>
      <c r="CS29" s="634"/>
      <c r="CT29" s="634"/>
      <c r="CU29" s="634"/>
      <c r="CV29" s="634"/>
      <c r="CW29" s="634"/>
      <c r="CX29" s="634"/>
      <c r="CY29" s="635"/>
      <c r="CZ29" s="624">
        <v>3.4</v>
      </c>
      <c r="DA29" s="636"/>
      <c r="DB29" s="636"/>
      <c r="DC29" s="637"/>
      <c r="DD29" s="627">
        <v>886005</v>
      </c>
      <c r="DE29" s="634"/>
      <c r="DF29" s="634"/>
      <c r="DG29" s="634"/>
      <c r="DH29" s="634"/>
      <c r="DI29" s="634"/>
      <c r="DJ29" s="634"/>
      <c r="DK29" s="635"/>
      <c r="DL29" s="627">
        <v>886005</v>
      </c>
      <c r="DM29" s="634"/>
      <c r="DN29" s="634"/>
      <c r="DO29" s="634"/>
      <c r="DP29" s="634"/>
      <c r="DQ29" s="634"/>
      <c r="DR29" s="634"/>
      <c r="DS29" s="634"/>
      <c r="DT29" s="634"/>
      <c r="DU29" s="634"/>
      <c r="DV29" s="635"/>
      <c r="DW29" s="624">
        <v>12.9</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3795781</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878927</v>
      </c>
      <c r="CS30" s="622"/>
      <c r="CT30" s="622"/>
      <c r="CU30" s="622"/>
      <c r="CV30" s="622"/>
      <c r="CW30" s="622"/>
      <c r="CX30" s="622"/>
      <c r="CY30" s="623"/>
      <c r="CZ30" s="624">
        <v>3.3</v>
      </c>
      <c r="DA30" s="636"/>
      <c r="DB30" s="636"/>
      <c r="DC30" s="637"/>
      <c r="DD30" s="627">
        <v>840737</v>
      </c>
      <c r="DE30" s="622"/>
      <c r="DF30" s="622"/>
      <c r="DG30" s="622"/>
      <c r="DH30" s="622"/>
      <c r="DI30" s="622"/>
      <c r="DJ30" s="622"/>
      <c r="DK30" s="623"/>
      <c r="DL30" s="627">
        <v>840737</v>
      </c>
      <c r="DM30" s="622"/>
      <c r="DN30" s="622"/>
      <c r="DO30" s="622"/>
      <c r="DP30" s="622"/>
      <c r="DQ30" s="622"/>
      <c r="DR30" s="622"/>
      <c r="DS30" s="622"/>
      <c r="DT30" s="622"/>
      <c r="DU30" s="622"/>
      <c r="DV30" s="623"/>
      <c r="DW30" s="624">
        <v>12.2</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98.7</v>
      </c>
      <c r="BH31" s="684"/>
      <c r="BI31" s="684"/>
      <c r="BJ31" s="684"/>
      <c r="BK31" s="684"/>
      <c r="BL31" s="684"/>
      <c r="BM31" s="685">
        <v>96.3</v>
      </c>
      <c r="BN31" s="684"/>
      <c r="BO31" s="684"/>
      <c r="BP31" s="684"/>
      <c r="BQ31" s="686"/>
      <c r="BR31" s="683">
        <v>98.7</v>
      </c>
      <c r="BS31" s="684"/>
      <c r="BT31" s="684"/>
      <c r="BU31" s="684"/>
      <c r="BV31" s="684"/>
      <c r="BW31" s="684"/>
      <c r="BX31" s="685">
        <v>96.5</v>
      </c>
      <c r="BY31" s="684"/>
      <c r="BZ31" s="684"/>
      <c r="CA31" s="684"/>
      <c r="CB31" s="686"/>
      <c r="CD31" s="642"/>
      <c r="CE31" s="643"/>
      <c r="CF31" s="618" t="s">
        <v>301</v>
      </c>
      <c r="CG31" s="619"/>
      <c r="CH31" s="619"/>
      <c r="CI31" s="619"/>
      <c r="CJ31" s="619"/>
      <c r="CK31" s="619"/>
      <c r="CL31" s="619"/>
      <c r="CM31" s="619"/>
      <c r="CN31" s="619"/>
      <c r="CO31" s="619"/>
      <c r="CP31" s="619"/>
      <c r="CQ31" s="620"/>
      <c r="CR31" s="621">
        <v>46774</v>
      </c>
      <c r="CS31" s="634"/>
      <c r="CT31" s="634"/>
      <c r="CU31" s="634"/>
      <c r="CV31" s="634"/>
      <c r="CW31" s="634"/>
      <c r="CX31" s="634"/>
      <c r="CY31" s="635"/>
      <c r="CZ31" s="624">
        <v>0.2</v>
      </c>
      <c r="DA31" s="636"/>
      <c r="DB31" s="636"/>
      <c r="DC31" s="637"/>
      <c r="DD31" s="627">
        <v>45268</v>
      </c>
      <c r="DE31" s="634"/>
      <c r="DF31" s="634"/>
      <c r="DG31" s="634"/>
      <c r="DH31" s="634"/>
      <c r="DI31" s="634"/>
      <c r="DJ31" s="634"/>
      <c r="DK31" s="635"/>
      <c r="DL31" s="627">
        <v>45268</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897618</v>
      </c>
      <c r="S32" s="622"/>
      <c r="T32" s="622"/>
      <c r="U32" s="622"/>
      <c r="V32" s="622"/>
      <c r="W32" s="622"/>
      <c r="X32" s="622"/>
      <c r="Y32" s="623"/>
      <c r="Z32" s="659">
        <v>3.2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98.5</v>
      </c>
      <c r="BH32" s="634"/>
      <c r="BI32" s="634"/>
      <c r="BJ32" s="634"/>
      <c r="BK32" s="634"/>
      <c r="BL32" s="634"/>
      <c r="BM32" s="625">
        <v>95.6</v>
      </c>
      <c r="BN32" s="634"/>
      <c r="BO32" s="634"/>
      <c r="BP32" s="634"/>
      <c r="BQ32" s="657"/>
      <c r="BR32" s="687">
        <v>98.6</v>
      </c>
      <c r="BS32" s="634"/>
      <c r="BT32" s="634"/>
      <c r="BU32" s="634"/>
      <c r="BV32" s="634"/>
      <c r="BW32" s="634"/>
      <c r="BX32" s="625">
        <v>95.8</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8524</v>
      </c>
      <c r="S33" s="622"/>
      <c r="T33" s="622"/>
      <c r="U33" s="622"/>
      <c r="V33" s="622"/>
      <c r="W33" s="622"/>
      <c r="X33" s="622"/>
      <c r="Y33" s="623"/>
      <c r="Z33" s="659">
        <v>0</v>
      </c>
      <c r="AA33" s="659"/>
      <c r="AB33" s="659"/>
      <c r="AC33" s="659"/>
      <c r="AD33" s="660">
        <v>5274</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98.8</v>
      </c>
      <c r="BH33" s="606"/>
      <c r="BI33" s="606"/>
      <c r="BJ33" s="606"/>
      <c r="BK33" s="606"/>
      <c r="BL33" s="606"/>
      <c r="BM33" s="652">
        <v>96.7</v>
      </c>
      <c r="BN33" s="606"/>
      <c r="BO33" s="606"/>
      <c r="BP33" s="606"/>
      <c r="BQ33" s="669"/>
      <c r="BR33" s="682">
        <v>98.7</v>
      </c>
      <c r="BS33" s="606"/>
      <c r="BT33" s="606"/>
      <c r="BU33" s="606"/>
      <c r="BV33" s="606"/>
      <c r="BW33" s="606"/>
      <c r="BX33" s="652">
        <v>96.7</v>
      </c>
      <c r="BY33" s="606"/>
      <c r="BZ33" s="606"/>
      <c r="CA33" s="606"/>
      <c r="CB33" s="669"/>
      <c r="CD33" s="618" t="s">
        <v>308</v>
      </c>
      <c r="CE33" s="619"/>
      <c r="CF33" s="619"/>
      <c r="CG33" s="619"/>
      <c r="CH33" s="619"/>
      <c r="CI33" s="619"/>
      <c r="CJ33" s="619"/>
      <c r="CK33" s="619"/>
      <c r="CL33" s="619"/>
      <c r="CM33" s="619"/>
      <c r="CN33" s="619"/>
      <c r="CO33" s="619"/>
      <c r="CP33" s="619"/>
      <c r="CQ33" s="620"/>
      <c r="CR33" s="621">
        <v>17789785</v>
      </c>
      <c r="CS33" s="634"/>
      <c r="CT33" s="634"/>
      <c r="CU33" s="634"/>
      <c r="CV33" s="634"/>
      <c r="CW33" s="634"/>
      <c r="CX33" s="634"/>
      <c r="CY33" s="635"/>
      <c r="CZ33" s="624">
        <v>66</v>
      </c>
      <c r="DA33" s="636"/>
      <c r="DB33" s="636"/>
      <c r="DC33" s="637"/>
      <c r="DD33" s="627">
        <v>4114460</v>
      </c>
      <c r="DE33" s="634"/>
      <c r="DF33" s="634"/>
      <c r="DG33" s="634"/>
      <c r="DH33" s="634"/>
      <c r="DI33" s="634"/>
      <c r="DJ33" s="634"/>
      <c r="DK33" s="635"/>
      <c r="DL33" s="627">
        <v>2855502</v>
      </c>
      <c r="DM33" s="634"/>
      <c r="DN33" s="634"/>
      <c r="DO33" s="634"/>
      <c r="DP33" s="634"/>
      <c r="DQ33" s="634"/>
      <c r="DR33" s="634"/>
      <c r="DS33" s="634"/>
      <c r="DT33" s="634"/>
      <c r="DU33" s="634"/>
      <c r="DV33" s="635"/>
      <c r="DW33" s="624">
        <v>41.6</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6178530</v>
      </c>
      <c r="S34" s="622"/>
      <c r="T34" s="622"/>
      <c r="U34" s="622"/>
      <c r="V34" s="622"/>
      <c r="W34" s="622"/>
      <c r="X34" s="622"/>
      <c r="Y34" s="623"/>
      <c r="Z34" s="659">
        <v>22.3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3799368</v>
      </c>
      <c r="CS34" s="622"/>
      <c r="CT34" s="622"/>
      <c r="CU34" s="622"/>
      <c r="CV34" s="622"/>
      <c r="CW34" s="622"/>
      <c r="CX34" s="622"/>
      <c r="CY34" s="623"/>
      <c r="CZ34" s="624">
        <v>14.1</v>
      </c>
      <c r="DA34" s="636"/>
      <c r="DB34" s="636"/>
      <c r="DC34" s="637"/>
      <c r="DD34" s="627">
        <v>1081336</v>
      </c>
      <c r="DE34" s="622"/>
      <c r="DF34" s="622"/>
      <c r="DG34" s="622"/>
      <c r="DH34" s="622"/>
      <c r="DI34" s="622"/>
      <c r="DJ34" s="622"/>
      <c r="DK34" s="623"/>
      <c r="DL34" s="627">
        <v>856306</v>
      </c>
      <c r="DM34" s="622"/>
      <c r="DN34" s="622"/>
      <c r="DO34" s="622"/>
      <c r="DP34" s="622"/>
      <c r="DQ34" s="622"/>
      <c r="DR34" s="622"/>
      <c r="DS34" s="622"/>
      <c r="DT34" s="622"/>
      <c r="DU34" s="622"/>
      <c r="DV34" s="623"/>
      <c r="DW34" s="624">
        <v>12.5</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6948164</v>
      </c>
      <c r="S35" s="622"/>
      <c r="T35" s="622"/>
      <c r="U35" s="622"/>
      <c r="V35" s="622"/>
      <c r="W35" s="622"/>
      <c r="X35" s="622"/>
      <c r="Y35" s="623"/>
      <c r="Z35" s="659">
        <v>25.1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19176</v>
      </c>
      <c r="CS35" s="634"/>
      <c r="CT35" s="634"/>
      <c r="CU35" s="634"/>
      <c r="CV35" s="634"/>
      <c r="CW35" s="634"/>
      <c r="CX35" s="634"/>
      <c r="CY35" s="635"/>
      <c r="CZ35" s="624">
        <v>0.1</v>
      </c>
      <c r="DA35" s="636"/>
      <c r="DB35" s="636"/>
      <c r="DC35" s="637"/>
      <c r="DD35" s="627">
        <v>9776</v>
      </c>
      <c r="DE35" s="634"/>
      <c r="DF35" s="634"/>
      <c r="DG35" s="634"/>
      <c r="DH35" s="634"/>
      <c r="DI35" s="634"/>
      <c r="DJ35" s="634"/>
      <c r="DK35" s="635"/>
      <c r="DL35" s="627">
        <v>9683</v>
      </c>
      <c r="DM35" s="634"/>
      <c r="DN35" s="634"/>
      <c r="DO35" s="634"/>
      <c r="DP35" s="634"/>
      <c r="DQ35" s="634"/>
      <c r="DR35" s="634"/>
      <c r="DS35" s="634"/>
      <c r="DT35" s="634"/>
      <c r="DU35" s="634"/>
      <c r="DV35" s="635"/>
      <c r="DW35" s="624">
        <v>0.1</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1213656</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1499019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16616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5892459</v>
      </c>
      <c r="CS36" s="622"/>
      <c r="CT36" s="622"/>
      <c r="CU36" s="622"/>
      <c r="CV36" s="622"/>
      <c r="CW36" s="622"/>
      <c r="CX36" s="622"/>
      <c r="CY36" s="623"/>
      <c r="CZ36" s="624">
        <v>21.9</v>
      </c>
      <c r="DA36" s="636"/>
      <c r="DB36" s="636"/>
      <c r="DC36" s="637"/>
      <c r="DD36" s="627">
        <v>1714700</v>
      </c>
      <c r="DE36" s="622"/>
      <c r="DF36" s="622"/>
      <c r="DG36" s="622"/>
      <c r="DH36" s="622"/>
      <c r="DI36" s="622"/>
      <c r="DJ36" s="622"/>
      <c r="DK36" s="623"/>
      <c r="DL36" s="627">
        <v>1266791</v>
      </c>
      <c r="DM36" s="622"/>
      <c r="DN36" s="622"/>
      <c r="DO36" s="622"/>
      <c r="DP36" s="622"/>
      <c r="DQ36" s="622"/>
      <c r="DR36" s="622"/>
      <c r="DS36" s="622"/>
      <c r="DT36" s="622"/>
      <c r="DU36" s="622"/>
      <c r="DV36" s="623"/>
      <c r="DW36" s="624">
        <v>18.5</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324412</v>
      </c>
      <c r="S37" s="622"/>
      <c r="T37" s="622"/>
      <c r="U37" s="622"/>
      <c r="V37" s="622"/>
      <c r="W37" s="622"/>
      <c r="X37" s="622"/>
      <c r="Y37" s="623"/>
      <c r="Z37" s="659">
        <v>1.2</v>
      </c>
      <c r="AA37" s="659"/>
      <c r="AB37" s="659"/>
      <c r="AC37" s="659"/>
      <c r="AD37" s="660">
        <v>22432</v>
      </c>
      <c r="AE37" s="660"/>
      <c r="AF37" s="660"/>
      <c r="AG37" s="660"/>
      <c r="AH37" s="660"/>
      <c r="AI37" s="660"/>
      <c r="AJ37" s="660"/>
      <c r="AK37" s="660"/>
      <c r="AL37" s="624">
        <v>0.3</v>
      </c>
      <c r="AM37" s="625"/>
      <c r="AN37" s="625"/>
      <c r="AO37" s="661"/>
      <c r="AQ37" s="654" t="s">
        <v>320</v>
      </c>
      <c r="AR37" s="655"/>
      <c r="AS37" s="655"/>
      <c r="AT37" s="655"/>
      <c r="AU37" s="655"/>
      <c r="AV37" s="655"/>
      <c r="AW37" s="655"/>
      <c r="AX37" s="655"/>
      <c r="AY37" s="656"/>
      <c r="AZ37" s="621">
        <v>588368</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7459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686784</v>
      </c>
      <c r="CS37" s="634"/>
      <c r="CT37" s="634"/>
      <c r="CU37" s="634"/>
      <c r="CV37" s="634"/>
      <c r="CW37" s="634"/>
      <c r="CX37" s="634"/>
      <c r="CY37" s="635"/>
      <c r="CZ37" s="624">
        <v>2.5</v>
      </c>
      <c r="DA37" s="636"/>
      <c r="DB37" s="636"/>
      <c r="DC37" s="637"/>
      <c r="DD37" s="627">
        <v>686784</v>
      </c>
      <c r="DE37" s="634"/>
      <c r="DF37" s="634"/>
      <c r="DG37" s="634"/>
      <c r="DH37" s="634"/>
      <c r="DI37" s="634"/>
      <c r="DJ37" s="634"/>
      <c r="DK37" s="635"/>
      <c r="DL37" s="627">
        <v>537458</v>
      </c>
      <c r="DM37" s="634"/>
      <c r="DN37" s="634"/>
      <c r="DO37" s="634"/>
      <c r="DP37" s="634"/>
      <c r="DQ37" s="634"/>
      <c r="DR37" s="634"/>
      <c r="DS37" s="634"/>
      <c r="DT37" s="634"/>
      <c r="DU37" s="634"/>
      <c r="DV37" s="635"/>
      <c r="DW37" s="624">
        <v>7.8</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984396</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3852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3447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906799</v>
      </c>
      <c r="CS38" s="622"/>
      <c r="CT38" s="622"/>
      <c r="CU38" s="622"/>
      <c r="CV38" s="622"/>
      <c r="CW38" s="622"/>
      <c r="CX38" s="622"/>
      <c r="CY38" s="623"/>
      <c r="CZ38" s="624">
        <v>3.4</v>
      </c>
      <c r="DA38" s="636"/>
      <c r="DB38" s="636"/>
      <c r="DC38" s="637"/>
      <c r="DD38" s="627">
        <v>736871</v>
      </c>
      <c r="DE38" s="622"/>
      <c r="DF38" s="622"/>
      <c r="DG38" s="622"/>
      <c r="DH38" s="622"/>
      <c r="DI38" s="622"/>
      <c r="DJ38" s="622"/>
      <c r="DK38" s="623"/>
      <c r="DL38" s="627">
        <v>722722</v>
      </c>
      <c r="DM38" s="622"/>
      <c r="DN38" s="622"/>
      <c r="DO38" s="622"/>
      <c r="DP38" s="622"/>
      <c r="DQ38" s="622"/>
      <c r="DR38" s="622"/>
      <c r="DS38" s="622"/>
      <c r="DT38" s="622"/>
      <c r="DU38" s="622"/>
      <c r="DV38" s="623"/>
      <c r="DW38" s="624">
        <v>10.5</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5568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7161573</v>
      </c>
      <c r="CS39" s="634"/>
      <c r="CT39" s="634"/>
      <c r="CU39" s="634"/>
      <c r="CV39" s="634"/>
      <c r="CW39" s="634"/>
      <c r="CX39" s="634"/>
      <c r="CY39" s="635"/>
      <c r="CZ39" s="624">
        <v>26.6</v>
      </c>
      <c r="DA39" s="636"/>
      <c r="DB39" s="636"/>
      <c r="DC39" s="637"/>
      <c r="DD39" s="627">
        <v>571777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30596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10410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27731270</v>
      </c>
      <c r="S41" s="646"/>
      <c r="T41" s="646"/>
      <c r="U41" s="646"/>
      <c r="V41" s="646"/>
      <c r="W41" s="646"/>
      <c r="X41" s="646"/>
      <c r="Y41" s="649"/>
      <c r="Z41" s="650">
        <v>100</v>
      </c>
      <c r="AA41" s="650"/>
      <c r="AB41" s="650"/>
      <c r="AC41" s="650"/>
      <c r="AD41" s="651">
        <v>6832620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217325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689474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297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3196853</v>
      </c>
      <c r="CS42" s="634"/>
      <c r="CT42" s="634"/>
      <c r="CU42" s="634"/>
      <c r="CV42" s="634"/>
      <c r="CW42" s="634"/>
      <c r="CX42" s="634"/>
      <c r="CY42" s="635"/>
      <c r="CZ42" s="624">
        <v>11.9</v>
      </c>
      <c r="DA42" s="636"/>
      <c r="DB42" s="636"/>
      <c r="DC42" s="637"/>
      <c r="DD42" s="627">
        <v>143007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13474</v>
      </c>
      <c r="CS43" s="634"/>
      <c r="CT43" s="634"/>
      <c r="CU43" s="634"/>
      <c r="CV43" s="634"/>
      <c r="CW43" s="634"/>
      <c r="CX43" s="634"/>
      <c r="CY43" s="635"/>
      <c r="CZ43" s="624">
        <v>0.1</v>
      </c>
      <c r="DA43" s="636"/>
      <c r="DB43" s="636"/>
      <c r="DC43" s="637"/>
      <c r="DD43" s="627">
        <v>13474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3196853</v>
      </c>
      <c r="CS44" s="622"/>
      <c r="CT44" s="622"/>
      <c r="CU44" s="622"/>
      <c r="CV44" s="622"/>
      <c r="CW44" s="622"/>
      <c r="CX44" s="622"/>
      <c r="CY44" s="623"/>
      <c r="CZ44" s="624">
        <v>11.9</v>
      </c>
      <c r="DA44" s="625"/>
      <c r="DB44" s="625"/>
      <c r="DC44" s="626"/>
      <c r="DD44" s="627">
        <v>143007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2640198</v>
      </c>
      <c r="CS45" s="634"/>
      <c r="CT45" s="634"/>
      <c r="CU45" s="634"/>
      <c r="CV45" s="634"/>
      <c r="CW45" s="634"/>
      <c r="CX45" s="634"/>
      <c r="CY45" s="635"/>
      <c r="CZ45" s="624">
        <v>9.8000000000000007</v>
      </c>
      <c r="DA45" s="636"/>
      <c r="DB45" s="636"/>
      <c r="DC45" s="637"/>
      <c r="DD45" s="627">
        <v>6320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540340</v>
      </c>
      <c r="CS46" s="622"/>
      <c r="CT46" s="622"/>
      <c r="CU46" s="622"/>
      <c r="CV46" s="622"/>
      <c r="CW46" s="622"/>
      <c r="CX46" s="622"/>
      <c r="CY46" s="623"/>
      <c r="CZ46" s="624">
        <v>2</v>
      </c>
      <c r="DA46" s="625"/>
      <c r="DB46" s="625"/>
      <c r="DC46" s="626"/>
      <c r="DD46" s="627">
        <v>126272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26939064</v>
      </c>
      <c r="CS49" s="606"/>
      <c r="CT49" s="606"/>
      <c r="CU49" s="606"/>
      <c r="CV49" s="606"/>
      <c r="CW49" s="606"/>
      <c r="CX49" s="606"/>
      <c r="CY49" s="607"/>
      <c r="CZ49" s="608">
        <v>100</v>
      </c>
      <c r="DA49" s="609"/>
      <c r="DB49" s="609"/>
      <c r="DC49" s="610"/>
      <c r="DD49" s="611">
        <v>7866353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jzYQdggrHTmvH8b/eO+FCVZvUsvnD0uSFRVDWHDxV+5SNajOvlMekzpO4o3im5pG9y4ifskoqUNqfwe48mIyA==" saltValue="AS9X4Fh6lZozCVDE05Ow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topLeftCell="A64" zoomScale="70" zoomScaleNormal="25" zoomScaleSheetLayoutView="70" workbookViewId="0">
      <selection activeCell="AF72" sqref="AF72:AJ72"/>
    </sheetView>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2">
        <v>27283</v>
      </c>
      <c r="R7" s="1103"/>
      <c r="S7" s="1103"/>
      <c r="T7" s="1103"/>
      <c r="U7" s="1103"/>
      <c r="V7" s="1103">
        <v>26496</v>
      </c>
      <c r="W7" s="1103"/>
      <c r="X7" s="1103"/>
      <c r="Y7" s="1103"/>
      <c r="Z7" s="1103"/>
      <c r="AA7" s="1103">
        <v>787</v>
      </c>
      <c r="AB7" s="1103"/>
      <c r="AC7" s="1103"/>
      <c r="AD7" s="1103"/>
      <c r="AE7" s="1104"/>
      <c r="AF7" s="1105">
        <v>638</v>
      </c>
      <c r="AG7" s="1106"/>
      <c r="AH7" s="1106"/>
      <c r="AI7" s="1106"/>
      <c r="AJ7" s="1107"/>
      <c r="AK7" s="1108"/>
      <c r="AL7" s="1109"/>
      <c r="AM7" s="1109"/>
      <c r="AN7" s="1109"/>
      <c r="AO7" s="1109"/>
      <c r="AP7" s="1109">
        <v>10677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0</v>
      </c>
      <c r="CI7" s="1097"/>
      <c r="CJ7" s="1097"/>
      <c r="CK7" s="1097"/>
      <c r="CL7" s="1098"/>
      <c r="CM7" s="1096">
        <v>5</v>
      </c>
      <c r="CN7" s="1097"/>
      <c r="CO7" s="1097"/>
      <c r="CP7" s="1097"/>
      <c r="CQ7" s="1098"/>
      <c r="CR7" s="1096">
        <v>2</v>
      </c>
      <c r="CS7" s="1097"/>
      <c r="CT7" s="1097"/>
      <c r="CU7" s="1097"/>
      <c r="CV7" s="1098"/>
      <c r="CW7" s="1096">
        <v>0</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c r="A8" s="226">
        <v>2</v>
      </c>
      <c r="B8" s="1030" t="s">
        <v>376</v>
      </c>
      <c r="C8" s="1031"/>
      <c r="D8" s="1031"/>
      <c r="E8" s="1031"/>
      <c r="F8" s="1031"/>
      <c r="G8" s="1031"/>
      <c r="H8" s="1031"/>
      <c r="I8" s="1031"/>
      <c r="J8" s="1031"/>
      <c r="K8" s="1031"/>
      <c r="L8" s="1031"/>
      <c r="M8" s="1031"/>
      <c r="N8" s="1031"/>
      <c r="O8" s="1031"/>
      <c r="P8" s="1032"/>
      <c r="Q8" s="1038">
        <v>1</v>
      </c>
      <c r="R8" s="1039"/>
      <c r="S8" s="1039"/>
      <c r="T8" s="1039"/>
      <c r="U8" s="1039"/>
      <c r="V8" s="1039" t="s">
        <v>555</v>
      </c>
      <c r="W8" s="1039"/>
      <c r="X8" s="1039"/>
      <c r="Y8" s="1039"/>
      <c r="Z8" s="1039"/>
      <c r="AA8" s="1039">
        <v>1</v>
      </c>
      <c r="AB8" s="1039"/>
      <c r="AC8" s="1039"/>
      <c r="AD8" s="1039"/>
      <c r="AE8" s="1040"/>
      <c r="AF8" s="1035">
        <v>1</v>
      </c>
      <c r="AG8" s="1036"/>
      <c r="AH8" s="1036"/>
      <c r="AI8" s="1036"/>
      <c r="AJ8" s="1037"/>
      <c r="AK8" s="1080"/>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566</v>
      </c>
      <c r="BS8" s="992" t="s">
        <v>564</v>
      </c>
      <c r="BT8" s="993"/>
      <c r="BU8" s="993"/>
      <c r="BV8" s="993"/>
      <c r="BW8" s="993"/>
      <c r="BX8" s="993"/>
      <c r="BY8" s="993"/>
      <c r="BZ8" s="993"/>
      <c r="CA8" s="993"/>
      <c r="CB8" s="993"/>
      <c r="CC8" s="993"/>
      <c r="CD8" s="993"/>
      <c r="CE8" s="993"/>
      <c r="CF8" s="993"/>
      <c r="CG8" s="1014"/>
      <c r="CH8" s="989">
        <v>-1</v>
      </c>
      <c r="CI8" s="990"/>
      <c r="CJ8" s="990"/>
      <c r="CK8" s="990"/>
      <c r="CL8" s="991"/>
      <c r="CM8" s="989">
        <v>28</v>
      </c>
      <c r="CN8" s="990"/>
      <c r="CO8" s="990"/>
      <c r="CP8" s="990"/>
      <c r="CQ8" s="991"/>
      <c r="CR8" s="989">
        <v>50</v>
      </c>
      <c r="CS8" s="990"/>
      <c r="CT8" s="990"/>
      <c r="CU8" s="990"/>
      <c r="CV8" s="991"/>
      <c r="CW8" s="989">
        <v>0</v>
      </c>
      <c r="CX8" s="990"/>
      <c r="CY8" s="990"/>
      <c r="CZ8" s="990"/>
      <c r="DA8" s="991"/>
      <c r="DB8" s="989" t="s">
        <v>555</v>
      </c>
      <c r="DC8" s="990"/>
      <c r="DD8" s="990"/>
      <c r="DE8" s="990"/>
      <c r="DF8" s="991"/>
      <c r="DG8" s="989">
        <v>278</v>
      </c>
      <c r="DH8" s="990"/>
      <c r="DI8" s="990"/>
      <c r="DJ8" s="990"/>
      <c r="DK8" s="991"/>
      <c r="DL8" s="989" t="s">
        <v>555</v>
      </c>
      <c r="DM8" s="990"/>
      <c r="DN8" s="990"/>
      <c r="DO8" s="990"/>
      <c r="DP8" s="991"/>
      <c r="DQ8" s="989">
        <v>28</v>
      </c>
      <c r="DR8" s="990"/>
      <c r="DS8" s="990"/>
      <c r="DT8" s="990"/>
      <c r="DU8" s="991"/>
      <c r="DV8" s="992"/>
      <c r="DW8" s="993"/>
      <c r="DX8" s="993"/>
      <c r="DY8" s="993"/>
      <c r="DZ8" s="994"/>
      <c r="EA8" s="222"/>
    </row>
    <row r="9" spans="1:131" s="223" customFormat="1" ht="26.25" customHeight="1">
      <c r="A9" s="226">
        <v>3</v>
      </c>
      <c r="B9" s="1030" t="s">
        <v>377</v>
      </c>
      <c r="C9" s="1031"/>
      <c r="D9" s="1031"/>
      <c r="E9" s="1031"/>
      <c r="F9" s="1031"/>
      <c r="G9" s="1031"/>
      <c r="H9" s="1031"/>
      <c r="I9" s="1031"/>
      <c r="J9" s="1031"/>
      <c r="K9" s="1031"/>
      <c r="L9" s="1031"/>
      <c r="M9" s="1031"/>
      <c r="N9" s="1031"/>
      <c r="O9" s="1031"/>
      <c r="P9" s="1032"/>
      <c r="Q9" s="1038">
        <v>458</v>
      </c>
      <c r="R9" s="1039"/>
      <c r="S9" s="1039"/>
      <c r="T9" s="1039"/>
      <c r="U9" s="1039"/>
      <c r="V9" s="1039">
        <v>453</v>
      </c>
      <c r="W9" s="1039"/>
      <c r="X9" s="1039"/>
      <c r="Y9" s="1039"/>
      <c r="Z9" s="1039"/>
      <c r="AA9" s="1039">
        <v>5</v>
      </c>
      <c r="AB9" s="1039"/>
      <c r="AC9" s="1039"/>
      <c r="AD9" s="1039"/>
      <c r="AE9" s="1040"/>
      <c r="AF9" s="1035">
        <v>5</v>
      </c>
      <c r="AG9" s="1036"/>
      <c r="AH9" s="1036"/>
      <c r="AI9" s="1036"/>
      <c r="AJ9" s="1037"/>
      <c r="AK9" s="1080"/>
      <c r="AL9" s="1081"/>
      <c r="AM9" s="1081"/>
      <c r="AN9" s="1081"/>
      <c r="AO9" s="1081"/>
      <c r="AP9" s="1081">
        <v>117</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142</v>
      </c>
      <c r="CI9" s="990"/>
      <c r="CJ9" s="990"/>
      <c r="CK9" s="990"/>
      <c r="CL9" s="991"/>
      <c r="CM9" s="989">
        <v>372</v>
      </c>
      <c r="CN9" s="990"/>
      <c r="CO9" s="990"/>
      <c r="CP9" s="990"/>
      <c r="CQ9" s="991"/>
      <c r="CR9" s="989">
        <v>0</v>
      </c>
      <c r="CS9" s="990"/>
      <c r="CT9" s="990"/>
      <c r="CU9" s="990"/>
      <c r="CV9" s="991"/>
      <c r="CW9" s="989">
        <v>0</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379</v>
      </c>
      <c r="B23" s="937" t="s">
        <v>380</v>
      </c>
      <c r="C23" s="938"/>
      <c r="D23" s="938"/>
      <c r="E23" s="938"/>
      <c r="F23" s="938"/>
      <c r="G23" s="938"/>
      <c r="H23" s="938"/>
      <c r="I23" s="938"/>
      <c r="J23" s="938"/>
      <c r="K23" s="938"/>
      <c r="L23" s="938"/>
      <c r="M23" s="938"/>
      <c r="N23" s="938"/>
      <c r="O23" s="938"/>
      <c r="P23" s="948"/>
      <c r="Q23" s="1067">
        <v>27741</v>
      </c>
      <c r="R23" s="1061"/>
      <c r="S23" s="1061"/>
      <c r="T23" s="1061"/>
      <c r="U23" s="1061"/>
      <c r="V23" s="1061">
        <v>26949</v>
      </c>
      <c r="W23" s="1061"/>
      <c r="X23" s="1061"/>
      <c r="Y23" s="1061"/>
      <c r="Z23" s="1061"/>
      <c r="AA23" s="1061">
        <v>792</v>
      </c>
      <c r="AB23" s="1061"/>
      <c r="AC23" s="1061"/>
      <c r="AD23" s="1061"/>
      <c r="AE23" s="1068"/>
      <c r="AF23" s="1069">
        <v>644</v>
      </c>
      <c r="AG23" s="1061"/>
      <c r="AH23" s="1061"/>
      <c r="AI23" s="1061"/>
      <c r="AJ23" s="1070"/>
      <c r="AK23" s="1071"/>
      <c r="AL23" s="1072"/>
      <c r="AM23" s="1072"/>
      <c r="AN23" s="1072"/>
      <c r="AO23" s="1072"/>
      <c r="AP23" s="1061">
        <v>10794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391</v>
      </c>
      <c r="C28" s="1048"/>
      <c r="D28" s="1048"/>
      <c r="E28" s="1048"/>
      <c r="F28" s="1048"/>
      <c r="G28" s="1048"/>
      <c r="H28" s="1048"/>
      <c r="I28" s="1048"/>
      <c r="J28" s="1048"/>
      <c r="K28" s="1048"/>
      <c r="L28" s="1048"/>
      <c r="M28" s="1048"/>
      <c r="N28" s="1048"/>
      <c r="O28" s="1048"/>
      <c r="P28" s="1049"/>
      <c r="Q28" s="1050">
        <v>2614</v>
      </c>
      <c r="R28" s="1051"/>
      <c r="S28" s="1051"/>
      <c r="T28" s="1051"/>
      <c r="U28" s="1051"/>
      <c r="V28" s="1051">
        <v>2598</v>
      </c>
      <c r="W28" s="1051"/>
      <c r="X28" s="1051"/>
      <c r="Y28" s="1051"/>
      <c r="Z28" s="1051"/>
      <c r="AA28" s="1051">
        <v>17</v>
      </c>
      <c r="AB28" s="1051"/>
      <c r="AC28" s="1051"/>
      <c r="AD28" s="1051"/>
      <c r="AE28" s="1052"/>
      <c r="AF28" s="1053">
        <v>17</v>
      </c>
      <c r="AG28" s="1051"/>
      <c r="AH28" s="1051"/>
      <c r="AI28" s="1051"/>
      <c r="AJ28" s="1054"/>
      <c r="AK28" s="1042"/>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392</v>
      </c>
      <c r="C29" s="1031"/>
      <c r="D29" s="1031"/>
      <c r="E29" s="1031"/>
      <c r="F29" s="1031"/>
      <c r="G29" s="1031"/>
      <c r="H29" s="1031"/>
      <c r="I29" s="1031"/>
      <c r="J29" s="1031"/>
      <c r="K29" s="1031"/>
      <c r="L29" s="1031"/>
      <c r="M29" s="1031"/>
      <c r="N29" s="1031"/>
      <c r="O29" s="1031"/>
      <c r="P29" s="1032"/>
      <c r="Q29" s="1038">
        <v>628</v>
      </c>
      <c r="R29" s="1039"/>
      <c r="S29" s="1039"/>
      <c r="T29" s="1039"/>
      <c r="U29" s="1039"/>
      <c r="V29" s="1039">
        <v>627</v>
      </c>
      <c r="W29" s="1039"/>
      <c r="X29" s="1039"/>
      <c r="Y29" s="1039"/>
      <c r="Z29" s="1039"/>
      <c r="AA29" s="1039">
        <v>1</v>
      </c>
      <c r="AB29" s="1039"/>
      <c r="AC29" s="1039"/>
      <c r="AD29" s="1039"/>
      <c r="AE29" s="1040"/>
      <c r="AF29" s="1035">
        <v>1</v>
      </c>
      <c r="AG29" s="1036"/>
      <c r="AH29" s="1036"/>
      <c r="AI29" s="1036"/>
      <c r="AJ29" s="1037"/>
      <c r="AK29" s="980"/>
      <c r="AL29" s="971"/>
      <c r="AM29" s="971"/>
      <c r="AN29" s="971"/>
      <c r="AO29" s="971"/>
      <c r="AP29" s="971" t="s">
        <v>555</v>
      </c>
      <c r="AQ29" s="971"/>
      <c r="AR29" s="971"/>
      <c r="AS29" s="971"/>
      <c r="AT29" s="971"/>
      <c r="AU29" s="971" t="s">
        <v>555</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393</v>
      </c>
      <c r="C30" s="1031"/>
      <c r="D30" s="1031"/>
      <c r="E30" s="1031"/>
      <c r="F30" s="1031"/>
      <c r="G30" s="1031"/>
      <c r="H30" s="1031"/>
      <c r="I30" s="1031"/>
      <c r="J30" s="1031"/>
      <c r="K30" s="1031"/>
      <c r="L30" s="1031"/>
      <c r="M30" s="1031"/>
      <c r="N30" s="1031"/>
      <c r="O30" s="1031"/>
      <c r="P30" s="1032"/>
      <c r="Q30" s="1038">
        <v>2136</v>
      </c>
      <c r="R30" s="1039"/>
      <c r="S30" s="1039"/>
      <c r="T30" s="1039"/>
      <c r="U30" s="1039"/>
      <c r="V30" s="1039">
        <v>2076</v>
      </c>
      <c r="W30" s="1039"/>
      <c r="X30" s="1039"/>
      <c r="Y30" s="1039"/>
      <c r="Z30" s="1039"/>
      <c r="AA30" s="1039">
        <v>60</v>
      </c>
      <c r="AB30" s="1039"/>
      <c r="AC30" s="1039"/>
      <c r="AD30" s="1039"/>
      <c r="AE30" s="1040"/>
      <c r="AF30" s="1035">
        <v>60</v>
      </c>
      <c r="AG30" s="1036"/>
      <c r="AH30" s="1036"/>
      <c r="AI30" s="1036"/>
      <c r="AJ30" s="1037"/>
      <c r="AK30" s="980"/>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394</v>
      </c>
      <c r="C31" s="1031"/>
      <c r="D31" s="1031"/>
      <c r="E31" s="1031"/>
      <c r="F31" s="1031"/>
      <c r="G31" s="1031"/>
      <c r="H31" s="1031"/>
      <c r="I31" s="1031"/>
      <c r="J31" s="1031"/>
      <c r="K31" s="1031"/>
      <c r="L31" s="1031"/>
      <c r="M31" s="1031"/>
      <c r="N31" s="1031"/>
      <c r="O31" s="1031"/>
      <c r="P31" s="1032"/>
      <c r="Q31" s="1038">
        <v>555</v>
      </c>
      <c r="R31" s="1039"/>
      <c r="S31" s="1039"/>
      <c r="T31" s="1039"/>
      <c r="U31" s="1039"/>
      <c r="V31" s="1039">
        <v>511</v>
      </c>
      <c r="W31" s="1039"/>
      <c r="X31" s="1039"/>
      <c r="Y31" s="1039"/>
      <c r="Z31" s="1039"/>
      <c r="AA31" s="1039">
        <v>44</v>
      </c>
      <c r="AB31" s="1039"/>
      <c r="AC31" s="1039"/>
      <c r="AD31" s="1039"/>
      <c r="AE31" s="1040"/>
      <c r="AF31" s="1035">
        <v>1672</v>
      </c>
      <c r="AG31" s="1036"/>
      <c r="AH31" s="1036"/>
      <c r="AI31" s="1036"/>
      <c r="AJ31" s="1037"/>
      <c r="AK31" s="980"/>
      <c r="AL31" s="971"/>
      <c r="AM31" s="971"/>
      <c r="AN31" s="971"/>
      <c r="AO31" s="971"/>
      <c r="AP31" s="971">
        <v>125</v>
      </c>
      <c r="AQ31" s="971"/>
      <c r="AR31" s="971"/>
      <c r="AS31" s="971"/>
      <c r="AT31" s="971"/>
      <c r="AU31" s="971">
        <v>0</v>
      </c>
      <c r="AV31" s="971"/>
      <c r="AW31" s="971"/>
      <c r="AX31" s="971"/>
      <c r="AY31" s="971"/>
      <c r="AZ31" s="1041"/>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396</v>
      </c>
      <c r="C32" s="1031"/>
      <c r="D32" s="1031"/>
      <c r="E32" s="1031"/>
      <c r="F32" s="1031"/>
      <c r="G32" s="1031"/>
      <c r="H32" s="1031"/>
      <c r="I32" s="1031"/>
      <c r="J32" s="1031"/>
      <c r="K32" s="1031"/>
      <c r="L32" s="1031"/>
      <c r="M32" s="1031"/>
      <c r="N32" s="1031"/>
      <c r="O32" s="1031"/>
      <c r="P32" s="1032"/>
      <c r="Q32" s="1038">
        <v>962</v>
      </c>
      <c r="R32" s="1039"/>
      <c r="S32" s="1039"/>
      <c r="T32" s="1039"/>
      <c r="U32" s="1039"/>
      <c r="V32" s="1039">
        <v>915</v>
      </c>
      <c r="W32" s="1039"/>
      <c r="X32" s="1039"/>
      <c r="Y32" s="1039"/>
      <c r="Z32" s="1039"/>
      <c r="AA32" s="1039">
        <v>46</v>
      </c>
      <c r="AB32" s="1039"/>
      <c r="AC32" s="1039"/>
      <c r="AD32" s="1039"/>
      <c r="AE32" s="1040"/>
      <c r="AF32" s="1035">
        <v>44</v>
      </c>
      <c r="AG32" s="1036"/>
      <c r="AH32" s="1036"/>
      <c r="AI32" s="1036"/>
      <c r="AJ32" s="1037"/>
      <c r="AK32" s="980"/>
      <c r="AL32" s="971"/>
      <c r="AM32" s="971"/>
      <c r="AN32" s="971"/>
      <c r="AO32" s="971"/>
      <c r="AP32" s="971">
        <v>3833</v>
      </c>
      <c r="AQ32" s="971"/>
      <c r="AR32" s="971"/>
      <c r="AS32" s="971"/>
      <c r="AT32" s="971"/>
      <c r="AU32" s="971">
        <v>3645</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1794</v>
      </c>
      <c r="AG63" s="959"/>
      <c r="AH63" s="959"/>
      <c r="AI63" s="959"/>
      <c r="AJ63" s="1022"/>
      <c r="AK63" s="1023"/>
      <c r="AL63" s="963"/>
      <c r="AM63" s="963"/>
      <c r="AN63" s="963"/>
      <c r="AO63" s="963"/>
      <c r="AP63" s="959">
        <v>3958</v>
      </c>
      <c r="AQ63" s="959"/>
      <c r="AR63" s="959"/>
      <c r="AS63" s="959"/>
      <c r="AT63" s="959"/>
      <c r="AU63" s="959">
        <v>3645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400</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567</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568</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569</v>
      </c>
      <c r="C70" s="975"/>
      <c r="D70" s="975"/>
      <c r="E70" s="975"/>
      <c r="F70" s="975"/>
      <c r="G70" s="975"/>
      <c r="H70" s="975"/>
      <c r="I70" s="975"/>
      <c r="J70" s="975"/>
      <c r="K70" s="975"/>
      <c r="L70" s="975"/>
      <c r="M70" s="975"/>
      <c r="N70" s="975"/>
      <c r="O70" s="975"/>
      <c r="P70" s="976"/>
      <c r="Q70" s="977">
        <v>425</v>
      </c>
      <c r="R70" s="971"/>
      <c r="S70" s="971"/>
      <c r="T70" s="971"/>
      <c r="U70" s="971"/>
      <c r="V70" s="971">
        <v>237</v>
      </c>
      <c r="W70" s="971"/>
      <c r="X70" s="971"/>
      <c r="Y70" s="971"/>
      <c r="Z70" s="971"/>
      <c r="AA70" s="971">
        <v>188</v>
      </c>
      <c r="AB70" s="971"/>
      <c r="AC70" s="971"/>
      <c r="AD70" s="971"/>
      <c r="AE70" s="971"/>
      <c r="AF70" s="971">
        <v>188</v>
      </c>
      <c r="AG70" s="971"/>
      <c r="AH70" s="971"/>
      <c r="AI70" s="971"/>
      <c r="AJ70" s="971"/>
      <c r="AK70" s="971" t="s">
        <v>555</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556</v>
      </c>
      <c r="C71" s="975"/>
      <c r="D71" s="975"/>
      <c r="E71" s="975"/>
      <c r="F71" s="975"/>
      <c r="G71" s="975"/>
      <c r="H71" s="975"/>
      <c r="I71" s="975"/>
      <c r="J71" s="975"/>
      <c r="K71" s="975"/>
      <c r="L71" s="975"/>
      <c r="M71" s="975"/>
      <c r="N71" s="975"/>
      <c r="O71" s="975"/>
      <c r="P71" s="976"/>
      <c r="Q71" s="977">
        <v>1130</v>
      </c>
      <c r="R71" s="971"/>
      <c r="S71" s="971"/>
      <c r="T71" s="971"/>
      <c r="U71" s="971"/>
      <c r="V71" s="971">
        <v>1119</v>
      </c>
      <c r="W71" s="971"/>
      <c r="X71" s="971"/>
      <c r="Y71" s="971"/>
      <c r="Z71" s="971"/>
      <c r="AA71" s="971">
        <v>11</v>
      </c>
      <c r="AB71" s="971"/>
      <c r="AC71" s="971"/>
      <c r="AD71" s="971"/>
      <c r="AE71" s="971"/>
      <c r="AF71" s="971">
        <v>11</v>
      </c>
      <c r="AG71" s="971"/>
      <c r="AH71" s="971"/>
      <c r="AI71" s="971"/>
      <c r="AJ71" s="971"/>
      <c r="AK71" s="971" t="s">
        <v>555</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557</v>
      </c>
      <c r="C72" s="975"/>
      <c r="D72" s="975"/>
      <c r="E72" s="975"/>
      <c r="F72" s="975"/>
      <c r="G72" s="975"/>
      <c r="H72" s="975"/>
      <c r="I72" s="975"/>
      <c r="J72" s="975"/>
      <c r="K72" s="975"/>
      <c r="L72" s="975"/>
      <c r="M72" s="975"/>
      <c r="N72" s="975"/>
      <c r="O72" s="975"/>
      <c r="P72" s="976"/>
      <c r="Q72" s="977">
        <v>395416</v>
      </c>
      <c r="R72" s="971"/>
      <c r="S72" s="971"/>
      <c r="T72" s="971"/>
      <c r="U72" s="971"/>
      <c r="V72" s="971">
        <v>387020</v>
      </c>
      <c r="W72" s="971"/>
      <c r="X72" s="971"/>
      <c r="Y72" s="971"/>
      <c r="Z72" s="971"/>
      <c r="AA72" s="971">
        <v>8396</v>
      </c>
      <c r="AB72" s="971"/>
      <c r="AC72" s="971"/>
      <c r="AD72" s="971"/>
      <c r="AE72" s="971"/>
      <c r="AF72" s="971">
        <v>8396</v>
      </c>
      <c r="AG72" s="971"/>
      <c r="AH72" s="971"/>
      <c r="AI72" s="971"/>
      <c r="AJ72" s="971"/>
      <c r="AK72" s="971">
        <v>755</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558</v>
      </c>
      <c r="C73" s="975"/>
      <c r="D73" s="975"/>
      <c r="E73" s="975"/>
      <c r="F73" s="975"/>
      <c r="G73" s="975"/>
      <c r="H73" s="975"/>
      <c r="I73" s="975"/>
      <c r="J73" s="975"/>
      <c r="K73" s="975"/>
      <c r="L73" s="975"/>
      <c r="M73" s="975"/>
      <c r="N73" s="975"/>
      <c r="O73" s="975"/>
      <c r="P73" s="976"/>
      <c r="Q73" s="977">
        <v>3150</v>
      </c>
      <c r="R73" s="971"/>
      <c r="S73" s="971"/>
      <c r="T73" s="971"/>
      <c r="U73" s="971"/>
      <c r="V73" s="971">
        <v>3007</v>
      </c>
      <c r="W73" s="971"/>
      <c r="X73" s="971"/>
      <c r="Y73" s="971"/>
      <c r="Z73" s="971"/>
      <c r="AA73" s="971">
        <v>142</v>
      </c>
      <c r="AB73" s="971"/>
      <c r="AC73" s="971"/>
      <c r="AD73" s="971"/>
      <c r="AE73" s="971"/>
      <c r="AF73" s="971">
        <v>124</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559</v>
      </c>
      <c r="C74" s="975"/>
      <c r="D74" s="975"/>
      <c r="E74" s="975"/>
      <c r="F74" s="975"/>
      <c r="G74" s="975"/>
      <c r="H74" s="975"/>
      <c r="I74" s="975"/>
      <c r="J74" s="975"/>
      <c r="K74" s="975"/>
      <c r="L74" s="975"/>
      <c r="M74" s="975"/>
      <c r="N74" s="975"/>
      <c r="O74" s="975"/>
      <c r="P74" s="976"/>
      <c r="Q74" s="977">
        <v>55</v>
      </c>
      <c r="R74" s="971"/>
      <c r="S74" s="971"/>
      <c r="T74" s="971"/>
      <c r="U74" s="971"/>
      <c r="V74" s="971">
        <v>42</v>
      </c>
      <c r="W74" s="971"/>
      <c r="X74" s="971"/>
      <c r="Y74" s="971"/>
      <c r="Z74" s="971"/>
      <c r="AA74" s="971">
        <v>12</v>
      </c>
      <c r="AB74" s="971"/>
      <c r="AC74" s="971"/>
      <c r="AD74" s="971"/>
      <c r="AE74" s="971"/>
      <c r="AF74" s="971">
        <v>12</v>
      </c>
      <c r="AG74" s="971"/>
      <c r="AH74" s="971"/>
      <c r="AI74" s="971"/>
      <c r="AJ74" s="971"/>
      <c r="AK74" s="971" t="s">
        <v>555</v>
      </c>
      <c r="AL74" s="971"/>
      <c r="AM74" s="971"/>
      <c r="AN74" s="971"/>
      <c r="AO74" s="971"/>
      <c r="AP74" s="971">
        <v>154</v>
      </c>
      <c r="AQ74" s="971"/>
      <c r="AR74" s="971"/>
      <c r="AS74" s="971"/>
      <c r="AT74" s="971"/>
      <c r="AU74" s="971">
        <v>17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t="s">
        <v>560</v>
      </c>
      <c r="C75" s="975"/>
      <c r="D75" s="975"/>
      <c r="E75" s="975"/>
      <c r="F75" s="975"/>
      <c r="G75" s="975"/>
      <c r="H75" s="975"/>
      <c r="I75" s="975"/>
      <c r="J75" s="975"/>
      <c r="K75" s="975"/>
      <c r="L75" s="975"/>
      <c r="M75" s="975"/>
      <c r="N75" s="975"/>
      <c r="O75" s="975"/>
      <c r="P75" s="976"/>
      <c r="Q75" s="978">
        <v>5585</v>
      </c>
      <c r="R75" s="979"/>
      <c r="S75" s="979"/>
      <c r="T75" s="979"/>
      <c r="U75" s="980"/>
      <c r="V75" s="981">
        <v>5464</v>
      </c>
      <c r="W75" s="979"/>
      <c r="X75" s="979"/>
      <c r="Y75" s="979"/>
      <c r="Z75" s="980"/>
      <c r="AA75" s="981">
        <v>121</v>
      </c>
      <c r="AB75" s="979"/>
      <c r="AC75" s="979"/>
      <c r="AD75" s="979"/>
      <c r="AE75" s="980"/>
      <c r="AF75" s="981">
        <v>94</v>
      </c>
      <c r="AG75" s="979"/>
      <c r="AH75" s="979"/>
      <c r="AI75" s="979"/>
      <c r="AJ75" s="980"/>
      <c r="AK75" s="981">
        <v>437</v>
      </c>
      <c r="AL75" s="979"/>
      <c r="AM75" s="979"/>
      <c r="AN75" s="979"/>
      <c r="AO75" s="980"/>
      <c r="AP75" s="981">
        <v>1818</v>
      </c>
      <c r="AQ75" s="979"/>
      <c r="AR75" s="979"/>
      <c r="AS75" s="979"/>
      <c r="AT75" s="980"/>
      <c r="AU75" s="981">
        <v>125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t="s">
        <v>561</v>
      </c>
      <c r="C76" s="975"/>
      <c r="D76" s="975"/>
      <c r="E76" s="975"/>
      <c r="F76" s="975"/>
      <c r="G76" s="975"/>
      <c r="H76" s="975"/>
      <c r="I76" s="975"/>
      <c r="J76" s="975"/>
      <c r="K76" s="975"/>
      <c r="L76" s="975"/>
      <c r="M76" s="975"/>
      <c r="N76" s="975"/>
      <c r="O76" s="975"/>
      <c r="P76" s="976"/>
      <c r="Q76" s="978">
        <v>225</v>
      </c>
      <c r="R76" s="979"/>
      <c r="S76" s="979"/>
      <c r="T76" s="979"/>
      <c r="U76" s="980"/>
      <c r="V76" s="981">
        <v>215</v>
      </c>
      <c r="W76" s="979"/>
      <c r="X76" s="979"/>
      <c r="Y76" s="979"/>
      <c r="Z76" s="980"/>
      <c r="AA76" s="981">
        <v>10</v>
      </c>
      <c r="AB76" s="979"/>
      <c r="AC76" s="979"/>
      <c r="AD76" s="979"/>
      <c r="AE76" s="980"/>
      <c r="AF76" s="981">
        <v>10</v>
      </c>
      <c r="AG76" s="979"/>
      <c r="AH76" s="979"/>
      <c r="AI76" s="979"/>
      <c r="AJ76" s="980"/>
      <c r="AK76" s="981">
        <v>36</v>
      </c>
      <c r="AL76" s="979"/>
      <c r="AM76" s="979"/>
      <c r="AN76" s="979"/>
      <c r="AO76" s="980"/>
      <c r="AP76" s="981">
        <v>22</v>
      </c>
      <c r="AQ76" s="979"/>
      <c r="AR76" s="979"/>
      <c r="AS76" s="979"/>
      <c r="AT76" s="980"/>
      <c r="AU76" s="981">
        <v>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t="s">
        <v>562</v>
      </c>
      <c r="C77" s="975"/>
      <c r="D77" s="975"/>
      <c r="E77" s="975"/>
      <c r="F77" s="975"/>
      <c r="G77" s="975"/>
      <c r="H77" s="975"/>
      <c r="I77" s="975"/>
      <c r="J77" s="975"/>
      <c r="K77" s="975"/>
      <c r="L77" s="975"/>
      <c r="M77" s="975"/>
      <c r="N77" s="975"/>
      <c r="O77" s="975"/>
      <c r="P77" s="976"/>
      <c r="Q77" s="978">
        <v>7</v>
      </c>
      <c r="R77" s="979"/>
      <c r="S77" s="979"/>
      <c r="T77" s="979"/>
      <c r="U77" s="980"/>
      <c r="V77" s="981">
        <v>6</v>
      </c>
      <c r="W77" s="979"/>
      <c r="X77" s="979"/>
      <c r="Y77" s="979"/>
      <c r="Z77" s="980"/>
      <c r="AA77" s="981">
        <v>0</v>
      </c>
      <c r="AB77" s="979"/>
      <c r="AC77" s="979"/>
      <c r="AD77" s="979"/>
      <c r="AE77" s="980"/>
      <c r="AF77" s="981">
        <v>0</v>
      </c>
      <c r="AG77" s="979"/>
      <c r="AH77" s="979"/>
      <c r="AI77" s="979"/>
      <c r="AJ77" s="980"/>
      <c r="AK77" s="981" t="s">
        <v>555</v>
      </c>
      <c r="AL77" s="979"/>
      <c r="AM77" s="979"/>
      <c r="AN77" s="979"/>
      <c r="AO77" s="980"/>
      <c r="AP77" s="981" t="s">
        <v>555</v>
      </c>
      <c r="AQ77" s="979"/>
      <c r="AR77" s="979"/>
      <c r="AS77" s="979"/>
      <c r="AT77" s="980"/>
      <c r="AU77" s="981" t="s">
        <v>555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8857</v>
      </c>
      <c r="AG88" s="959"/>
      <c r="AH88" s="959"/>
      <c r="AI88" s="959"/>
      <c r="AJ88" s="959"/>
      <c r="AK88" s="963"/>
      <c r="AL88" s="963"/>
      <c r="AM88" s="963"/>
      <c r="AN88" s="963"/>
      <c r="AO88" s="963"/>
      <c r="AP88" s="959">
        <v>1994</v>
      </c>
      <c r="AQ88" s="959"/>
      <c r="AR88" s="959"/>
      <c r="AS88" s="959"/>
      <c r="AT88" s="959"/>
      <c r="AU88" s="959" t="s">
        <v>555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52</v>
      </c>
      <c r="CS102" s="953"/>
      <c r="CT102" s="953"/>
      <c r="CU102" s="953"/>
      <c r="CV102" s="954"/>
      <c r="CW102" s="952">
        <v>0</v>
      </c>
      <c r="CX102" s="953"/>
      <c r="CY102" s="953"/>
      <c r="CZ102" s="953"/>
      <c r="DA102" s="954"/>
      <c r="DB102" s="952" t="s">
        <v>555</v>
      </c>
      <c r="DC102" s="953"/>
      <c r="DD102" s="953"/>
      <c r="DE102" s="953"/>
      <c r="DF102" s="954"/>
      <c r="DG102" s="952">
        <v>278</v>
      </c>
      <c r="DH102" s="953"/>
      <c r="DI102" s="953"/>
      <c r="DJ102" s="953"/>
      <c r="DK102" s="954"/>
      <c r="DL102" s="952" t="s">
        <v>555</v>
      </c>
      <c r="DM102" s="953"/>
      <c r="DN102" s="953"/>
      <c r="DO102" s="953"/>
      <c r="DP102" s="954"/>
      <c r="DQ102" s="952">
        <v>28</v>
      </c>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996234</v>
      </c>
      <c r="AB110" s="889"/>
      <c r="AC110" s="889"/>
      <c r="AD110" s="889"/>
      <c r="AE110" s="890"/>
      <c r="AF110" s="891">
        <v>935345</v>
      </c>
      <c r="AG110" s="889"/>
      <c r="AH110" s="889"/>
      <c r="AI110" s="889"/>
      <c r="AJ110" s="890"/>
      <c r="AK110" s="891">
        <v>925701</v>
      </c>
      <c r="AL110" s="889"/>
      <c r="AM110" s="889"/>
      <c r="AN110" s="889"/>
      <c r="AO110" s="890"/>
      <c r="AP110" s="892">
        <v>15.9</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10559833</v>
      </c>
      <c r="BR110" s="842"/>
      <c r="BS110" s="842"/>
      <c r="BT110" s="842"/>
      <c r="BU110" s="842"/>
      <c r="BV110" s="842">
        <v>10688805</v>
      </c>
      <c r="BW110" s="842"/>
      <c r="BX110" s="842"/>
      <c r="BY110" s="842"/>
      <c r="BZ110" s="842"/>
      <c r="CA110" s="842">
        <v>10794274</v>
      </c>
      <c r="CB110" s="842"/>
      <c r="CC110" s="842"/>
      <c r="CD110" s="842"/>
      <c r="CE110" s="842"/>
      <c r="CF110" s="866">
        <v>185.9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2908019</v>
      </c>
      <c r="DH110" s="842"/>
      <c r="DI110" s="842"/>
      <c r="DJ110" s="842"/>
      <c r="DK110" s="842"/>
      <c r="DL110" s="842">
        <v>1954762</v>
      </c>
      <c r="DM110" s="842"/>
      <c r="DN110" s="842"/>
      <c r="DO110" s="842"/>
      <c r="DP110" s="842"/>
      <c r="DQ110" s="842">
        <v>2220373</v>
      </c>
      <c r="DR110" s="842"/>
      <c r="DS110" s="842"/>
      <c r="DT110" s="842"/>
      <c r="DU110" s="842"/>
      <c r="DV110" s="843">
        <v>38.200000000000003</v>
      </c>
      <c r="DW110" s="843"/>
      <c r="DX110" s="843"/>
      <c r="DY110" s="843"/>
      <c r="DZ110" s="844"/>
    </row>
    <row r="111" spans="1:131" s="218"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2925928</v>
      </c>
      <c r="BR111" s="817"/>
      <c r="BS111" s="817"/>
      <c r="BT111" s="817"/>
      <c r="BU111" s="817"/>
      <c r="BV111" s="817">
        <v>1964676</v>
      </c>
      <c r="BW111" s="817"/>
      <c r="BX111" s="817"/>
      <c r="BY111" s="817"/>
      <c r="BZ111" s="817"/>
      <c r="CA111" s="817">
        <v>2225545</v>
      </c>
      <c r="CB111" s="817"/>
      <c r="CC111" s="817"/>
      <c r="CD111" s="817"/>
      <c r="CE111" s="817"/>
      <c r="CF111" s="875">
        <v>38.299999999999997</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4478108</v>
      </c>
      <c r="BR112" s="817"/>
      <c r="BS112" s="817"/>
      <c r="BT112" s="817"/>
      <c r="BU112" s="817"/>
      <c r="BV112" s="817">
        <v>4178251</v>
      </c>
      <c r="BW112" s="817"/>
      <c r="BX112" s="817"/>
      <c r="BY112" s="817"/>
      <c r="BZ112" s="817"/>
      <c r="CA112" s="817">
        <v>3645638</v>
      </c>
      <c r="CB112" s="817"/>
      <c r="CC112" s="817"/>
      <c r="CD112" s="817"/>
      <c r="CE112" s="817"/>
      <c r="CF112" s="875">
        <v>62.8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464790</v>
      </c>
      <c r="AB113" s="919"/>
      <c r="AC113" s="919"/>
      <c r="AD113" s="919"/>
      <c r="AE113" s="920"/>
      <c r="AF113" s="921">
        <v>386341</v>
      </c>
      <c r="AG113" s="919"/>
      <c r="AH113" s="919"/>
      <c r="AI113" s="919"/>
      <c r="AJ113" s="920"/>
      <c r="AK113" s="921">
        <v>364937</v>
      </c>
      <c r="AL113" s="919"/>
      <c r="AM113" s="919"/>
      <c r="AN113" s="919"/>
      <c r="AO113" s="920"/>
      <c r="AP113" s="922">
        <v>6.3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97086</v>
      </c>
      <c r="BR113" s="817"/>
      <c r="BS113" s="817"/>
      <c r="BT113" s="817"/>
      <c r="BU113" s="817"/>
      <c r="BV113" s="817">
        <v>122188</v>
      </c>
      <c r="BW113" s="817"/>
      <c r="BX113" s="817"/>
      <c r="BY113" s="817"/>
      <c r="BZ113" s="817"/>
      <c r="CA113" s="817">
        <v>143328</v>
      </c>
      <c r="CB113" s="817"/>
      <c r="CC113" s="817"/>
      <c r="CD113" s="817"/>
      <c r="CE113" s="817"/>
      <c r="CF113" s="875">
        <v>2.5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61613</v>
      </c>
      <c r="AB114" s="780"/>
      <c r="AC114" s="780"/>
      <c r="AD114" s="780"/>
      <c r="AE114" s="781"/>
      <c r="AF114" s="782">
        <v>13298</v>
      </c>
      <c r="AG114" s="780"/>
      <c r="AH114" s="780"/>
      <c r="AI114" s="780"/>
      <c r="AJ114" s="781"/>
      <c r="AK114" s="782">
        <v>16025</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1616963</v>
      </c>
      <c r="BR114" s="817"/>
      <c r="BS114" s="817"/>
      <c r="BT114" s="817"/>
      <c r="BU114" s="817"/>
      <c r="BV114" s="817">
        <v>1638687</v>
      </c>
      <c r="BW114" s="817"/>
      <c r="BX114" s="817"/>
      <c r="BY114" s="817"/>
      <c r="BZ114" s="817"/>
      <c r="CA114" s="817">
        <v>1569064</v>
      </c>
      <c r="CB114" s="817"/>
      <c r="CC114" s="817"/>
      <c r="CD114" s="817"/>
      <c r="CE114" s="817"/>
      <c r="CF114" s="875">
        <v>27</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15011</v>
      </c>
      <c r="AB115" s="919"/>
      <c r="AC115" s="919"/>
      <c r="AD115" s="919"/>
      <c r="AE115" s="920"/>
      <c r="AF115" s="921">
        <v>8278</v>
      </c>
      <c r="AG115" s="919"/>
      <c r="AH115" s="919"/>
      <c r="AI115" s="919"/>
      <c r="AJ115" s="920"/>
      <c r="AK115" s="921">
        <v>4886</v>
      </c>
      <c r="AL115" s="919"/>
      <c r="AM115" s="919"/>
      <c r="AN115" s="919"/>
      <c r="AO115" s="920"/>
      <c r="AP115" s="922">
        <v>0.1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33885</v>
      </c>
      <c r="BR115" s="817"/>
      <c r="BS115" s="817"/>
      <c r="BT115" s="817"/>
      <c r="BU115" s="817"/>
      <c r="BV115" s="817">
        <v>31127</v>
      </c>
      <c r="BW115" s="817"/>
      <c r="BX115" s="817"/>
      <c r="BY115" s="817"/>
      <c r="BZ115" s="817"/>
      <c r="CA115" s="817">
        <v>29726</v>
      </c>
      <c r="CB115" s="817"/>
      <c r="CC115" s="817"/>
      <c r="CD115" s="817"/>
      <c r="CE115" s="817"/>
      <c r="CF115" s="875">
        <v>0.5</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1537648</v>
      </c>
      <c r="AB117" s="903"/>
      <c r="AC117" s="903"/>
      <c r="AD117" s="903"/>
      <c r="AE117" s="904"/>
      <c r="AF117" s="905">
        <v>1343262</v>
      </c>
      <c r="AG117" s="903"/>
      <c r="AH117" s="903"/>
      <c r="AI117" s="903"/>
      <c r="AJ117" s="904"/>
      <c r="AK117" s="905">
        <v>1311549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19711803</v>
      </c>
      <c r="BR119" s="845"/>
      <c r="BS119" s="845"/>
      <c r="BT119" s="845"/>
      <c r="BU119" s="845"/>
      <c r="BV119" s="845">
        <v>18623734</v>
      </c>
      <c r="BW119" s="845"/>
      <c r="BX119" s="845"/>
      <c r="BY119" s="845"/>
      <c r="BZ119" s="845"/>
      <c r="CA119" s="845">
        <v>18407575</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17909</v>
      </c>
      <c r="DH119" s="764"/>
      <c r="DI119" s="764"/>
      <c r="DJ119" s="764"/>
      <c r="DK119" s="765"/>
      <c r="DL119" s="766">
        <v>9914</v>
      </c>
      <c r="DM119" s="764"/>
      <c r="DN119" s="764"/>
      <c r="DO119" s="764"/>
      <c r="DP119" s="765"/>
      <c r="DQ119" s="766">
        <v>5172</v>
      </c>
      <c r="DR119" s="764"/>
      <c r="DS119" s="764"/>
      <c r="DT119" s="764"/>
      <c r="DU119" s="765"/>
      <c r="DV119" s="848">
        <v>0.1</v>
      </c>
      <c r="DW119" s="849"/>
      <c r="DX119" s="849"/>
      <c r="DY119" s="849"/>
      <c r="DZ119" s="850"/>
    </row>
    <row r="120" spans="1:130" s="218"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3876396</v>
      </c>
      <c r="BR120" s="842"/>
      <c r="BS120" s="842"/>
      <c r="BT120" s="842"/>
      <c r="BU120" s="842"/>
      <c r="BV120" s="842">
        <v>4359497</v>
      </c>
      <c r="BW120" s="842"/>
      <c r="BX120" s="842"/>
      <c r="BY120" s="842"/>
      <c r="BZ120" s="842"/>
      <c r="CA120" s="842">
        <v>5057362</v>
      </c>
      <c r="CB120" s="842"/>
      <c r="CC120" s="842"/>
      <c r="CD120" s="842"/>
      <c r="CE120" s="842"/>
      <c r="CF120" s="866">
        <v>87.1</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3645263</v>
      </c>
      <c r="DR120" s="842"/>
      <c r="DS120" s="842"/>
      <c r="DT120" s="842"/>
      <c r="DU120" s="842"/>
      <c r="DV120" s="843">
        <v>62.8</v>
      </c>
      <c r="DW120" s="843"/>
      <c r="DX120" s="843"/>
      <c r="DY120" s="843"/>
      <c r="DZ120" s="844"/>
    </row>
    <row r="121" spans="1:130" s="218"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3059253</v>
      </c>
      <c r="BR121" s="817"/>
      <c r="BS121" s="817"/>
      <c r="BT121" s="817"/>
      <c r="BU121" s="817"/>
      <c r="BV121" s="817">
        <v>2590740</v>
      </c>
      <c r="BW121" s="817"/>
      <c r="BX121" s="817"/>
      <c r="BY121" s="817"/>
      <c r="BZ121" s="817"/>
      <c r="CA121" s="817">
        <v>3433477</v>
      </c>
      <c r="CB121" s="817"/>
      <c r="CC121" s="817"/>
      <c r="CD121" s="817"/>
      <c r="CE121" s="817"/>
      <c r="CF121" s="875">
        <v>59.1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304</v>
      </c>
      <c r="DH121" s="817"/>
      <c r="DI121" s="817"/>
      <c r="DJ121" s="817"/>
      <c r="DK121" s="817"/>
      <c r="DL121" s="817">
        <v>416</v>
      </c>
      <c r="DM121" s="817"/>
      <c r="DN121" s="817"/>
      <c r="DO121" s="817"/>
      <c r="DP121" s="817"/>
      <c r="DQ121" s="817">
        <v>375</v>
      </c>
      <c r="DR121" s="817"/>
      <c r="DS121" s="817"/>
      <c r="DT121" s="817"/>
      <c r="DU121" s="817"/>
      <c r="DV121" s="794">
        <v>0</v>
      </c>
      <c r="DW121" s="794"/>
      <c r="DX121" s="794"/>
      <c r="DY121" s="794"/>
      <c r="DZ121" s="795"/>
    </row>
    <row r="122" spans="1:130" s="218"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9215456</v>
      </c>
      <c r="BR122" s="845"/>
      <c r="BS122" s="845"/>
      <c r="BT122" s="845"/>
      <c r="BU122" s="845"/>
      <c r="BV122" s="845">
        <v>8867912</v>
      </c>
      <c r="BW122" s="845"/>
      <c r="BX122" s="845"/>
      <c r="BY122" s="845"/>
      <c r="BZ122" s="845"/>
      <c r="CA122" s="845">
        <v>8512434</v>
      </c>
      <c r="CB122" s="845"/>
      <c r="CC122" s="845"/>
      <c r="CD122" s="845"/>
      <c r="CE122" s="845"/>
      <c r="CF122" s="846">
        <v>146.6</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16151105</v>
      </c>
      <c r="BR123" s="833"/>
      <c r="BS123" s="833"/>
      <c r="BT123" s="833"/>
      <c r="BU123" s="833"/>
      <c r="BV123" s="833">
        <v>15818149</v>
      </c>
      <c r="BW123" s="833"/>
      <c r="BX123" s="833"/>
      <c r="BY123" s="833"/>
      <c r="BZ123" s="833"/>
      <c r="CA123" s="833">
        <v>17003273</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64.2</v>
      </c>
      <c r="BR124" s="831"/>
      <c r="BS124" s="831"/>
      <c r="BT124" s="831"/>
      <c r="BU124" s="831"/>
      <c r="BV124" s="831">
        <v>49.7</v>
      </c>
      <c r="BW124" s="831"/>
      <c r="BX124" s="831"/>
      <c r="BY124" s="831"/>
      <c r="BZ124" s="831"/>
      <c r="CA124" s="831">
        <v>24.1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4477804</v>
      </c>
      <c r="DH124" s="764"/>
      <c r="DI124" s="764"/>
      <c r="DJ124" s="764"/>
      <c r="DK124" s="765"/>
      <c r="DL124" s="766">
        <v>4177835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15011</v>
      </c>
      <c r="AB127" s="780"/>
      <c r="AC127" s="780"/>
      <c r="AD127" s="780"/>
      <c r="AE127" s="781"/>
      <c r="AF127" s="782">
        <v>8278</v>
      </c>
      <c r="AG127" s="780"/>
      <c r="AH127" s="780"/>
      <c r="AI127" s="780"/>
      <c r="AJ127" s="781"/>
      <c r="AK127" s="782">
        <v>4886</v>
      </c>
      <c r="AL127" s="780"/>
      <c r="AM127" s="780"/>
      <c r="AN127" s="780"/>
      <c r="AO127" s="781"/>
      <c r="AP127" s="824">
        <v>0.1</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18298</v>
      </c>
      <c r="AB128" s="801"/>
      <c r="AC128" s="801"/>
      <c r="AD128" s="801"/>
      <c r="AE128" s="802"/>
      <c r="AF128" s="803">
        <v>29044</v>
      </c>
      <c r="AG128" s="801"/>
      <c r="AH128" s="801"/>
      <c r="AI128" s="801"/>
      <c r="AJ128" s="802"/>
      <c r="AK128" s="803">
        <v>53305</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14.21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33885</v>
      </c>
      <c r="DH128" s="791"/>
      <c r="DI128" s="791"/>
      <c r="DJ128" s="791"/>
      <c r="DK128" s="791"/>
      <c r="DL128" s="791">
        <v>31127</v>
      </c>
      <c r="DM128" s="791"/>
      <c r="DN128" s="791"/>
      <c r="DO128" s="791"/>
      <c r="DP128" s="791"/>
      <c r="DQ128" s="791">
        <v>29726</v>
      </c>
      <c r="DR128" s="791"/>
      <c r="DS128" s="791"/>
      <c r="DT128" s="791"/>
      <c r="DU128" s="791"/>
      <c r="DV128" s="792">
        <v>0.5</v>
      </c>
      <c r="DW128" s="792"/>
      <c r="DX128" s="792"/>
      <c r="DY128" s="792"/>
      <c r="DZ128" s="793"/>
    </row>
    <row r="129" spans="1:131" s="218" customFormat="1" ht="26.25" customHeight="1">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6374866</v>
      </c>
      <c r="AB129" s="780"/>
      <c r="AC129" s="780"/>
      <c r="AD129" s="780"/>
      <c r="AE129" s="781"/>
      <c r="AF129" s="782">
        <v>6403589</v>
      </c>
      <c r="AG129" s="780"/>
      <c r="AH129" s="780"/>
      <c r="AI129" s="780"/>
      <c r="AJ129" s="781"/>
      <c r="AK129" s="782">
        <v>6558804</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19.21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832020</v>
      </c>
      <c r="AB130" s="780"/>
      <c r="AC130" s="780"/>
      <c r="AD130" s="780"/>
      <c r="AE130" s="781"/>
      <c r="AF130" s="782">
        <v>763189</v>
      </c>
      <c r="AG130" s="780"/>
      <c r="AH130" s="780"/>
      <c r="AI130" s="780"/>
      <c r="AJ130" s="781"/>
      <c r="AK130" s="782">
        <v>753598</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10.199999999999999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5542846</v>
      </c>
      <c r="AB131" s="764"/>
      <c r="AC131" s="764"/>
      <c r="AD131" s="764"/>
      <c r="AE131" s="765"/>
      <c r="AF131" s="766">
        <v>5640400</v>
      </c>
      <c r="AG131" s="764"/>
      <c r="AH131" s="764"/>
      <c r="AI131" s="764"/>
      <c r="AJ131" s="765"/>
      <c r="AK131" s="766">
        <v>5805206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24.1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12.400308430000001</v>
      </c>
      <c r="AB132" s="745"/>
      <c r="AC132" s="745"/>
      <c r="AD132" s="745"/>
      <c r="AE132" s="746"/>
      <c r="AF132" s="747">
        <v>9.7693248710000002</v>
      </c>
      <c r="AG132" s="745"/>
      <c r="AH132" s="745"/>
      <c r="AI132" s="745"/>
      <c r="AJ132" s="746"/>
      <c r="AK132" s="747">
        <v>8.6929903950000007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12.8</v>
      </c>
      <c r="AB133" s="724"/>
      <c r="AC133" s="724"/>
      <c r="AD133" s="724"/>
      <c r="AE133" s="725"/>
      <c r="AF133" s="723">
        <v>11.5</v>
      </c>
      <c r="AG133" s="724"/>
      <c r="AH133" s="724"/>
      <c r="AI133" s="724"/>
      <c r="AJ133" s="725"/>
      <c r="AK133" s="723">
        <v>10.199999999999999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I3RR3aKo1q/34q+eEsJxXO63ZL8+3hYgfrTQX5bu4W5VrdEikiUeXgqkEg31AJB11DYG0lqXuFZRR4rgzI/5Q==" saltValue="OJomC/pyP/h9gFk0StV1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topLeftCell="BJ1" zoomScaleNormal="85" zoomScaleSheetLayoutView="100" workbookViewId="0">
      <selection activeCell="CR50" sqref="CR50"/>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477</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KVyRNQcUUaF7wYiu0U7R+wBghLIOFz0qOTmDgudaxOjTDcRXDBkXiIHftcmDgXkxMxKsK+q/LICjCLmYgfHbnA==" saltValue="R+YyyP0b0oYFF4OBLXj+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A67" zoomScaleNormal="100" zoomScaleSheetLayoutView="55" workbookViewId="0">
      <selection activeCell="BT89" sqref="BT89"/>
    </sheetView>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sGDyIJQFdKfRCeOmxPNCvSGzY7K3D/b97iNMapHkn6lW64FI0dnKz0x2mdQVk6RG2jhdtBnsRKllhe2g2sc7Q==" saltValue="eBeJzW3sG2VXwhxEmWBc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1974103</v>
      </c>
      <c r="AP9" s="269">
        <v>79701</v>
      </c>
      <c r="AQ9" s="270">
        <v>83961</v>
      </c>
      <c r="AR9" s="271">
        <v>-5.0999999999999996</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330759</v>
      </c>
      <c r="AP10" s="272">
        <v>13354</v>
      </c>
      <c r="AQ10" s="273">
        <v>9090</v>
      </c>
      <c r="AR10" s="274">
        <v>46.9</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60262</v>
      </c>
      <c r="AP11" s="272">
        <v>2433</v>
      </c>
      <c r="AQ11" s="273">
        <v>842</v>
      </c>
      <c r="AR11" s="274">
        <v>189</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5</v>
      </c>
      <c r="AR12" s="274" t="s">
        <v>489</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144832</v>
      </c>
      <c r="AP13" s="272">
        <v>5847</v>
      </c>
      <c r="AQ13" s="273">
        <v>2396</v>
      </c>
      <c r="AR13" s="274">
        <v>144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13474</v>
      </c>
      <c r="AP14" s="272">
        <v>544</v>
      </c>
      <c r="AQ14" s="273">
        <v>1197</v>
      </c>
      <c r="AR14" s="274">
        <v>-54.6</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-108230</v>
      </c>
      <c r="AP15" s="272">
        <v>-4370</v>
      </c>
      <c r="AQ15" s="273">
        <v>-4989</v>
      </c>
      <c r="AR15" s="274">
        <v>-12.4</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2415200</v>
      </c>
      <c r="AP16" s="272">
        <v>97509</v>
      </c>
      <c r="AQ16" s="273">
        <v>92501</v>
      </c>
      <c r="AR16" s="274">
        <v>5.4</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7.79</v>
      </c>
      <c r="AP21" s="286">
        <v>7.91</v>
      </c>
      <c r="AQ21" s="287">
        <v>-0.12</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96.6</v>
      </c>
      <c r="AP22" s="291">
        <v>97.2</v>
      </c>
      <c r="AQ22" s="292">
        <v>-0.6</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925701</v>
      </c>
      <c r="AP32" s="300">
        <v>37373</v>
      </c>
      <c r="AQ32" s="301">
        <v>33492</v>
      </c>
      <c r="AR32" s="302">
        <v>11.6</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364937</v>
      </c>
      <c r="AP35" s="300">
        <v>14734</v>
      </c>
      <c r="AQ35" s="301">
        <v>10423</v>
      </c>
      <c r="AR35" s="302">
        <v>41.4</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16025</v>
      </c>
      <c r="AP36" s="300">
        <v>647</v>
      </c>
      <c r="AQ36" s="301">
        <v>3289</v>
      </c>
      <c r="AR36" s="302">
        <v>-80.3</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4886</v>
      </c>
      <c r="AP37" s="300">
        <v>197</v>
      </c>
      <c r="AQ37" s="301">
        <v>152</v>
      </c>
      <c r="AR37" s="302">
        <v>29.6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2</v>
      </c>
      <c r="AR38" s="292" t="s">
        <v>489</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-53305</v>
      </c>
      <c r="AP39" s="300">
        <v>-2152</v>
      </c>
      <c r="AQ39" s="301">
        <v>-2605</v>
      </c>
      <c r="AR39" s="302">
        <v>-17.399999999999999</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-753598</v>
      </c>
      <c r="AP40" s="300">
        <v>-30425</v>
      </c>
      <c r="AQ40" s="301">
        <v>-28956</v>
      </c>
      <c r="AR40" s="302">
        <v>5.0999999999999996</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504646</v>
      </c>
      <c r="AP41" s="300">
        <v>20374</v>
      </c>
      <c r="AQ41" s="301">
        <v>15797</v>
      </c>
      <c r="AR41" s="302">
        <v>29</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3118808</v>
      </c>
      <c r="AN51" s="322">
        <v>124384</v>
      </c>
      <c r="AO51" s="323">
        <v>-0.4</v>
      </c>
      <c r="AP51" s="324">
        <v>53895</v>
      </c>
      <c r="AQ51" s="325">
        <v>-8.8000000000000007</v>
      </c>
      <c r="AR51" s="326">
        <v>8.4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546343</v>
      </c>
      <c r="AN52" s="330">
        <v>21789</v>
      </c>
      <c r="AO52" s="331">
        <v>-20.8</v>
      </c>
      <c r="AP52" s="332">
        <v>31224</v>
      </c>
      <c r="AQ52" s="333">
        <v>4.4000000000000004</v>
      </c>
      <c r="AR52" s="334">
        <v>-25.2</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2237531</v>
      </c>
      <c r="AN53" s="322">
        <v>89763</v>
      </c>
      <c r="AO53" s="323">
        <v>-27.8</v>
      </c>
      <c r="AP53" s="324">
        <v>56181</v>
      </c>
      <c r="AQ53" s="325">
        <v>4.2</v>
      </c>
      <c r="AR53" s="326">
        <v>-32</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926702</v>
      </c>
      <c r="AN54" s="330">
        <v>37177</v>
      </c>
      <c r="AO54" s="331">
        <v>70.599999999999994</v>
      </c>
      <c r="AP54" s="332">
        <v>32039</v>
      </c>
      <c r="AQ54" s="333">
        <v>2.6</v>
      </c>
      <c r="AR54" s="334">
        <v>68</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3331407</v>
      </c>
      <c r="AN55" s="322">
        <v>134412</v>
      </c>
      <c r="AO55" s="323">
        <v>49.7</v>
      </c>
      <c r="AP55" s="324">
        <v>47730</v>
      </c>
      <c r="AQ55" s="325">
        <v>-15</v>
      </c>
      <c r="AR55" s="326">
        <v>64.7</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1344929</v>
      </c>
      <c r="AN56" s="330">
        <v>54264</v>
      </c>
      <c r="AO56" s="331">
        <v>46</v>
      </c>
      <c r="AP56" s="332">
        <v>26378</v>
      </c>
      <c r="AQ56" s="333">
        <v>-17.7</v>
      </c>
      <c r="AR56" s="334">
        <v>63.7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4164924</v>
      </c>
      <c r="AN57" s="322">
        <v>169052</v>
      </c>
      <c r="AO57" s="323">
        <v>25.8</v>
      </c>
      <c r="AP57" s="324">
        <v>61921</v>
      </c>
      <c r="AQ57" s="325">
        <v>29.7</v>
      </c>
      <c r="AR57" s="326">
        <v>-3.9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681212</v>
      </c>
      <c r="AN58" s="330">
        <v>27650</v>
      </c>
      <c r="AO58" s="331">
        <v>-49</v>
      </c>
      <c r="AP58" s="332">
        <v>34719</v>
      </c>
      <c r="AQ58" s="333">
        <v>31.6</v>
      </c>
      <c r="AR58" s="334">
        <v>-80.599999999999994</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3196853</v>
      </c>
      <c r="AN59" s="322">
        <v>129067</v>
      </c>
      <c r="AO59" s="323">
        <v>-23.7</v>
      </c>
      <c r="AP59" s="324">
        <v>62764</v>
      </c>
      <c r="AQ59" s="325">
        <v>1.4</v>
      </c>
      <c r="AR59" s="326">
        <v>-25.1</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540340</v>
      </c>
      <c r="AN60" s="330">
        <v>21815</v>
      </c>
      <c r="AO60" s="331">
        <v>-21.1</v>
      </c>
      <c r="AP60" s="332">
        <v>36476</v>
      </c>
      <c r="AQ60" s="333">
        <v>5.0999999999999996</v>
      </c>
      <c r="AR60" s="334">
        <v>-26.2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3209905</v>
      </c>
      <c r="AN61" s="337">
        <v>129336</v>
      </c>
      <c r="AO61" s="338">
        <v>4.7</v>
      </c>
      <c r="AP61" s="339">
        <v>56498</v>
      </c>
      <c r="AQ61" s="340">
        <v>2.2999999999999998</v>
      </c>
      <c r="AR61" s="326">
        <v>2.4</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807905</v>
      </c>
      <c r="AN62" s="330">
        <v>32539</v>
      </c>
      <c r="AO62" s="331">
        <v>5.0999999999999996</v>
      </c>
      <c r="AP62" s="332">
        <v>32167</v>
      </c>
      <c r="AQ62" s="333">
        <v>5.2</v>
      </c>
      <c r="AR62" s="334">
        <v>-0.1</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ltwjjt3YQJlf9juSLLOe4qGKNJajvXcWgrCMEzyRjVZnxAdwMrQHV3C7FbOhEhWScdk3Q81cUbVvly8DMJoxoA==" saltValue="edGhq39L2BkfMup2eIx/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topLeftCell="A94" zoomScaleNormal="100" zoomScaleSheetLayoutView="55" workbookViewId="0">
      <selection activeCell="CN101" sqref="CN101"/>
    </sheetView>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477</v>
      </c>
    </row>
    <row r="120" spans="125:125" ht="13.5" hidden="1" customHeight="1"/>
    <row r="121" spans="125:125" ht="13.5" hidden="1" customHeight="1">
      <c r="DU121" s="247"/>
    </row>
  </sheetData>
  <sheetProtection algorithmName="SHA-512" hashValue="ryu5k+vc/6u5KQ7cKlWIx/CQZqIbWX8yHZsOx31btoktyWQhFR62ZmTD6HpPt1Z83fXlAg8tEQi9GNuxtI0Wow==" saltValue="FEkHYWTnHtQEgcSGEoLf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tabSelected="1" topLeftCell="A97" zoomScaleNormal="100" zoomScaleSheetLayoutView="55" workbookViewId="0">
      <selection activeCell="AE103" sqref="AE103"/>
    </sheetView>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477</v>
      </c>
    </row>
  </sheetData>
  <sheetProtection algorithmName="SHA-512" hashValue="i3VSJ/hchpJdrFruV74o0XZZAmkuYsFOXkUH4SRMmnGEsgrCZIYA0OT72dcjhLuTa6UzM6Yx6zmXmTapPt4AEA==" saltValue="iE+SNrOa5q6YGTfjSByK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SheetLayoutView="100" workbookViewId="0">
      <selection activeCell="M44" sqref="M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14.75</v>
      </c>
      <c r="G47" s="12">
        <v>14.47</v>
      </c>
      <c r="H47" s="12">
        <v>15.68</v>
      </c>
      <c r="I47" s="12">
        <v>16.55</v>
      </c>
      <c r="J47" s="13">
        <v>17.34</v>
      </c>
    </row>
    <row r="48" spans="2:10" ht="57.75" customHeight="1">
      <c r="B48" s="14"/>
      <c r="C48" s="1141" t="s">
        <v>4</v>
      </c>
      <c r="D48" s="1141"/>
      <c r="E48" s="1142"/>
      <c r="F48" s="15">
        <v>7.32</v>
      </c>
      <c r="G48" s="16">
        <v>16.239999999999998</v>
      </c>
      <c r="H48" s="16">
        <v>14.87</v>
      </c>
      <c r="I48" s="16">
        <v>11.26</v>
      </c>
      <c r="J48" s="17">
        <v>9.81</v>
      </c>
    </row>
    <row r="49" spans="2:10" ht="57.75" customHeight="1" thickBot="1">
      <c r="B49" s="18"/>
      <c r="C49" s="1143" t="s">
        <v>5</v>
      </c>
      <c r="D49" s="1143"/>
      <c r="E49" s="1144"/>
      <c r="F49" s="19">
        <v>4.68</v>
      </c>
      <c r="G49" s="20">
        <v>9.92</v>
      </c>
      <c r="H49" s="20" t="s">
        <v>532</v>
      </c>
      <c r="I49" s="20" t="s">
        <v>533</v>
      </c>
      <c r="J49" s="21" t="s">
        <v>534</v>
      </c>
    </row>
    <row r="50" spans="2:10"/>
  </sheetData>
  <sheetProtection algorithmName="SHA-512" hashValue="i+pAqVps+c/vQJ8r2cC5YqFfJNFuTeIzdpNdORxYBaaIs6wohOWyViO3kbBmgTgi04XhkIx0cBneB+FV4EPQTg==" saltValue="2/1xZkfsLoRur0UKgF1n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嗣利</cp:lastModifiedBy>
  <cp:lastPrinted>2026-03-17T04:23:22Z</cp:lastPrinted>
  <dcterms:created xsi:type="dcterms:W3CDTF">2026-02-23T05:11:19Z</dcterms:created>
  <dcterms:modified xsi:type="dcterms:W3CDTF">2026-03-17T04:23:24Z</dcterms:modified>
  <cp:category/>
</cp:coreProperties>
</file>