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700" tabRatio="713" activeTab="0"/>
  </bookViews>
  <sheets>
    <sheet name="一般＆退職・基礎" sheetId="1" r:id="rId1"/>
    <sheet name="一般＆退職・後期" sheetId="2" r:id="rId2"/>
    <sheet name="一般＆退職・介護" sheetId="3" r:id="rId3"/>
    <sheet name="合計・基礎+介護" sheetId="4" r:id="rId4"/>
  </sheets>
  <definedNames>
    <definedName name="_xlnm.Print_Area" localSheetId="2">'一般＆退職・介護'!$A$1:$K$53</definedName>
    <definedName name="_xlnm.Print_Area" localSheetId="0">'一般＆退職・基礎'!$A$1:$K$53</definedName>
    <definedName name="_xlnm.Print_Area" localSheetId="1">'一般＆退職・後期'!$A$1:$K$53</definedName>
    <definedName name="_xlnm.Print_Area" localSheetId="3">'合計・基礎+介護'!$A$1:$K$53</definedName>
  </definedNames>
  <calcPr fullCalcOnLoad="1" refMode="R1C1"/>
</workbook>
</file>

<file path=xl/sharedStrings.xml><?xml version="1.0" encoding="utf-8"?>
<sst xmlns="http://schemas.openxmlformats.org/spreadsheetml/2006/main" count="249" uniqueCount="68">
  <si>
    <t>平等割額　（千円）</t>
  </si>
  <si>
    <t>（町 村 計）</t>
  </si>
  <si>
    <t>（1）基礎課税額に係る分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</si>
  <si>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</si>
  <si>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</si>
  <si>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</si>
  <si>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</si>
  <si>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</si>
  <si>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</si>
  <si>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</si>
  <si>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</si>
  <si>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</si>
  <si>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</si>
  <si>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</si>
  <si>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</si>
  <si>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</si>
  <si>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</si>
  <si>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</si>
  <si>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</si>
  <si>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</si>
  <si>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</si>
  <si>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</si>
  <si>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</si>
  <si>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</si>
  <si>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</si>
  <si>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</si>
  <si>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</si>
  <si>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</si>
  <si>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</si>
  <si>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</si>
  <si>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</si>
  <si>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</si>
  <si>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</si>
  <si>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</si>
  <si>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</si>
  <si>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</si>
  <si>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</si>
  <si>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</si>
  <si>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</si>
  <si>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</si>
  <si>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</si>
  <si>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</si>
  <si>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</si>
  <si>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</si>
  <si>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</si>
  <si>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</si>
  <si>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</si>
  <si>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</si>
  <si>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</si>
  <si>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</si>
  <si>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</si>
  <si>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</si>
  <si>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</si>
  <si>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</si>
  <si>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</si>
  <si>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</si>
  <si>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</si>
  <si>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</si>
  <si>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</si>
  <si>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</si>
  <si>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</si>
  <si>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</si>
  <si>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（2）後期高齢者支援金等課税額に係る分</t>
  </si>
  <si>
    <t>（3）介護納付金課税額に係る分</t>
  </si>
  <si>
    <t>（4）合計（基礎＋後期高齢者支援金等分＋介護分）</t>
  </si>
  <si>
    <t>延べ
被保険者数
（人）</t>
  </si>
  <si>
    <t>延べ
世帯数
（世帯）</t>
  </si>
  <si>
    <t>第３表　平成２２年度国民健康保険税（料）に関する調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</si>
</sst>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</cellStyleXfs>
  <cellXfs count="95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6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177" fontId="7" fillId="0" borderId="12" xfId="48" applyNumberFormat="1" applyFont="1" applyBorder="1" applyAlignment="1">
      <alignment vertical="center"/>
    </xf>
    <xf numFmtId="176" fontId="7" fillId="0" borderId="13" xfId="0" applyNumberFormat="1" applyFont="1" applyBorder="1" applyAlignment="1">
      <alignment/>
    </xf>
    <xf numFmtId="177" fontId="7" fillId="0" borderId="13" xfId="48" applyNumberFormat="1" applyFont="1" applyBorder="1" applyAlignment="1">
      <alignment vertical="center"/>
    </xf>
    <xf numFmtId="177" fontId="7" fillId="0" borderId="14" xfId="48" applyNumberFormat="1" applyFont="1" applyBorder="1" applyAlignment="1">
      <alignment vertical="center"/>
    </xf>
    <xf numFmtId="0" fontId="7" fillId="0" borderId="13" xfId="0" applyFont="1" applyBorder="1" applyAlignment="1">
      <alignment horizontal="center" shrinkToFit="1"/>
    </xf>
    <xf numFmtId="176" fontId="7" fillId="0" borderId="13" xfId="0" applyNumberFormat="1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176" fontId="7" fillId="0" borderId="15" xfId="0" applyNumberFormat="1" applyFont="1" applyBorder="1" applyAlignment="1">
      <alignment/>
    </xf>
    <xf numFmtId="177" fontId="7" fillId="0" borderId="15" xfId="48" applyNumberFormat="1" applyFont="1" applyBorder="1" applyAlignment="1">
      <alignment vertical="center"/>
    </xf>
    <xf numFmtId="176" fontId="7" fillId="0" borderId="16" xfId="0" applyNumberFormat="1" applyFont="1" applyBorder="1" applyAlignment="1">
      <alignment/>
    </xf>
    <xf numFmtId="177" fontId="7" fillId="0" borderId="16" xfId="48" applyNumberFormat="1" applyFont="1" applyBorder="1" applyAlignment="1">
      <alignment vertical="center"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7" fillId="0" borderId="17" xfId="0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0" fontId="7" fillId="0" borderId="19" xfId="0" applyFont="1" applyBorder="1" applyAlignment="1">
      <alignment horizontal="center" shrinkToFit="1"/>
    </xf>
    <xf numFmtId="176" fontId="0" fillId="0" borderId="0" xfId="0" applyNumberFormat="1" applyAlignment="1">
      <alignment horizontal="center" shrinkToFit="1"/>
    </xf>
    <xf numFmtId="176" fontId="7" fillId="0" borderId="14" xfId="0" applyNumberFormat="1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right"/>
    </xf>
    <xf numFmtId="177" fontId="6" fillId="0" borderId="0" xfId="0" applyNumberFormat="1" applyFont="1" applyAlignment="1">
      <alignment vertical="center"/>
    </xf>
    <xf numFmtId="177" fontId="7" fillId="0" borderId="12" xfId="0" applyNumberFormat="1" applyFont="1" applyBorder="1" applyAlignment="1">
      <alignment/>
    </xf>
    <xf numFmtId="177" fontId="7" fillId="0" borderId="13" xfId="0" applyNumberFormat="1" applyFont="1" applyBorder="1" applyAlignment="1">
      <alignment/>
    </xf>
    <xf numFmtId="177" fontId="7" fillId="0" borderId="15" xfId="0" applyNumberFormat="1" applyFont="1" applyBorder="1" applyAlignment="1">
      <alignment/>
    </xf>
    <xf numFmtId="177" fontId="7" fillId="0" borderId="16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176" fontId="0" fillId="0" borderId="0" xfId="0" applyNumberFormat="1" applyFont="1" applyAlignment="1">
      <alignment horizontal="center" shrinkToFit="1"/>
    </xf>
    <xf numFmtId="176" fontId="7" fillId="21" borderId="20" xfId="0" applyNumberFormat="1" applyFont="1" applyFill="1" applyBorder="1" applyAlignment="1">
      <alignment/>
    </xf>
    <xf numFmtId="177" fontId="7" fillId="21" borderId="21" xfId="0" applyNumberFormat="1" applyFont="1" applyFill="1" applyBorder="1" applyAlignment="1">
      <alignment/>
    </xf>
    <xf numFmtId="0" fontId="7" fillId="21" borderId="22" xfId="0" applyFont="1" applyFill="1" applyBorder="1" applyAlignment="1">
      <alignment horizontal="center" shrinkToFit="1"/>
    </xf>
    <xf numFmtId="176" fontId="7" fillId="21" borderId="12" xfId="0" applyNumberFormat="1" applyFont="1" applyFill="1" applyBorder="1" applyAlignment="1">
      <alignment horizontal="right"/>
    </xf>
    <xf numFmtId="176" fontId="7" fillId="21" borderId="12" xfId="0" applyNumberFormat="1" applyFont="1" applyFill="1" applyBorder="1" applyAlignment="1">
      <alignment/>
    </xf>
    <xf numFmtId="176" fontId="7" fillId="21" borderId="13" xfId="0" applyNumberFormat="1" applyFont="1" applyFill="1" applyBorder="1" applyAlignment="1">
      <alignment horizontal="right"/>
    </xf>
    <xf numFmtId="176" fontId="7" fillId="21" borderId="13" xfId="0" applyNumberFormat="1" applyFont="1" applyFill="1" applyBorder="1" applyAlignment="1">
      <alignment/>
    </xf>
    <xf numFmtId="176" fontId="7" fillId="21" borderId="23" xfId="0" applyNumberFormat="1" applyFont="1" applyFill="1" applyBorder="1" applyAlignment="1">
      <alignment horizontal="right"/>
    </xf>
    <xf numFmtId="176" fontId="7" fillId="21" borderId="15" xfId="0" applyNumberFormat="1" applyFont="1" applyFill="1" applyBorder="1" applyAlignment="1">
      <alignment/>
    </xf>
    <xf numFmtId="176" fontId="7" fillId="21" borderId="16" xfId="0" applyNumberFormat="1" applyFont="1" applyFill="1" applyBorder="1" applyAlignment="1">
      <alignment/>
    </xf>
    <xf numFmtId="176" fontId="7" fillId="21" borderId="24" xfId="0" applyNumberFormat="1" applyFont="1" applyFill="1" applyBorder="1" applyAlignment="1">
      <alignment/>
    </xf>
    <xf numFmtId="176" fontId="7" fillId="21" borderId="22" xfId="0" applyNumberFormat="1" applyFont="1" applyFill="1" applyBorder="1" applyAlignment="1">
      <alignment horizontal="center" shrinkToFit="1"/>
    </xf>
    <xf numFmtId="177" fontId="7" fillId="21" borderId="25" xfId="0" applyNumberFormat="1" applyFont="1" applyFill="1" applyBorder="1" applyAlignment="1">
      <alignment/>
    </xf>
    <xf numFmtId="176" fontId="7" fillId="21" borderId="26" xfId="0" applyNumberFormat="1" applyFont="1" applyFill="1" applyBorder="1" applyAlignment="1">
      <alignment horizontal="center" shrinkToFit="1"/>
    </xf>
    <xf numFmtId="176" fontId="7" fillId="21" borderId="23" xfId="0" applyNumberFormat="1" applyFont="1" applyFill="1" applyBorder="1" applyAlignment="1">
      <alignment/>
    </xf>
    <xf numFmtId="177" fontId="7" fillId="21" borderId="12" xfId="0" applyNumberFormat="1" applyFont="1" applyFill="1" applyBorder="1" applyAlignment="1">
      <alignment/>
    </xf>
    <xf numFmtId="0" fontId="7" fillId="21" borderId="17" xfId="0" applyFont="1" applyFill="1" applyBorder="1" applyAlignment="1">
      <alignment horizontal="center" shrinkToFit="1"/>
    </xf>
    <xf numFmtId="177" fontId="7" fillId="21" borderId="13" xfId="0" applyNumberFormat="1" applyFont="1" applyFill="1" applyBorder="1" applyAlignment="1">
      <alignment/>
    </xf>
    <xf numFmtId="0" fontId="7" fillId="21" borderId="14" xfId="0" applyFont="1" applyFill="1" applyBorder="1" applyAlignment="1">
      <alignment horizontal="center" shrinkToFit="1"/>
    </xf>
    <xf numFmtId="0" fontId="7" fillId="21" borderId="13" xfId="0" applyFont="1" applyFill="1" applyBorder="1" applyAlignment="1">
      <alignment horizontal="center" shrinkToFit="1"/>
    </xf>
    <xf numFmtId="177" fontId="7" fillId="21" borderId="14" xfId="0" applyNumberFormat="1" applyFont="1" applyFill="1" applyBorder="1" applyAlignment="1">
      <alignment horizontal="center" shrinkToFit="1"/>
    </xf>
    <xf numFmtId="177" fontId="7" fillId="21" borderId="15" xfId="0" applyNumberFormat="1" applyFont="1" applyFill="1" applyBorder="1" applyAlignment="1">
      <alignment/>
    </xf>
    <xf numFmtId="0" fontId="7" fillId="21" borderId="18" xfId="0" applyFont="1" applyFill="1" applyBorder="1" applyAlignment="1">
      <alignment horizontal="center" shrinkToFit="1"/>
    </xf>
    <xf numFmtId="177" fontId="7" fillId="21" borderId="20" xfId="0" applyNumberFormat="1" applyFont="1" applyFill="1" applyBorder="1" applyAlignment="1">
      <alignment/>
    </xf>
    <xf numFmtId="177" fontId="7" fillId="21" borderId="16" xfId="0" applyNumberFormat="1" applyFont="1" applyFill="1" applyBorder="1" applyAlignment="1">
      <alignment/>
    </xf>
    <xf numFmtId="0" fontId="7" fillId="21" borderId="19" xfId="0" applyFont="1" applyFill="1" applyBorder="1" applyAlignment="1">
      <alignment horizontal="center" shrinkToFit="1"/>
    </xf>
    <xf numFmtId="177" fontId="7" fillId="21" borderId="23" xfId="0" applyNumberFormat="1" applyFont="1" applyFill="1" applyBorder="1" applyAlignment="1">
      <alignment/>
    </xf>
    <xf numFmtId="177" fontId="7" fillId="21" borderId="22" xfId="0" applyNumberFormat="1" applyFont="1" applyFill="1" applyBorder="1" applyAlignment="1">
      <alignment horizontal="center" shrinkToFit="1"/>
    </xf>
    <xf numFmtId="177" fontId="7" fillId="21" borderId="26" xfId="0" applyNumberFormat="1" applyFont="1" applyFill="1" applyBorder="1" applyAlignment="1">
      <alignment horizontal="center" shrinkToFit="1"/>
    </xf>
    <xf numFmtId="177" fontId="7" fillId="21" borderId="24" xfId="0" applyNumberFormat="1" applyFont="1" applyFill="1" applyBorder="1" applyAlignment="1">
      <alignment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8" xfId="0" applyNumberFormat="1" applyFont="1" applyBorder="1" applyAlignment="1">
      <alignment horizontal="center" vertical="center" textRotation="255"/>
    </xf>
    <xf numFmtId="176" fontId="7" fillId="0" borderId="24" xfId="0" applyNumberFormat="1" applyFont="1" applyBorder="1" applyAlignment="1">
      <alignment horizontal="center" vertical="center" textRotation="255"/>
    </xf>
    <xf numFmtId="176" fontId="7" fillId="0" borderId="21" xfId="0" applyNumberFormat="1" applyFont="1" applyBorder="1" applyAlignment="1">
      <alignment horizontal="center"/>
    </xf>
    <xf numFmtId="176" fontId="7" fillId="0" borderId="22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view="pageBreakPreview" zoomScale="75" zoomScaleSheetLayoutView="75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2" sqref="A2"/>
    </sheetView>
  </sheetViews>
  <sheetFormatPr defaultColWidth="9.00390625" defaultRowHeight="13.5"/>
  <cols>
    <col min="1" max="1" width="4.625" style="1" customWidth="1"/>
    <col min="2" max="2" width="11.625" style="36" customWidth="1"/>
    <col min="3" max="11" width="12.625" style="1" customWidth="1"/>
    <col min="12" max="16384" width="9.00390625" style="1" customWidth="1"/>
  </cols>
  <sheetData>
    <row r="1" spans="1:11" s="3" customFormat="1" ht="24" customHeight="1">
      <c r="A1" s="13" t="s">
        <v>67</v>
      </c>
      <c r="B1" s="3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4" customHeight="1">
      <c r="A2" s="14" t="s">
        <v>2</v>
      </c>
      <c r="B2" s="32"/>
      <c r="C2" s="12"/>
      <c r="D2" s="12"/>
      <c r="E2" s="12"/>
      <c r="F2" s="12"/>
      <c r="G2" s="12"/>
      <c r="H2" s="12"/>
      <c r="I2" s="12"/>
      <c r="J2" s="12"/>
      <c r="K2" s="12"/>
    </row>
    <row r="3" spans="1:11" ht="17.25" customHeight="1">
      <c r="A3" s="79" t="s">
        <v>48</v>
      </c>
      <c r="B3" s="88" t="s">
        <v>49</v>
      </c>
      <c r="C3" s="82" t="s">
        <v>50</v>
      </c>
      <c r="D3" s="83"/>
      <c r="E3" s="82" t="s">
        <v>51</v>
      </c>
      <c r="F3" s="94"/>
      <c r="G3" s="94"/>
      <c r="H3" s="94"/>
      <c r="I3" s="15"/>
      <c r="J3" s="91" t="s">
        <v>52</v>
      </c>
      <c r="K3" s="91" t="s">
        <v>53</v>
      </c>
    </row>
    <row r="4" spans="1:11" ht="17.25" customHeight="1">
      <c r="A4" s="80"/>
      <c r="B4" s="89"/>
      <c r="C4" s="84" t="s">
        <v>54</v>
      </c>
      <c r="D4" s="87" t="s">
        <v>55</v>
      </c>
      <c r="E4" s="91" t="s">
        <v>56</v>
      </c>
      <c r="F4" s="91" t="s">
        <v>57</v>
      </c>
      <c r="G4" s="91" t="s">
        <v>58</v>
      </c>
      <c r="H4" s="91" t="s">
        <v>0</v>
      </c>
      <c r="I4" s="16" t="s">
        <v>59</v>
      </c>
      <c r="J4" s="92"/>
      <c r="K4" s="92"/>
    </row>
    <row r="5" spans="1:11" ht="17.25" customHeight="1">
      <c r="A5" s="80"/>
      <c r="B5" s="89"/>
      <c r="C5" s="85"/>
      <c r="D5" s="87"/>
      <c r="E5" s="92"/>
      <c r="F5" s="92"/>
      <c r="G5" s="92"/>
      <c r="H5" s="92"/>
      <c r="I5" s="16" t="s">
        <v>60</v>
      </c>
      <c r="J5" s="92"/>
      <c r="K5" s="92"/>
    </row>
    <row r="6" spans="1:11" ht="17.25" customHeight="1">
      <c r="A6" s="81"/>
      <c r="B6" s="90"/>
      <c r="C6" s="86"/>
      <c r="D6" s="87"/>
      <c r="E6" s="93"/>
      <c r="F6" s="93"/>
      <c r="G6" s="93"/>
      <c r="H6" s="93"/>
      <c r="I6" s="17"/>
      <c r="J6" s="93"/>
      <c r="K6" s="93"/>
    </row>
    <row r="7" spans="1:11" ht="21.75" customHeight="1">
      <c r="A7" s="40">
        <v>1</v>
      </c>
      <c r="B7" s="33" t="s">
        <v>3</v>
      </c>
      <c r="C7" s="19">
        <v>43903</v>
      </c>
      <c r="D7" s="19">
        <v>78581</v>
      </c>
      <c r="E7" s="18">
        <v>2815210</v>
      </c>
      <c r="F7" s="18">
        <v>381700</v>
      </c>
      <c r="G7" s="18">
        <v>1069896</v>
      </c>
      <c r="H7" s="18">
        <v>657679</v>
      </c>
      <c r="I7" s="52">
        <f>SUM(E7:H7)</f>
        <v>4924485</v>
      </c>
      <c r="J7" s="53">
        <f>SUM(I7*1000/C7)</f>
        <v>112167.3917499943</v>
      </c>
      <c r="K7" s="53">
        <f>SUM(I7*1000/D7)</f>
        <v>62667.62957966939</v>
      </c>
    </row>
    <row r="8" spans="1:11" ht="21.75" customHeight="1">
      <c r="A8" s="41">
        <v>2</v>
      </c>
      <c r="B8" s="25" t="s">
        <v>4</v>
      </c>
      <c r="C8" s="21">
        <v>26056</v>
      </c>
      <c r="D8" s="21">
        <v>43465</v>
      </c>
      <c r="E8" s="20">
        <v>1513209</v>
      </c>
      <c r="F8" s="20">
        <v>267890</v>
      </c>
      <c r="G8" s="20">
        <v>521056</v>
      </c>
      <c r="H8" s="20">
        <v>321106</v>
      </c>
      <c r="I8" s="54">
        <f aca="true" t="shared" si="0" ref="I8:I51">SUM(E8:H8)</f>
        <v>2623261</v>
      </c>
      <c r="J8" s="55">
        <f aca="true" t="shared" si="1" ref="J8:J51">SUM(I8*1000/C8)</f>
        <v>100677.80933374271</v>
      </c>
      <c r="K8" s="55">
        <f aca="true" t="shared" si="2" ref="K8:K51">SUM(I8*1000/D8)</f>
        <v>60353.41079029104</v>
      </c>
    </row>
    <row r="9" spans="1:11" ht="21.75" customHeight="1">
      <c r="A9" s="41">
        <v>3</v>
      </c>
      <c r="B9" s="25" t="s">
        <v>5</v>
      </c>
      <c r="C9" s="21">
        <v>24859</v>
      </c>
      <c r="D9" s="21">
        <v>45227</v>
      </c>
      <c r="E9" s="20">
        <v>1704373</v>
      </c>
      <c r="F9" s="20">
        <v>126443</v>
      </c>
      <c r="G9" s="20">
        <v>610399</v>
      </c>
      <c r="H9" s="20">
        <v>349786</v>
      </c>
      <c r="I9" s="54">
        <f t="shared" si="0"/>
        <v>2791001</v>
      </c>
      <c r="J9" s="55">
        <f t="shared" si="1"/>
        <v>112273.26119312925</v>
      </c>
      <c r="K9" s="55">
        <f t="shared" si="2"/>
        <v>61710.94700068543</v>
      </c>
    </row>
    <row r="10" spans="1:11" ht="21.75" customHeight="1">
      <c r="A10" s="41">
        <v>4</v>
      </c>
      <c r="B10" s="25" t="s">
        <v>6</v>
      </c>
      <c r="C10" s="21">
        <v>25504</v>
      </c>
      <c r="D10" s="21">
        <v>49215</v>
      </c>
      <c r="E10" s="20">
        <v>1983863</v>
      </c>
      <c r="F10" s="20">
        <v>0</v>
      </c>
      <c r="G10" s="20">
        <v>659804</v>
      </c>
      <c r="H10" s="20">
        <v>330251</v>
      </c>
      <c r="I10" s="54">
        <f t="shared" si="0"/>
        <v>2973918</v>
      </c>
      <c r="J10" s="55">
        <f t="shared" si="1"/>
        <v>116605.94416562108</v>
      </c>
      <c r="K10" s="55">
        <f t="shared" si="2"/>
        <v>60427.06491923194</v>
      </c>
    </row>
    <row r="11" spans="1:11" ht="21.75" customHeight="1">
      <c r="A11" s="41">
        <v>5</v>
      </c>
      <c r="B11" s="25" t="s">
        <v>7</v>
      </c>
      <c r="C11" s="21">
        <v>13569</v>
      </c>
      <c r="D11" s="21">
        <v>25862</v>
      </c>
      <c r="E11" s="20">
        <v>937982</v>
      </c>
      <c r="F11" s="20">
        <v>160150</v>
      </c>
      <c r="G11" s="20">
        <v>438765</v>
      </c>
      <c r="H11" s="20">
        <v>202149</v>
      </c>
      <c r="I11" s="54">
        <f t="shared" si="0"/>
        <v>1739046</v>
      </c>
      <c r="J11" s="55">
        <f t="shared" si="1"/>
        <v>128163.16604023878</v>
      </c>
      <c r="K11" s="55">
        <f t="shared" si="2"/>
        <v>67243.29131544351</v>
      </c>
    </row>
    <row r="12" spans="1:11" ht="21.75" customHeight="1">
      <c r="A12" s="41">
        <v>6</v>
      </c>
      <c r="B12" s="25" t="s">
        <v>8</v>
      </c>
      <c r="C12" s="21">
        <v>9081</v>
      </c>
      <c r="D12" s="21">
        <v>18386</v>
      </c>
      <c r="E12" s="20">
        <v>696274</v>
      </c>
      <c r="F12" s="20">
        <v>156312</v>
      </c>
      <c r="G12" s="20">
        <v>269540</v>
      </c>
      <c r="H12" s="20">
        <v>137502</v>
      </c>
      <c r="I12" s="54">
        <f t="shared" si="0"/>
        <v>1259628</v>
      </c>
      <c r="J12" s="55">
        <f t="shared" si="1"/>
        <v>138710.27419887678</v>
      </c>
      <c r="K12" s="55">
        <f t="shared" si="2"/>
        <v>68510.17078211682</v>
      </c>
    </row>
    <row r="13" spans="1:11" ht="21.75" customHeight="1">
      <c r="A13" s="41">
        <v>7</v>
      </c>
      <c r="B13" s="25" t="s">
        <v>32</v>
      </c>
      <c r="C13" s="21">
        <v>12164</v>
      </c>
      <c r="D13" s="21">
        <v>22419</v>
      </c>
      <c r="E13" s="20">
        <v>758372</v>
      </c>
      <c r="F13" s="20">
        <v>101721</v>
      </c>
      <c r="G13" s="20">
        <v>383050</v>
      </c>
      <c r="H13" s="20">
        <v>196312</v>
      </c>
      <c r="I13" s="54">
        <f t="shared" si="0"/>
        <v>1439455</v>
      </c>
      <c r="J13" s="55">
        <f t="shared" si="1"/>
        <v>118337.30680697139</v>
      </c>
      <c r="K13" s="55">
        <f t="shared" si="2"/>
        <v>64206.92269949596</v>
      </c>
    </row>
    <row r="14" spans="1:11" ht="21.75" customHeight="1">
      <c r="A14" s="41">
        <v>8</v>
      </c>
      <c r="B14" s="25" t="s">
        <v>9</v>
      </c>
      <c r="C14" s="21">
        <v>7963</v>
      </c>
      <c r="D14" s="21">
        <v>16319</v>
      </c>
      <c r="E14" s="20">
        <v>652848</v>
      </c>
      <c r="F14" s="20">
        <v>145932</v>
      </c>
      <c r="G14" s="20">
        <v>248762</v>
      </c>
      <c r="H14" s="20">
        <v>118652</v>
      </c>
      <c r="I14" s="54">
        <f t="shared" si="0"/>
        <v>1166194</v>
      </c>
      <c r="J14" s="55">
        <f t="shared" si="1"/>
        <v>146451.58859726234</v>
      </c>
      <c r="K14" s="55">
        <f t="shared" si="2"/>
        <v>71462.34450640358</v>
      </c>
    </row>
    <row r="15" spans="1:11" ht="21.75" customHeight="1">
      <c r="A15" s="41">
        <v>9</v>
      </c>
      <c r="B15" s="25" t="s">
        <v>33</v>
      </c>
      <c r="C15" s="21">
        <v>10848</v>
      </c>
      <c r="D15" s="21">
        <v>22164</v>
      </c>
      <c r="E15" s="20">
        <v>903219</v>
      </c>
      <c r="F15" s="20">
        <v>178782</v>
      </c>
      <c r="G15" s="20">
        <v>316658</v>
      </c>
      <c r="H15" s="20">
        <v>164352</v>
      </c>
      <c r="I15" s="54">
        <f t="shared" si="0"/>
        <v>1563011</v>
      </c>
      <c r="J15" s="55">
        <f t="shared" si="1"/>
        <v>144082.87241887907</v>
      </c>
      <c r="K15" s="55">
        <f t="shared" si="2"/>
        <v>70520.25807615953</v>
      </c>
    </row>
    <row r="16" spans="1:11" ht="21.75" customHeight="1">
      <c r="A16" s="41">
        <v>10</v>
      </c>
      <c r="B16" s="25" t="s">
        <v>10</v>
      </c>
      <c r="C16" s="21">
        <v>8530</v>
      </c>
      <c r="D16" s="21">
        <v>15329</v>
      </c>
      <c r="E16" s="20">
        <v>487955</v>
      </c>
      <c r="F16" s="20">
        <v>98315</v>
      </c>
      <c r="G16" s="20">
        <v>162219</v>
      </c>
      <c r="H16" s="20">
        <v>114860</v>
      </c>
      <c r="I16" s="54">
        <f t="shared" si="0"/>
        <v>863349</v>
      </c>
      <c r="J16" s="55">
        <f t="shared" si="1"/>
        <v>101213.24736225088</v>
      </c>
      <c r="K16" s="55">
        <f t="shared" si="2"/>
        <v>56321.28645051862</v>
      </c>
    </row>
    <row r="17" spans="1:11" ht="21.75" customHeight="1">
      <c r="A17" s="41">
        <v>11</v>
      </c>
      <c r="B17" s="25" t="s">
        <v>11</v>
      </c>
      <c r="C17" s="21">
        <v>4793</v>
      </c>
      <c r="D17" s="21">
        <v>8459</v>
      </c>
      <c r="E17" s="20">
        <v>228824</v>
      </c>
      <c r="F17" s="20">
        <v>65290</v>
      </c>
      <c r="G17" s="20">
        <v>130830</v>
      </c>
      <c r="H17" s="20">
        <v>58015</v>
      </c>
      <c r="I17" s="54">
        <f t="shared" si="0"/>
        <v>482959</v>
      </c>
      <c r="J17" s="55">
        <f t="shared" si="1"/>
        <v>100763.4049655748</v>
      </c>
      <c r="K17" s="55">
        <f t="shared" si="2"/>
        <v>57094.10095756</v>
      </c>
    </row>
    <row r="18" spans="1:11" ht="21.75" customHeight="1">
      <c r="A18" s="41">
        <v>12</v>
      </c>
      <c r="B18" s="25" t="s">
        <v>12</v>
      </c>
      <c r="C18" s="21">
        <v>7436</v>
      </c>
      <c r="D18" s="21">
        <v>13012</v>
      </c>
      <c r="E18" s="20">
        <v>378689</v>
      </c>
      <c r="F18" s="20">
        <v>93598</v>
      </c>
      <c r="G18" s="20">
        <v>193497</v>
      </c>
      <c r="H18" s="20">
        <v>86201</v>
      </c>
      <c r="I18" s="54">
        <f t="shared" si="0"/>
        <v>751985</v>
      </c>
      <c r="J18" s="55">
        <f t="shared" si="1"/>
        <v>101127.62237762238</v>
      </c>
      <c r="K18" s="55">
        <f t="shared" si="2"/>
        <v>57791.65385797725</v>
      </c>
    </row>
    <row r="19" spans="1:11" ht="21.75" customHeight="1">
      <c r="A19" s="41">
        <v>13</v>
      </c>
      <c r="B19" s="25" t="s">
        <v>13</v>
      </c>
      <c r="C19" s="21">
        <v>13415</v>
      </c>
      <c r="D19" s="21">
        <v>25650</v>
      </c>
      <c r="E19" s="20">
        <v>915917</v>
      </c>
      <c r="F19" s="20">
        <v>0</v>
      </c>
      <c r="G19" s="20">
        <v>473567</v>
      </c>
      <c r="H19" s="20">
        <v>208063</v>
      </c>
      <c r="I19" s="54">
        <f t="shared" si="0"/>
        <v>1597547</v>
      </c>
      <c r="J19" s="55">
        <f t="shared" si="1"/>
        <v>119086.61945583302</v>
      </c>
      <c r="K19" s="55">
        <f t="shared" si="2"/>
        <v>62282.53411306043</v>
      </c>
    </row>
    <row r="20" spans="1:11" ht="21.75" customHeight="1">
      <c r="A20" s="41">
        <v>14</v>
      </c>
      <c r="B20" s="25" t="s">
        <v>14</v>
      </c>
      <c r="C20" s="21">
        <v>19543</v>
      </c>
      <c r="D20" s="21">
        <v>34649</v>
      </c>
      <c r="E20" s="20">
        <v>1597236</v>
      </c>
      <c r="F20" s="20">
        <v>0</v>
      </c>
      <c r="G20" s="20">
        <v>599138</v>
      </c>
      <c r="H20" s="20">
        <v>282839</v>
      </c>
      <c r="I20" s="54">
        <f t="shared" si="0"/>
        <v>2479213</v>
      </c>
      <c r="J20" s="55">
        <f t="shared" si="1"/>
        <v>126859.38699278513</v>
      </c>
      <c r="K20" s="55">
        <f t="shared" si="2"/>
        <v>71552.22372940056</v>
      </c>
    </row>
    <row r="21" spans="1:11" ht="21.75" customHeight="1">
      <c r="A21" s="41">
        <v>15</v>
      </c>
      <c r="B21" s="25" t="s">
        <v>15</v>
      </c>
      <c r="C21" s="21">
        <v>12433</v>
      </c>
      <c r="D21" s="21">
        <v>22579</v>
      </c>
      <c r="E21" s="20">
        <v>1079783</v>
      </c>
      <c r="F21" s="20">
        <v>173336</v>
      </c>
      <c r="G21" s="20">
        <v>349174</v>
      </c>
      <c r="H21" s="20">
        <v>227460</v>
      </c>
      <c r="I21" s="54">
        <f t="shared" si="0"/>
        <v>1829753</v>
      </c>
      <c r="J21" s="55">
        <f t="shared" si="1"/>
        <v>147169.06619480415</v>
      </c>
      <c r="K21" s="55">
        <f t="shared" si="2"/>
        <v>81037.82275565791</v>
      </c>
    </row>
    <row r="22" spans="1:11" ht="21.75" customHeight="1">
      <c r="A22" s="41">
        <v>16</v>
      </c>
      <c r="B22" s="25" t="s">
        <v>16</v>
      </c>
      <c r="C22" s="21">
        <v>30425</v>
      </c>
      <c r="D22" s="21">
        <v>52905</v>
      </c>
      <c r="E22" s="20">
        <v>2110812</v>
      </c>
      <c r="F22" s="20">
        <v>0</v>
      </c>
      <c r="G22" s="20">
        <v>1212099</v>
      </c>
      <c r="H22" s="20">
        <v>510915</v>
      </c>
      <c r="I22" s="54">
        <f t="shared" si="0"/>
        <v>3833826</v>
      </c>
      <c r="J22" s="55">
        <f t="shared" si="1"/>
        <v>126009.07148726376</v>
      </c>
      <c r="K22" s="55">
        <f t="shared" si="2"/>
        <v>72466.23192514885</v>
      </c>
    </row>
    <row r="23" spans="1:11" ht="21.75" customHeight="1">
      <c r="A23" s="41">
        <v>17</v>
      </c>
      <c r="B23" s="25" t="s">
        <v>17</v>
      </c>
      <c r="C23" s="21">
        <v>21643</v>
      </c>
      <c r="D23" s="21">
        <v>39032</v>
      </c>
      <c r="E23" s="20">
        <v>1560050</v>
      </c>
      <c r="F23" s="20">
        <v>0</v>
      </c>
      <c r="G23" s="20">
        <v>562776</v>
      </c>
      <c r="H23" s="20">
        <v>331187</v>
      </c>
      <c r="I23" s="54">
        <f t="shared" si="0"/>
        <v>2454013</v>
      </c>
      <c r="J23" s="55">
        <f t="shared" si="1"/>
        <v>113385.99085154553</v>
      </c>
      <c r="K23" s="55">
        <f t="shared" si="2"/>
        <v>62871.8231194917</v>
      </c>
    </row>
    <row r="24" spans="1:11" ht="21.75" customHeight="1">
      <c r="A24" s="41">
        <v>18</v>
      </c>
      <c r="B24" s="25" t="s">
        <v>18</v>
      </c>
      <c r="C24" s="21">
        <v>13019</v>
      </c>
      <c r="D24" s="21">
        <v>25040</v>
      </c>
      <c r="E24" s="20">
        <v>883378</v>
      </c>
      <c r="F24" s="20">
        <v>190490</v>
      </c>
      <c r="G24" s="20">
        <v>353169</v>
      </c>
      <c r="H24" s="20">
        <v>217966</v>
      </c>
      <c r="I24" s="54">
        <f t="shared" si="0"/>
        <v>1645003</v>
      </c>
      <c r="J24" s="55">
        <f t="shared" si="1"/>
        <v>126354.0210461633</v>
      </c>
      <c r="K24" s="55">
        <f t="shared" si="2"/>
        <v>65695.00798722045</v>
      </c>
    </row>
    <row r="25" spans="1:11" ht="21.75" customHeight="1">
      <c r="A25" s="41">
        <v>19</v>
      </c>
      <c r="B25" s="25" t="s">
        <v>19</v>
      </c>
      <c r="C25" s="21">
        <v>5675</v>
      </c>
      <c r="D25" s="21">
        <v>11376</v>
      </c>
      <c r="E25" s="20">
        <v>372852</v>
      </c>
      <c r="F25" s="20">
        <v>79135</v>
      </c>
      <c r="G25" s="20">
        <v>149494</v>
      </c>
      <c r="H25" s="20">
        <v>92986</v>
      </c>
      <c r="I25" s="54">
        <f t="shared" si="0"/>
        <v>694467</v>
      </c>
      <c r="J25" s="55">
        <f t="shared" si="1"/>
        <v>122373.0396475771</v>
      </c>
      <c r="K25" s="55">
        <f t="shared" si="2"/>
        <v>61046.67721518988</v>
      </c>
    </row>
    <row r="26" spans="1:11" ht="21.75" customHeight="1">
      <c r="A26" s="41">
        <v>20</v>
      </c>
      <c r="B26" s="25" t="s">
        <v>20</v>
      </c>
      <c r="C26" s="21">
        <v>7818</v>
      </c>
      <c r="D26" s="21">
        <v>14704</v>
      </c>
      <c r="E26" s="20">
        <v>755327</v>
      </c>
      <c r="F26" s="20">
        <v>0</v>
      </c>
      <c r="G26" s="20">
        <v>262110</v>
      </c>
      <c r="H26" s="20">
        <v>144194</v>
      </c>
      <c r="I26" s="54">
        <f t="shared" si="0"/>
        <v>1161631</v>
      </c>
      <c r="J26" s="55">
        <f t="shared" si="1"/>
        <v>148584.16474801739</v>
      </c>
      <c r="K26" s="55">
        <f t="shared" si="2"/>
        <v>79001.02013057671</v>
      </c>
    </row>
    <row r="27" spans="1:11" ht="21.75" customHeight="1">
      <c r="A27" s="41">
        <v>21</v>
      </c>
      <c r="B27" s="25" t="s">
        <v>34</v>
      </c>
      <c r="C27" s="21">
        <v>7742</v>
      </c>
      <c r="D27" s="21">
        <v>14462</v>
      </c>
      <c r="E27" s="20">
        <v>401117</v>
      </c>
      <c r="F27" s="20">
        <v>78158</v>
      </c>
      <c r="G27" s="20">
        <v>152921</v>
      </c>
      <c r="H27" s="20">
        <v>86894</v>
      </c>
      <c r="I27" s="54">
        <f t="shared" si="0"/>
        <v>719090</v>
      </c>
      <c r="J27" s="55">
        <f aca="true" t="shared" si="3" ref="J27:J32">SUM(I27*1000/C27)</f>
        <v>92881.68431929733</v>
      </c>
      <c r="K27" s="55">
        <f aca="true" t="shared" si="4" ref="K27:K32">SUM(I27*1000/D27)</f>
        <v>49722.7216152676</v>
      </c>
    </row>
    <row r="28" spans="1:11" ht="21.75" customHeight="1">
      <c r="A28" s="41">
        <v>22</v>
      </c>
      <c r="B28" s="23" t="s">
        <v>35</v>
      </c>
      <c r="C28" s="21">
        <v>8499</v>
      </c>
      <c r="D28" s="21">
        <v>15598</v>
      </c>
      <c r="E28" s="20">
        <v>542188</v>
      </c>
      <c r="F28" s="20">
        <v>0</v>
      </c>
      <c r="G28" s="20">
        <v>331570</v>
      </c>
      <c r="H28" s="20">
        <v>140699</v>
      </c>
      <c r="I28" s="54">
        <f t="shared" si="0"/>
        <v>1014457</v>
      </c>
      <c r="J28" s="55">
        <f t="shared" si="3"/>
        <v>119361.92493234498</v>
      </c>
      <c r="K28" s="55">
        <f t="shared" si="4"/>
        <v>65037.63302987562</v>
      </c>
    </row>
    <row r="29" spans="1:11" ht="21.75" customHeight="1">
      <c r="A29" s="41">
        <v>23</v>
      </c>
      <c r="B29" s="23" t="s">
        <v>36</v>
      </c>
      <c r="C29" s="21">
        <v>18619</v>
      </c>
      <c r="D29" s="21">
        <v>36898</v>
      </c>
      <c r="E29" s="20">
        <v>1523773</v>
      </c>
      <c r="F29" s="20">
        <v>0</v>
      </c>
      <c r="G29" s="20">
        <v>630781</v>
      </c>
      <c r="H29" s="20">
        <v>310866</v>
      </c>
      <c r="I29" s="54">
        <f t="shared" si="0"/>
        <v>2465420</v>
      </c>
      <c r="J29" s="55">
        <f t="shared" si="3"/>
        <v>132414.2005478275</v>
      </c>
      <c r="K29" s="55">
        <f t="shared" si="4"/>
        <v>66817.17166242073</v>
      </c>
    </row>
    <row r="30" spans="1:11" ht="21.75" customHeight="1">
      <c r="A30" s="41">
        <v>24</v>
      </c>
      <c r="B30" s="23" t="s">
        <v>37</v>
      </c>
      <c r="C30" s="21">
        <v>10424</v>
      </c>
      <c r="D30" s="21">
        <v>22526</v>
      </c>
      <c r="E30" s="20">
        <v>865422</v>
      </c>
      <c r="F30" s="20">
        <v>192522</v>
      </c>
      <c r="G30" s="20">
        <v>352111</v>
      </c>
      <c r="H30" s="20">
        <v>170695</v>
      </c>
      <c r="I30" s="54">
        <f t="shared" si="0"/>
        <v>1580750</v>
      </c>
      <c r="J30" s="55">
        <f t="shared" si="3"/>
        <v>151645.24174980813</v>
      </c>
      <c r="K30" s="55">
        <f t="shared" si="4"/>
        <v>70174.46506259433</v>
      </c>
    </row>
    <row r="31" spans="1:11" ht="21.75" customHeight="1">
      <c r="A31" s="41">
        <v>25</v>
      </c>
      <c r="B31" s="23" t="s">
        <v>38</v>
      </c>
      <c r="C31" s="22">
        <v>8191</v>
      </c>
      <c r="D31" s="21">
        <v>16062</v>
      </c>
      <c r="E31" s="20">
        <v>509915</v>
      </c>
      <c r="F31" s="20">
        <v>133916</v>
      </c>
      <c r="G31" s="20">
        <v>203477</v>
      </c>
      <c r="H31" s="20">
        <v>120418</v>
      </c>
      <c r="I31" s="54">
        <f t="shared" si="0"/>
        <v>967726</v>
      </c>
      <c r="J31" s="55">
        <f t="shared" si="3"/>
        <v>118145.03723599072</v>
      </c>
      <c r="K31" s="55">
        <f t="shared" si="4"/>
        <v>60249.408541900135</v>
      </c>
    </row>
    <row r="32" spans="1:11" ht="21.75" customHeight="1">
      <c r="A32" s="41">
        <v>26</v>
      </c>
      <c r="B32" s="23" t="s">
        <v>39</v>
      </c>
      <c r="C32" s="22">
        <v>7274</v>
      </c>
      <c r="D32" s="21">
        <v>14042</v>
      </c>
      <c r="E32" s="20">
        <v>596211</v>
      </c>
      <c r="F32" s="20">
        <v>119973</v>
      </c>
      <c r="G32" s="20">
        <v>204977</v>
      </c>
      <c r="H32" s="20">
        <v>110104</v>
      </c>
      <c r="I32" s="54">
        <f t="shared" si="0"/>
        <v>1031265</v>
      </c>
      <c r="J32" s="55">
        <f t="shared" si="3"/>
        <v>141774.12702777013</v>
      </c>
      <c r="K32" s="55">
        <f t="shared" si="4"/>
        <v>73441.46133029483</v>
      </c>
    </row>
    <row r="33" spans="1:11" ht="21.75" customHeight="1">
      <c r="A33" s="41">
        <v>27</v>
      </c>
      <c r="B33" s="24" t="s">
        <v>40</v>
      </c>
      <c r="C33" s="22">
        <v>7923</v>
      </c>
      <c r="D33" s="21">
        <v>16769</v>
      </c>
      <c r="E33" s="20">
        <v>559036</v>
      </c>
      <c r="F33" s="20">
        <v>105088</v>
      </c>
      <c r="G33" s="20">
        <v>219826</v>
      </c>
      <c r="H33" s="20">
        <v>125177</v>
      </c>
      <c r="I33" s="54">
        <f t="shared" si="0"/>
        <v>1009127</v>
      </c>
      <c r="J33" s="55">
        <f t="shared" si="1"/>
        <v>127366.78026000252</v>
      </c>
      <c r="K33" s="55">
        <f t="shared" si="2"/>
        <v>60178.126304490426</v>
      </c>
    </row>
    <row r="34" spans="1:11" ht="21.75" customHeight="1">
      <c r="A34" s="41">
        <v>28</v>
      </c>
      <c r="B34" s="23" t="s">
        <v>41</v>
      </c>
      <c r="C34" s="22">
        <v>16609</v>
      </c>
      <c r="D34" s="21">
        <v>33088</v>
      </c>
      <c r="E34" s="20">
        <v>1270065</v>
      </c>
      <c r="F34" s="20">
        <v>0</v>
      </c>
      <c r="G34" s="20">
        <v>571838</v>
      </c>
      <c r="H34" s="20">
        <v>302937</v>
      </c>
      <c r="I34" s="54">
        <f t="shared" si="0"/>
        <v>2144840</v>
      </c>
      <c r="J34" s="55">
        <f t="shared" si="1"/>
        <v>129137.21476308026</v>
      </c>
      <c r="K34" s="55">
        <f t="shared" si="2"/>
        <v>64822.292069632495</v>
      </c>
    </row>
    <row r="35" spans="1:11" ht="21.75" customHeight="1">
      <c r="A35" s="41">
        <v>29</v>
      </c>
      <c r="B35" s="23" t="s">
        <v>42</v>
      </c>
      <c r="C35" s="22">
        <v>7282</v>
      </c>
      <c r="D35" s="21">
        <v>15908</v>
      </c>
      <c r="E35" s="20">
        <v>421192</v>
      </c>
      <c r="F35" s="20">
        <v>86373</v>
      </c>
      <c r="G35" s="20">
        <v>246007</v>
      </c>
      <c r="H35" s="20">
        <v>127376</v>
      </c>
      <c r="I35" s="54">
        <f t="shared" si="0"/>
        <v>880948</v>
      </c>
      <c r="J35" s="55">
        <f t="shared" si="1"/>
        <v>120976.10546553145</v>
      </c>
      <c r="K35" s="55">
        <f t="shared" si="2"/>
        <v>55377.67161176766</v>
      </c>
    </row>
    <row r="36" spans="1:11" ht="21.75" customHeight="1">
      <c r="A36" s="41">
        <v>30</v>
      </c>
      <c r="B36" s="23" t="s">
        <v>43</v>
      </c>
      <c r="C36" s="22">
        <v>11725</v>
      </c>
      <c r="D36" s="21">
        <v>25005</v>
      </c>
      <c r="E36" s="20">
        <v>803619</v>
      </c>
      <c r="F36" s="20">
        <v>0</v>
      </c>
      <c r="G36" s="20">
        <v>456583</v>
      </c>
      <c r="H36" s="20">
        <v>180862</v>
      </c>
      <c r="I36" s="54">
        <f t="shared" si="0"/>
        <v>1441064</v>
      </c>
      <c r="J36" s="55">
        <f t="shared" si="1"/>
        <v>122905.24520255864</v>
      </c>
      <c r="K36" s="55">
        <f t="shared" si="2"/>
        <v>57631.03379324135</v>
      </c>
    </row>
    <row r="37" spans="1:11" ht="21.75" customHeight="1">
      <c r="A37" s="41">
        <v>31</v>
      </c>
      <c r="B37" s="25" t="s">
        <v>44</v>
      </c>
      <c r="C37" s="21">
        <v>7215</v>
      </c>
      <c r="D37" s="21">
        <v>13884</v>
      </c>
      <c r="E37" s="20">
        <v>624043</v>
      </c>
      <c r="F37" s="20">
        <v>86375</v>
      </c>
      <c r="G37" s="20">
        <v>211007</v>
      </c>
      <c r="H37" s="20">
        <v>107038</v>
      </c>
      <c r="I37" s="54">
        <f t="shared" si="0"/>
        <v>1028463</v>
      </c>
      <c r="J37" s="55">
        <f t="shared" si="1"/>
        <v>142545.11434511436</v>
      </c>
      <c r="K37" s="55">
        <f t="shared" si="2"/>
        <v>74075.41054451167</v>
      </c>
    </row>
    <row r="38" spans="1:11" ht="21.75" customHeight="1">
      <c r="A38" s="42">
        <v>32</v>
      </c>
      <c r="B38" s="34" t="s">
        <v>45</v>
      </c>
      <c r="C38" s="27">
        <v>8974</v>
      </c>
      <c r="D38" s="27">
        <v>17952</v>
      </c>
      <c r="E38" s="26">
        <v>609394</v>
      </c>
      <c r="F38" s="26">
        <v>0</v>
      </c>
      <c r="G38" s="26">
        <v>327740</v>
      </c>
      <c r="H38" s="26">
        <v>145299</v>
      </c>
      <c r="I38" s="56">
        <f t="shared" si="0"/>
        <v>1082433</v>
      </c>
      <c r="J38" s="57">
        <f t="shared" si="1"/>
        <v>120618.78760864721</v>
      </c>
      <c r="K38" s="57">
        <f t="shared" si="2"/>
        <v>60295.955882352944</v>
      </c>
    </row>
    <row r="39" spans="1:11" s="30" customFormat="1" ht="21.75" customHeight="1">
      <c r="A39" s="50"/>
      <c r="B39" s="51" t="s">
        <v>47</v>
      </c>
      <c r="C39" s="49">
        <f aca="true" t="shared" si="5" ref="C39:H39">SUM(C7:C38)</f>
        <v>439154</v>
      </c>
      <c r="D39" s="49">
        <f t="shared" si="5"/>
        <v>826567</v>
      </c>
      <c r="E39" s="49">
        <f t="shared" si="5"/>
        <v>31062148</v>
      </c>
      <c r="F39" s="49">
        <f t="shared" si="5"/>
        <v>3021499</v>
      </c>
      <c r="G39" s="49">
        <f t="shared" si="5"/>
        <v>12874841</v>
      </c>
      <c r="H39" s="49">
        <f t="shared" si="5"/>
        <v>6680840</v>
      </c>
      <c r="I39" s="49">
        <f>SUM(E39:H39)</f>
        <v>53639328</v>
      </c>
      <c r="J39" s="49">
        <f t="shared" si="1"/>
        <v>122142.41017957254</v>
      </c>
      <c r="K39" s="49">
        <f t="shared" si="2"/>
        <v>64894.10779767399</v>
      </c>
    </row>
    <row r="40" spans="1:11" ht="21.75" customHeight="1">
      <c r="A40" s="43">
        <v>33</v>
      </c>
      <c r="B40" s="35" t="s">
        <v>21</v>
      </c>
      <c r="C40" s="29">
        <v>6031</v>
      </c>
      <c r="D40" s="29">
        <v>12301</v>
      </c>
      <c r="E40" s="28">
        <v>416427</v>
      </c>
      <c r="F40" s="28">
        <v>64862</v>
      </c>
      <c r="G40" s="28">
        <v>199393</v>
      </c>
      <c r="H40" s="28">
        <v>71358</v>
      </c>
      <c r="I40" s="54">
        <f t="shared" si="0"/>
        <v>752040</v>
      </c>
      <c r="J40" s="58">
        <f t="shared" si="1"/>
        <v>124695.73868346875</v>
      </c>
      <c r="K40" s="58">
        <f t="shared" si="2"/>
        <v>61136.49296805138</v>
      </c>
    </row>
    <row r="41" spans="1:11" ht="21.75" customHeight="1">
      <c r="A41" s="41">
        <v>34</v>
      </c>
      <c r="B41" s="25" t="s">
        <v>22</v>
      </c>
      <c r="C41" s="21">
        <v>3529</v>
      </c>
      <c r="D41" s="21">
        <v>6909</v>
      </c>
      <c r="E41" s="20">
        <v>174443</v>
      </c>
      <c r="F41" s="20">
        <v>28590</v>
      </c>
      <c r="G41" s="20">
        <v>92472</v>
      </c>
      <c r="H41" s="20">
        <v>50115</v>
      </c>
      <c r="I41" s="54">
        <f t="shared" si="0"/>
        <v>345620</v>
      </c>
      <c r="J41" s="55">
        <f t="shared" si="1"/>
        <v>97937.09266081043</v>
      </c>
      <c r="K41" s="55">
        <f t="shared" si="2"/>
        <v>50024.60558691562</v>
      </c>
    </row>
    <row r="42" spans="1:11" ht="21.75" customHeight="1">
      <c r="A42" s="41">
        <v>35</v>
      </c>
      <c r="B42" s="25" t="s">
        <v>46</v>
      </c>
      <c r="C42" s="21">
        <v>3639</v>
      </c>
      <c r="D42" s="21">
        <v>6933</v>
      </c>
      <c r="E42" s="20">
        <v>197288</v>
      </c>
      <c r="F42" s="20">
        <v>52991</v>
      </c>
      <c r="G42" s="20">
        <v>82632</v>
      </c>
      <c r="H42" s="20">
        <v>41869</v>
      </c>
      <c r="I42" s="54">
        <f t="shared" si="0"/>
        <v>374780</v>
      </c>
      <c r="J42" s="55">
        <f t="shared" si="1"/>
        <v>102989.83237153065</v>
      </c>
      <c r="K42" s="55">
        <f t="shared" si="2"/>
        <v>54057.40660608683</v>
      </c>
    </row>
    <row r="43" spans="1:11" ht="21.75" customHeight="1">
      <c r="A43" s="41">
        <v>36</v>
      </c>
      <c r="B43" s="25" t="s">
        <v>23</v>
      </c>
      <c r="C43" s="21">
        <v>4815</v>
      </c>
      <c r="D43" s="21">
        <v>8750</v>
      </c>
      <c r="E43" s="20">
        <v>240005</v>
      </c>
      <c r="F43" s="20">
        <v>0</v>
      </c>
      <c r="G43" s="20">
        <v>86091</v>
      </c>
      <c r="H43" s="20">
        <v>47214</v>
      </c>
      <c r="I43" s="54">
        <f t="shared" si="0"/>
        <v>373310</v>
      </c>
      <c r="J43" s="55">
        <f t="shared" si="1"/>
        <v>77530.6334371755</v>
      </c>
      <c r="K43" s="55">
        <f t="shared" si="2"/>
        <v>42664</v>
      </c>
    </row>
    <row r="44" spans="1:11" ht="21.75" customHeight="1">
      <c r="A44" s="41">
        <v>37</v>
      </c>
      <c r="B44" s="25" t="s">
        <v>24</v>
      </c>
      <c r="C44" s="21">
        <v>3970</v>
      </c>
      <c r="D44" s="21">
        <v>7400</v>
      </c>
      <c r="E44" s="20">
        <v>210997</v>
      </c>
      <c r="F44" s="20">
        <v>60092</v>
      </c>
      <c r="G44" s="20">
        <v>97287</v>
      </c>
      <c r="H44" s="20">
        <v>46670</v>
      </c>
      <c r="I44" s="54">
        <f t="shared" si="0"/>
        <v>415046</v>
      </c>
      <c r="J44" s="55">
        <f t="shared" si="1"/>
        <v>104545.5919395466</v>
      </c>
      <c r="K44" s="55">
        <f t="shared" si="2"/>
        <v>56087.2972972973</v>
      </c>
    </row>
    <row r="45" spans="1:11" ht="21.75" customHeight="1">
      <c r="A45" s="41">
        <v>38</v>
      </c>
      <c r="B45" s="25" t="s">
        <v>25</v>
      </c>
      <c r="C45" s="21">
        <v>2965</v>
      </c>
      <c r="D45" s="21">
        <v>5296</v>
      </c>
      <c r="E45" s="20">
        <v>174144</v>
      </c>
      <c r="F45" s="20">
        <v>37121</v>
      </c>
      <c r="G45" s="20">
        <v>68800</v>
      </c>
      <c r="H45" s="20">
        <v>43666</v>
      </c>
      <c r="I45" s="54">
        <f t="shared" si="0"/>
        <v>323731</v>
      </c>
      <c r="J45" s="55">
        <f t="shared" si="1"/>
        <v>109184.14839797639</v>
      </c>
      <c r="K45" s="55">
        <f t="shared" si="2"/>
        <v>61127.454682779455</v>
      </c>
    </row>
    <row r="46" spans="1:11" ht="21.75" customHeight="1">
      <c r="A46" s="41">
        <v>39</v>
      </c>
      <c r="B46" s="25" t="s">
        <v>26</v>
      </c>
      <c r="C46" s="21">
        <v>7553</v>
      </c>
      <c r="D46" s="21">
        <v>14115</v>
      </c>
      <c r="E46" s="20">
        <v>403579</v>
      </c>
      <c r="F46" s="20">
        <v>73573</v>
      </c>
      <c r="G46" s="20">
        <v>263353</v>
      </c>
      <c r="H46" s="20">
        <v>149014</v>
      </c>
      <c r="I46" s="54">
        <f t="shared" si="0"/>
        <v>889519</v>
      </c>
      <c r="J46" s="55">
        <f t="shared" si="1"/>
        <v>117770.28995101285</v>
      </c>
      <c r="K46" s="55">
        <f t="shared" si="2"/>
        <v>63019.411973078284</v>
      </c>
    </row>
    <row r="47" spans="1:11" ht="21.75" customHeight="1">
      <c r="A47" s="41">
        <v>40</v>
      </c>
      <c r="B47" s="25" t="s">
        <v>27</v>
      </c>
      <c r="C47" s="21">
        <v>1879</v>
      </c>
      <c r="D47" s="21">
        <v>3786</v>
      </c>
      <c r="E47" s="20">
        <v>125790</v>
      </c>
      <c r="F47" s="20">
        <v>43622</v>
      </c>
      <c r="G47" s="20">
        <v>67972</v>
      </c>
      <c r="H47" s="20">
        <v>27790</v>
      </c>
      <c r="I47" s="54">
        <f t="shared" si="0"/>
        <v>265174</v>
      </c>
      <c r="J47" s="55">
        <f t="shared" si="1"/>
        <v>141125.0665247472</v>
      </c>
      <c r="K47" s="55">
        <f t="shared" si="2"/>
        <v>70040.67617538299</v>
      </c>
    </row>
    <row r="48" spans="1:11" ht="21.75" customHeight="1">
      <c r="A48" s="41">
        <v>41</v>
      </c>
      <c r="B48" s="25" t="s">
        <v>28</v>
      </c>
      <c r="C48" s="21">
        <v>4309</v>
      </c>
      <c r="D48" s="21">
        <v>9712</v>
      </c>
      <c r="E48" s="20">
        <v>380244</v>
      </c>
      <c r="F48" s="20">
        <v>79621</v>
      </c>
      <c r="G48" s="20">
        <v>142335</v>
      </c>
      <c r="H48" s="20">
        <v>59367</v>
      </c>
      <c r="I48" s="54">
        <f t="shared" si="0"/>
        <v>661567</v>
      </c>
      <c r="J48" s="55">
        <f t="shared" si="1"/>
        <v>153531.44581109306</v>
      </c>
      <c r="K48" s="55">
        <f t="shared" si="2"/>
        <v>68118.51317957166</v>
      </c>
    </row>
    <row r="49" spans="1:11" ht="21.75" customHeight="1">
      <c r="A49" s="41">
        <v>42</v>
      </c>
      <c r="B49" s="25" t="s">
        <v>29</v>
      </c>
      <c r="C49" s="21">
        <v>1527</v>
      </c>
      <c r="D49" s="21">
        <v>3191</v>
      </c>
      <c r="E49" s="20">
        <v>137499</v>
      </c>
      <c r="F49" s="20">
        <v>28295</v>
      </c>
      <c r="G49" s="20">
        <v>55724</v>
      </c>
      <c r="H49" s="20">
        <v>24848</v>
      </c>
      <c r="I49" s="54">
        <f t="shared" si="0"/>
        <v>246366</v>
      </c>
      <c r="J49" s="55">
        <f t="shared" si="1"/>
        <v>161339.88212180746</v>
      </c>
      <c r="K49" s="55">
        <f t="shared" si="2"/>
        <v>77206.51833281103</v>
      </c>
    </row>
    <row r="50" spans="1:11" ht="21.75" customHeight="1">
      <c r="A50" s="41">
        <v>43</v>
      </c>
      <c r="B50" s="25" t="s">
        <v>30</v>
      </c>
      <c r="C50" s="21">
        <v>4640</v>
      </c>
      <c r="D50" s="21">
        <v>10123</v>
      </c>
      <c r="E50" s="20">
        <v>458201</v>
      </c>
      <c r="F50" s="20">
        <v>81607</v>
      </c>
      <c r="G50" s="20">
        <v>191437</v>
      </c>
      <c r="H50" s="20">
        <v>81163</v>
      </c>
      <c r="I50" s="54">
        <f t="shared" si="0"/>
        <v>812408</v>
      </c>
      <c r="J50" s="55">
        <f t="shared" si="1"/>
        <v>175087.93103448275</v>
      </c>
      <c r="K50" s="55">
        <f t="shared" si="2"/>
        <v>80253.67973920774</v>
      </c>
    </row>
    <row r="51" spans="1:11" ht="21.75" customHeight="1">
      <c r="A51" s="42">
        <v>44</v>
      </c>
      <c r="B51" s="34" t="s">
        <v>31</v>
      </c>
      <c r="C51" s="27">
        <v>3374</v>
      </c>
      <c r="D51" s="27">
        <v>6340</v>
      </c>
      <c r="E51" s="26">
        <v>272744</v>
      </c>
      <c r="F51" s="26">
        <v>31754</v>
      </c>
      <c r="G51" s="26">
        <v>113716</v>
      </c>
      <c r="H51" s="26">
        <v>57140</v>
      </c>
      <c r="I51" s="54">
        <f t="shared" si="0"/>
        <v>475354</v>
      </c>
      <c r="J51" s="57">
        <f t="shared" si="1"/>
        <v>140887.37403675163</v>
      </c>
      <c r="K51" s="57">
        <f t="shared" si="2"/>
        <v>74976.97160883281</v>
      </c>
    </row>
    <row r="52" spans="1:11" s="30" customFormat="1" ht="21.75" customHeight="1">
      <c r="A52" s="50"/>
      <c r="B52" s="60" t="s">
        <v>1</v>
      </c>
      <c r="C52" s="49">
        <f aca="true" t="shared" si="6" ref="C52:H52">SUM(C40:C51)</f>
        <v>48231</v>
      </c>
      <c r="D52" s="49">
        <f t="shared" si="6"/>
        <v>94856</v>
      </c>
      <c r="E52" s="49">
        <f t="shared" si="6"/>
        <v>3191361</v>
      </c>
      <c r="F52" s="49">
        <f t="shared" si="6"/>
        <v>582128</v>
      </c>
      <c r="G52" s="49">
        <f t="shared" si="6"/>
        <v>1461212</v>
      </c>
      <c r="H52" s="49">
        <f t="shared" si="6"/>
        <v>700214</v>
      </c>
      <c r="I52" s="49">
        <f>SUM(E52:H52)</f>
        <v>5934915</v>
      </c>
      <c r="J52" s="49">
        <f>SUM(I52*1000/C52)</f>
        <v>123051.87534987871</v>
      </c>
      <c r="K52" s="49">
        <f>SUM(I52*1000/D52)</f>
        <v>62567.62882685334</v>
      </c>
    </row>
    <row r="53" spans="1:11" s="30" customFormat="1" ht="21.75" customHeight="1">
      <c r="A53" s="61"/>
      <c r="B53" s="62" t="s">
        <v>61</v>
      </c>
      <c r="C53" s="59">
        <f aca="true" t="shared" si="7" ref="C53:H53">SUM(C52,C39)</f>
        <v>487385</v>
      </c>
      <c r="D53" s="59">
        <f t="shared" si="7"/>
        <v>921423</v>
      </c>
      <c r="E53" s="59">
        <f t="shared" si="7"/>
        <v>34253509</v>
      </c>
      <c r="F53" s="59">
        <f t="shared" si="7"/>
        <v>3603627</v>
      </c>
      <c r="G53" s="59">
        <f t="shared" si="7"/>
        <v>14336053</v>
      </c>
      <c r="H53" s="59">
        <f t="shared" si="7"/>
        <v>7381054</v>
      </c>
      <c r="I53" s="59">
        <f>SUM(E53:H53)</f>
        <v>59574243</v>
      </c>
      <c r="J53" s="59">
        <f>SUM(I53*1000/C53)</f>
        <v>122232.40969664638</v>
      </c>
      <c r="K53" s="59">
        <f>SUM(I53*1000/D53)</f>
        <v>64654.608144142265</v>
      </c>
    </row>
    <row r="54" ht="17.25" customHeight="1">
      <c r="A54" s="2"/>
    </row>
    <row r="55" ht="13.5">
      <c r="D55" s="5"/>
    </row>
    <row r="56" ht="13.5">
      <c r="D56" s="5"/>
    </row>
    <row r="57" ht="13.5">
      <c r="D57" s="5"/>
    </row>
    <row r="58" ht="13.5">
      <c r="D58" s="5"/>
    </row>
    <row r="59" ht="13.5">
      <c r="D59" s="5"/>
    </row>
    <row r="60" ht="13.5">
      <c r="D60" s="5"/>
    </row>
    <row r="61" ht="13.5">
      <c r="D61" s="5"/>
    </row>
  </sheetData>
  <sheetProtection/>
  <mergeCells count="12">
    <mergeCell ref="J3:J6"/>
    <mergeCell ref="K3:K6"/>
    <mergeCell ref="E3:H3"/>
    <mergeCell ref="E4:E6"/>
    <mergeCell ref="F4:F6"/>
    <mergeCell ref="G4:G6"/>
    <mergeCell ref="H4:H6"/>
    <mergeCell ref="A3:A6"/>
    <mergeCell ref="C3:D3"/>
    <mergeCell ref="C4:C6"/>
    <mergeCell ref="D4:D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G18" sqref="G18"/>
    </sheetView>
  </sheetViews>
  <sheetFormatPr defaultColWidth="9.00390625" defaultRowHeight="13.5"/>
  <cols>
    <col min="1" max="1" width="4.625" style="1" customWidth="1"/>
    <col min="2" max="2" width="11.625" style="36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48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4" t="s">
        <v>62</v>
      </c>
      <c r="B2" s="48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79" t="s">
        <v>48</v>
      </c>
      <c r="B3" s="88" t="s">
        <v>49</v>
      </c>
      <c r="C3" s="82" t="s">
        <v>50</v>
      </c>
      <c r="D3" s="83"/>
      <c r="E3" s="82" t="s">
        <v>51</v>
      </c>
      <c r="F3" s="94"/>
      <c r="G3" s="94"/>
      <c r="H3" s="94"/>
      <c r="I3" s="15"/>
      <c r="J3" s="91" t="s">
        <v>52</v>
      </c>
      <c r="K3" s="91" t="s">
        <v>53</v>
      </c>
    </row>
    <row r="4" spans="1:11" ht="17.25" customHeight="1">
      <c r="A4" s="80"/>
      <c r="B4" s="89"/>
      <c r="C4" s="84" t="s">
        <v>54</v>
      </c>
      <c r="D4" s="87" t="s">
        <v>55</v>
      </c>
      <c r="E4" s="91" t="s">
        <v>56</v>
      </c>
      <c r="F4" s="91" t="s">
        <v>57</v>
      </c>
      <c r="G4" s="91" t="s">
        <v>58</v>
      </c>
      <c r="H4" s="91" t="s">
        <v>0</v>
      </c>
      <c r="I4" s="16" t="s">
        <v>59</v>
      </c>
      <c r="J4" s="92"/>
      <c r="K4" s="92"/>
    </row>
    <row r="5" spans="1:11" ht="17.25" customHeight="1">
      <c r="A5" s="80"/>
      <c r="B5" s="89"/>
      <c r="C5" s="85"/>
      <c r="D5" s="87"/>
      <c r="E5" s="92"/>
      <c r="F5" s="92"/>
      <c r="G5" s="92"/>
      <c r="H5" s="92"/>
      <c r="I5" s="16" t="s">
        <v>60</v>
      </c>
      <c r="J5" s="92"/>
      <c r="K5" s="92"/>
    </row>
    <row r="6" spans="1:11" ht="17.25" customHeight="1">
      <c r="A6" s="81"/>
      <c r="B6" s="90"/>
      <c r="C6" s="86"/>
      <c r="D6" s="87"/>
      <c r="E6" s="93"/>
      <c r="F6" s="93"/>
      <c r="G6" s="93"/>
      <c r="H6" s="93"/>
      <c r="I6" s="17"/>
      <c r="J6" s="93"/>
      <c r="K6" s="93"/>
    </row>
    <row r="7" spans="1:11" ht="21.75" customHeight="1">
      <c r="A7" s="40">
        <v>1</v>
      </c>
      <c r="B7" s="33" t="s">
        <v>3</v>
      </c>
      <c r="C7" s="19">
        <v>43903</v>
      </c>
      <c r="D7" s="19">
        <v>78581</v>
      </c>
      <c r="E7" s="18">
        <v>1015565</v>
      </c>
      <c r="F7" s="18">
        <v>0</v>
      </c>
      <c r="G7" s="18">
        <v>292394</v>
      </c>
      <c r="H7" s="18">
        <v>258251</v>
      </c>
      <c r="I7" s="53">
        <f aca="true" t="shared" si="0" ref="I7:I53">SUM(E7:H7)</f>
        <v>1566210</v>
      </c>
      <c r="J7" s="53">
        <f aca="true" t="shared" si="1" ref="J7:J53">SUM(I7*1000/C7)</f>
        <v>35674.32749470424</v>
      </c>
      <c r="K7" s="53">
        <f aca="true" t="shared" si="2" ref="K7:K53">SUM(I7*1000/D7)</f>
        <v>19931.153841259336</v>
      </c>
    </row>
    <row r="8" spans="1:11" ht="21.75" customHeight="1">
      <c r="A8" s="41">
        <v>2</v>
      </c>
      <c r="B8" s="25" t="s">
        <v>4</v>
      </c>
      <c r="C8" s="21">
        <v>26056</v>
      </c>
      <c r="D8" s="21">
        <v>43465</v>
      </c>
      <c r="E8" s="20">
        <v>458684</v>
      </c>
      <c r="F8" s="20">
        <v>106444</v>
      </c>
      <c r="G8" s="20">
        <v>153651</v>
      </c>
      <c r="H8" s="20">
        <v>95961</v>
      </c>
      <c r="I8" s="55">
        <f t="shared" si="0"/>
        <v>814740</v>
      </c>
      <c r="J8" s="55">
        <f t="shared" si="1"/>
        <v>31268.805649370588</v>
      </c>
      <c r="K8" s="55">
        <f t="shared" si="2"/>
        <v>18744.737144829174</v>
      </c>
    </row>
    <row r="9" spans="1:11" ht="21.75" customHeight="1">
      <c r="A9" s="41">
        <v>3</v>
      </c>
      <c r="B9" s="25" t="s">
        <v>5</v>
      </c>
      <c r="C9" s="21">
        <v>24859</v>
      </c>
      <c r="D9" s="21">
        <v>45227</v>
      </c>
      <c r="E9" s="20">
        <v>614366</v>
      </c>
      <c r="F9" s="20">
        <v>40055</v>
      </c>
      <c r="G9" s="20">
        <v>238377</v>
      </c>
      <c r="H9" s="20">
        <v>135103</v>
      </c>
      <c r="I9" s="55">
        <f t="shared" si="0"/>
        <v>1027901</v>
      </c>
      <c r="J9" s="55">
        <f t="shared" si="1"/>
        <v>41349.249768695445</v>
      </c>
      <c r="K9" s="55">
        <f t="shared" si="2"/>
        <v>22727.59634731466</v>
      </c>
    </row>
    <row r="10" spans="1:11" ht="21.75" customHeight="1">
      <c r="A10" s="41">
        <v>4</v>
      </c>
      <c r="B10" s="25" t="s">
        <v>6</v>
      </c>
      <c r="C10" s="21">
        <v>25504</v>
      </c>
      <c r="D10" s="21">
        <v>49215</v>
      </c>
      <c r="E10" s="20">
        <v>515941</v>
      </c>
      <c r="F10" s="20">
        <v>0</v>
      </c>
      <c r="G10" s="20">
        <v>191552</v>
      </c>
      <c r="H10" s="20">
        <v>92885</v>
      </c>
      <c r="I10" s="55">
        <f t="shared" si="0"/>
        <v>800378</v>
      </c>
      <c r="J10" s="55">
        <f t="shared" si="1"/>
        <v>31382.449811794228</v>
      </c>
      <c r="K10" s="55">
        <f t="shared" si="2"/>
        <v>16262.887331098242</v>
      </c>
    </row>
    <row r="11" spans="1:11" ht="21.75" customHeight="1">
      <c r="A11" s="41">
        <v>5</v>
      </c>
      <c r="B11" s="25" t="s">
        <v>7</v>
      </c>
      <c r="C11" s="21">
        <v>13569</v>
      </c>
      <c r="D11" s="21">
        <v>25862</v>
      </c>
      <c r="E11" s="20">
        <v>262453</v>
      </c>
      <c r="F11" s="20">
        <v>56778</v>
      </c>
      <c r="G11" s="20">
        <v>125365</v>
      </c>
      <c r="H11" s="20">
        <v>60647</v>
      </c>
      <c r="I11" s="55">
        <f t="shared" si="0"/>
        <v>505243</v>
      </c>
      <c r="J11" s="55">
        <f t="shared" si="1"/>
        <v>37235.094701157046</v>
      </c>
      <c r="K11" s="55">
        <f t="shared" si="2"/>
        <v>19536.114762972702</v>
      </c>
    </row>
    <row r="12" spans="1:11" ht="21.75" customHeight="1">
      <c r="A12" s="41">
        <v>6</v>
      </c>
      <c r="B12" s="25" t="s">
        <v>8</v>
      </c>
      <c r="C12" s="21">
        <v>9081</v>
      </c>
      <c r="D12" s="21">
        <v>18386</v>
      </c>
      <c r="E12" s="20">
        <v>184982</v>
      </c>
      <c r="F12" s="20">
        <v>20736</v>
      </c>
      <c r="G12" s="20">
        <v>79270</v>
      </c>
      <c r="H12" s="20">
        <v>43423</v>
      </c>
      <c r="I12" s="55">
        <f t="shared" si="0"/>
        <v>328411</v>
      </c>
      <c r="J12" s="55">
        <f t="shared" si="1"/>
        <v>36164.629446096245</v>
      </c>
      <c r="K12" s="55">
        <f t="shared" si="2"/>
        <v>17862.01457630806</v>
      </c>
    </row>
    <row r="13" spans="1:11" ht="21.75" customHeight="1">
      <c r="A13" s="41">
        <v>7</v>
      </c>
      <c r="B13" s="25" t="s">
        <v>32</v>
      </c>
      <c r="C13" s="21">
        <v>12164</v>
      </c>
      <c r="D13" s="21">
        <v>22419</v>
      </c>
      <c r="E13" s="20">
        <v>267411</v>
      </c>
      <c r="F13" s="20">
        <v>25202</v>
      </c>
      <c r="G13" s="20">
        <v>116070</v>
      </c>
      <c r="H13" s="20">
        <v>65428</v>
      </c>
      <c r="I13" s="55">
        <f t="shared" si="0"/>
        <v>474111</v>
      </c>
      <c r="J13" s="55">
        <f t="shared" si="1"/>
        <v>38976.5702071687</v>
      </c>
      <c r="K13" s="55">
        <f t="shared" si="2"/>
        <v>21147.731834604576</v>
      </c>
    </row>
    <row r="14" spans="1:11" ht="21.75" customHeight="1">
      <c r="A14" s="41">
        <v>8</v>
      </c>
      <c r="B14" s="25" t="s">
        <v>9</v>
      </c>
      <c r="C14" s="21">
        <v>7963</v>
      </c>
      <c r="D14" s="21">
        <v>16319</v>
      </c>
      <c r="E14" s="20">
        <v>147592</v>
      </c>
      <c r="F14" s="20">
        <v>33566</v>
      </c>
      <c r="G14" s="20">
        <v>55430</v>
      </c>
      <c r="H14" s="20">
        <v>26299</v>
      </c>
      <c r="I14" s="55">
        <f t="shared" si="0"/>
        <v>262887</v>
      </c>
      <c r="J14" s="55">
        <f t="shared" si="1"/>
        <v>33013.56272761522</v>
      </c>
      <c r="K14" s="55">
        <f t="shared" si="2"/>
        <v>16109.259145780992</v>
      </c>
    </row>
    <row r="15" spans="1:11" ht="21.75" customHeight="1">
      <c r="A15" s="41">
        <v>9</v>
      </c>
      <c r="B15" s="25" t="s">
        <v>33</v>
      </c>
      <c r="C15" s="21">
        <v>10848</v>
      </c>
      <c r="D15" s="21">
        <v>22164</v>
      </c>
      <c r="E15" s="20">
        <v>230002</v>
      </c>
      <c r="F15" s="20">
        <v>46484</v>
      </c>
      <c r="G15" s="20">
        <v>81422</v>
      </c>
      <c r="H15" s="20">
        <v>41093</v>
      </c>
      <c r="I15" s="55">
        <f t="shared" si="0"/>
        <v>399001</v>
      </c>
      <c r="J15" s="55">
        <f t="shared" si="1"/>
        <v>36781.06563421829</v>
      </c>
      <c r="K15" s="55">
        <f t="shared" si="2"/>
        <v>18002.210792275764</v>
      </c>
    </row>
    <row r="16" spans="1:11" ht="21.75" customHeight="1">
      <c r="A16" s="41">
        <v>10</v>
      </c>
      <c r="B16" s="25" t="s">
        <v>10</v>
      </c>
      <c r="C16" s="21">
        <v>8530</v>
      </c>
      <c r="D16" s="21">
        <v>15329</v>
      </c>
      <c r="E16" s="20">
        <v>125904</v>
      </c>
      <c r="F16" s="20">
        <v>24615</v>
      </c>
      <c r="G16" s="20">
        <v>40556</v>
      </c>
      <c r="H16" s="20">
        <v>28718</v>
      </c>
      <c r="I16" s="55">
        <f t="shared" si="0"/>
        <v>219793</v>
      </c>
      <c r="J16" s="55">
        <f t="shared" si="1"/>
        <v>25767.057444314185</v>
      </c>
      <c r="K16" s="55">
        <f t="shared" si="2"/>
        <v>14338.378237327941</v>
      </c>
    </row>
    <row r="17" spans="1:11" ht="21.75" customHeight="1">
      <c r="A17" s="41">
        <v>11</v>
      </c>
      <c r="B17" s="25" t="s">
        <v>11</v>
      </c>
      <c r="C17" s="21">
        <v>4793</v>
      </c>
      <c r="D17" s="21">
        <v>8459</v>
      </c>
      <c r="E17" s="20">
        <v>46203</v>
      </c>
      <c r="F17" s="20">
        <v>13239</v>
      </c>
      <c r="G17" s="20">
        <v>26674</v>
      </c>
      <c r="H17" s="20">
        <v>11673</v>
      </c>
      <c r="I17" s="55">
        <f t="shared" si="0"/>
        <v>97789</v>
      </c>
      <c r="J17" s="55">
        <f t="shared" si="1"/>
        <v>20402.46192363864</v>
      </c>
      <c r="K17" s="55">
        <f t="shared" si="2"/>
        <v>11560.349923158767</v>
      </c>
    </row>
    <row r="18" spans="1:11" ht="21.75" customHeight="1">
      <c r="A18" s="41">
        <v>12</v>
      </c>
      <c r="B18" s="25" t="s">
        <v>12</v>
      </c>
      <c r="C18" s="21">
        <v>7436</v>
      </c>
      <c r="D18" s="21">
        <v>13012</v>
      </c>
      <c r="E18" s="20">
        <v>121950</v>
      </c>
      <c r="F18" s="20">
        <v>30286</v>
      </c>
      <c r="G18" s="20">
        <v>61351</v>
      </c>
      <c r="H18" s="20">
        <v>27092</v>
      </c>
      <c r="I18" s="55">
        <f t="shared" si="0"/>
        <v>240679</v>
      </c>
      <c r="J18" s="55">
        <f t="shared" si="1"/>
        <v>32366.729424421734</v>
      </c>
      <c r="K18" s="55">
        <f t="shared" si="2"/>
        <v>18496.695358130957</v>
      </c>
    </row>
    <row r="19" spans="1:11" ht="21.75" customHeight="1">
      <c r="A19" s="41">
        <v>13</v>
      </c>
      <c r="B19" s="25" t="s">
        <v>13</v>
      </c>
      <c r="C19" s="21">
        <v>13415</v>
      </c>
      <c r="D19" s="21">
        <v>25650</v>
      </c>
      <c r="E19" s="20">
        <v>302080</v>
      </c>
      <c r="F19" s="20">
        <v>0</v>
      </c>
      <c r="G19" s="20">
        <v>157861</v>
      </c>
      <c r="H19" s="20">
        <v>65389</v>
      </c>
      <c r="I19" s="55">
        <f t="shared" si="0"/>
        <v>525330</v>
      </c>
      <c r="J19" s="55">
        <f t="shared" si="1"/>
        <v>39159.89563920984</v>
      </c>
      <c r="K19" s="55">
        <f t="shared" si="2"/>
        <v>20480.701754385966</v>
      </c>
    </row>
    <row r="20" spans="1:11" ht="21.75" customHeight="1">
      <c r="A20" s="41">
        <v>14</v>
      </c>
      <c r="B20" s="25" t="s">
        <v>14</v>
      </c>
      <c r="C20" s="21">
        <v>19543</v>
      </c>
      <c r="D20" s="21">
        <v>34649</v>
      </c>
      <c r="E20" s="20">
        <v>264020</v>
      </c>
      <c r="F20" s="20">
        <v>0</v>
      </c>
      <c r="G20" s="20">
        <v>285304</v>
      </c>
      <c r="H20" s="20">
        <v>89318</v>
      </c>
      <c r="I20" s="55">
        <f t="shared" si="0"/>
        <v>638642</v>
      </c>
      <c r="J20" s="55">
        <f t="shared" si="1"/>
        <v>32678.810827406232</v>
      </c>
      <c r="K20" s="55">
        <f t="shared" si="2"/>
        <v>18431.75849230858</v>
      </c>
    </row>
    <row r="21" spans="1:11" ht="21.75" customHeight="1">
      <c r="A21" s="41">
        <v>15</v>
      </c>
      <c r="B21" s="25" t="s">
        <v>15</v>
      </c>
      <c r="C21" s="21">
        <v>12433</v>
      </c>
      <c r="D21" s="21">
        <v>22579</v>
      </c>
      <c r="E21" s="20">
        <v>284151</v>
      </c>
      <c r="F21" s="20">
        <v>78788</v>
      </c>
      <c r="G21" s="20">
        <v>124705</v>
      </c>
      <c r="H21" s="20">
        <v>66900</v>
      </c>
      <c r="I21" s="55">
        <f t="shared" si="0"/>
        <v>554544</v>
      </c>
      <c r="J21" s="55">
        <f t="shared" si="1"/>
        <v>44602.58988176627</v>
      </c>
      <c r="K21" s="55">
        <f t="shared" si="2"/>
        <v>24560.166526418354</v>
      </c>
    </row>
    <row r="22" spans="1:11" ht="21.75" customHeight="1">
      <c r="A22" s="41">
        <v>16</v>
      </c>
      <c r="B22" s="25" t="s">
        <v>16</v>
      </c>
      <c r="C22" s="21">
        <v>30425</v>
      </c>
      <c r="D22" s="21">
        <v>52905</v>
      </c>
      <c r="E22" s="20">
        <v>532832</v>
      </c>
      <c r="F22" s="20">
        <v>0</v>
      </c>
      <c r="G22" s="20">
        <v>303015</v>
      </c>
      <c r="H22" s="20">
        <v>127733</v>
      </c>
      <c r="I22" s="55">
        <f t="shared" si="0"/>
        <v>963580</v>
      </c>
      <c r="J22" s="55">
        <f t="shared" si="1"/>
        <v>31670.665571076417</v>
      </c>
      <c r="K22" s="55">
        <f t="shared" si="2"/>
        <v>18213.401379831776</v>
      </c>
    </row>
    <row r="23" spans="1:11" ht="21.75" customHeight="1">
      <c r="A23" s="41">
        <v>17</v>
      </c>
      <c r="B23" s="25" t="s">
        <v>17</v>
      </c>
      <c r="C23" s="21">
        <v>21643</v>
      </c>
      <c r="D23" s="21">
        <v>39032</v>
      </c>
      <c r="E23" s="20">
        <v>298747</v>
      </c>
      <c r="F23" s="20">
        <v>0</v>
      </c>
      <c r="G23" s="20">
        <v>156327</v>
      </c>
      <c r="H23" s="20">
        <v>72700</v>
      </c>
      <c r="I23" s="55">
        <f t="shared" si="0"/>
        <v>527774</v>
      </c>
      <c r="J23" s="55">
        <f t="shared" si="1"/>
        <v>24385.43639975974</v>
      </c>
      <c r="K23" s="55">
        <f t="shared" si="2"/>
        <v>13521.572043451528</v>
      </c>
    </row>
    <row r="24" spans="1:11" ht="21.75" customHeight="1">
      <c r="A24" s="41">
        <v>18</v>
      </c>
      <c r="B24" s="25" t="s">
        <v>18</v>
      </c>
      <c r="C24" s="21">
        <v>13019</v>
      </c>
      <c r="D24" s="21">
        <v>25040</v>
      </c>
      <c r="E24" s="20">
        <v>241474</v>
      </c>
      <c r="F24" s="20">
        <v>51977</v>
      </c>
      <c r="G24" s="20">
        <v>95948</v>
      </c>
      <c r="H24" s="20">
        <v>59447</v>
      </c>
      <c r="I24" s="55">
        <f t="shared" si="0"/>
        <v>448846</v>
      </c>
      <c r="J24" s="55">
        <f t="shared" si="1"/>
        <v>34476.22705276903</v>
      </c>
      <c r="K24" s="55">
        <f t="shared" si="2"/>
        <v>17925.159744408946</v>
      </c>
    </row>
    <row r="25" spans="1:11" ht="21.75" customHeight="1">
      <c r="A25" s="41">
        <v>19</v>
      </c>
      <c r="B25" s="25" t="s">
        <v>19</v>
      </c>
      <c r="C25" s="21">
        <v>5675</v>
      </c>
      <c r="D25" s="21">
        <v>11376</v>
      </c>
      <c r="E25" s="20">
        <v>124446</v>
      </c>
      <c r="F25" s="20">
        <v>23167</v>
      </c>
      <c r="G25" s="20">
        <v>45301</v>
      </c>
      <c r="H25" s="20">
        <v>29586</v>
      </c>
      <c r="I25" s="55">
        <f t="shared" si="0"/>
        <v>222500</v>
      </c>
      <c r="J25" s="55">
        <f t="shared" si="1"/>
        <v>39207.04845814978</v>
      </c>
      <c r="K25" s="55">
        <f t="shared" si="2"/>
        <v>19558.72011251758</v>
      </c>
    </row>
    <row r="26" spans="1:11" ht="21.75" customHeight="1">
      <c r="A26" s="41">
        <v>20</v>
      </c>
      <c r="B26" s="25" t="s">
        <v>20</v>
      </c>
      <c r="C26" s="21">
        <v>7818</v>
      </c>
      <c r="D26" s="21">
        <v>14704</v>
      </c>
      <c r="E26" s="20">
        <v>161095</v>
      </c>
      <c r="F26" s="20">
        <v>0</v>
      </c>
      <c r="G26" s="20">
        <v>52422</v>
      </c>
      <c r="H26" s="20">
        <v>26219</v>
      </c>
      <c r="I26" s="55">
        <f t="shared" si="0"/>
        <v>239736</v>
      </c>
      <c r="J26" s="55">
        <f t="shared" si="1"/>
        <v>30664.62010744436</v>
      </c>
      <c r="K26" s="55">
        <f t="shared" si="2"/>
        <v>16304.134929270947</v>
      </c>
    </row>
    <row r="27" spans="1:11" ht="21.75" customHeight="1">
      <c r="A27" s="41">
        <v>21</v>
      </c>
      <c r="B27" s="25" t="s">
        <v>34</v>
      </c>
      <c r="C27" s="21">
        <v>7742</v>
      </c>
      <c r="D27" s="21">
        <v>14462</v>
      </c>
      <c r="E27" s="20">
        <v>100630</v>
      </c>
      <c r="F27" s="20">
        <v>19598</v>
      </c>
      <c r="G27" s="20">
        <v>38230</v>
      </c>
      <c r="H27" s="20">
        <v>21723</v>
      </c>
      <c r="I27" s="55">
        <f t="shared" si="0"/>
        <v>180181</v>
      </c>
      <c r="J27" s="55">
        <f t="shared" si="1"/>
        <v>23273.185223456472</v>
      </c>
      <c r="K27" s="55">
        <f t="shared" si="2"/>
        <v>12458.926842760338</v>
      </c>
    </row>
    <row r="28" spans="1:11" ht="21.75" customHeight="1">
      <c r="A28" s="41">
        <v>22</v>
      </c>
      <c r="B28" s="23" t="s">
        <v>35</v>
      </c>
      <c r="C28" s="21">
        <v>8499</v>
      </c>
      <c r="D28" s="21">
        <v>15598</v>
      </c>
      <c r="E28" s="20">
        <v>159143</v>
      </c>
      <c r="F28" s="20">
        <v>0</v>
      </c>
      <c r="G28" s="20">
        <v>135642</v>
      </c>
      <c r="H28" s="20">
        <v>0</v>
      </c>
      <c r="I28" s="55">
        <f t="shared" si="0"/>
        <v>294785</v>
      </c>
      <c r="J28" s="55">
        <f t="shared" si="1"/>
        <v>34684.66878456289</v>
      </c>
      <c r="K28" s="55">
        <f t="shared" si="2"/>
        <v>18898.89729452494</v>
      </c>
    </row>
    <row r="29" spans="1:11" ht="21.75" customHeight="1">
      <c r="A29" s="41">
        <v>23</v>
      </c>
      <c r="B29" s="23" t="s">
        <v>36</v>
      </c>
      <c r="C29" s="21">
        <v>18619</v>
      </c>
      <c r="D29" s="21">
        <v>36898</v>
      </c>
      <c r="E29" s="20">
        <v>373360</v>
      </c>
      <c r="F29" s="20">
        <v>0</v>
      </c>
      <c r="G29" s="20">
        <v>180223</v>
      </c>
      <c r="H29" s="20">
        <v>84781</v>
      </c>
      <c r="I29" s="55">
        <f t="shared" si="0"/>
        <v>638364</v>
      </c>
      <c r="J29" s="55">
        <f t="shared" si="1"/>
        <v>34285.62221386755</v>
      </c>
      <c r="K29" s="55">
        <f t="shared" si="2"/>
        <v>17300.775109762046</v>
      </c>
    </row>
    <row r="30" spans="1:11" ht="21.75" customHeight="1">
      <c r="A30" s="41">
        <v>24</v>
      </c>
      <c r="B30" s="23" t="s">
        <v>37</v>
      </c>
      <c r="C30" s="21">
        <v>10424</v>
      </c>
      <c r="D30" s="21">
        <v>22526</v>
      </c>
      <c r="E30" s="20">
        <v>275801</v>
      </c>
      <c r="F30" s="20">
        <v>51715</v>
      </c>
      <c r="G30" s="20">
        <v>88024</v>
      </c>
      <c r="H30" s="20">
        <v>42676</v>
      </c>
      <c r="I30" s="55">
        <f t="shared" si="0"/>
        <v>458216</v>
      </c>
      <c r="J30" s="55">
        <f t="shared" si="1"/>
        <v>43957.78971603991</v>
      </c>
      <c r="K30" s="55">
        <f t="shared" si="2"/>
        <v>20341.649649294148</v>
      </c>
    </row>
    <row r="31" spans="1:11" ht="21.75" customHeight="1">
      <c r="A31" s="41">
        <v>25</v>
      </c>
      <c r="B31" s="23" t="s">
        <v>38</v>
      </c>
      <c r="C31" s="21">
        <v>8191</v>
      </c>
      <c r="D31" s="21">
        <v>16062</v>
      </c>
      <c r="E31" s="20">
        <v>146830</v>
      </c>
      <c r="F31" s="20">
        <v>37830</v>
      </c>
      <c r="G31" s="20">
        <v>59073</v>
      </c>
      <c r="H31" s="20">
        <v>33966</v>
      </c>
      <c r="I31" s="55">
        <f t="shared" si="0"/>
        <v>277699</v>
      </c>
      <c r="J31" s="55">
        <f t="shared" si="1"/>
        <v>33902.94225369308</v>
      </c>
      <c r="K31" s="55">
        <f t="shared" si="2"/>
        <v>17289.191881459345</v>
      </c>
    </row>
    <row r="32" spans="1:11" ht="21.75" customHeight="1">
      <c r="A32" s="41">
        <v>26</v>
      </c>
      <c r="B32" s="23" t="s">
        <v>39</v>
      </c>
      <c r="C32" s="21">
        <v>7274</v>
      </c>
      <c r="D32" s="21">
        <v>14042</v>
      </c>
      <c r="E32" s="20">
        <v>110898</v>
      </c>
      <c r="F32" s="20">
        <v>30844</v>
      </c>
      <c r="G32" s="20">
        <v>81985</v>
      </c>
      <c r="H32" s="20">
        <v>34132</v>
      </c>
      <c r="I32" s="55">
        <f t="shared" si="0"/>
        <v>257859</v>
      </c>
      <c r="J32" s="55">
        <f t="shared" si="1"/>
        <v>35449.408853450645</v>
      </c>
      <c r="K32" s="55">
        <f t="shared" si="2"/>
        <v>18363.409770687937</v>
      </c>
    </row>
    <row r="33" spans="1:11" ht="21.75" customHeight="1">
      <c r="A33" s="41">
        <v>27</v>
      </c>
      <c r="B33" s="37" t="s">
        <v>40</v>
      </c>
      <c r="C33" s="21">
        <v>7923</v>
      </c>
      <c r="D33" s="21">
        <v>16769</v>
      </c>
      <c r="E33" s="20">
        <v>138827</v>
      </c>
      <c r="F33" s="20">
        <v>37318</v>
      </c>
      <c r="G33" s="20">
        <v>68698</v>
      </c>
      <c r="H33" s="20">
        <v>40937</v>
      </c>
      <c r="I33" s="55">
        <f t="shared" si="0"/>
        <v>285780</v>
      </c>
      <c r="J33" s="55">
        <f t="shared" si="1"/>
        <v>36069.67057932601</v>
      </c>
      <c r="K33" s="55">
        <f t="shared" si="2"/>
        <v>17042.16113065776</v>
      </c>
    </row>
    <row r="34" spans="1:11" ht="21.75" customHeight="1">
      <c r="A34" s="41">
        <v>28</v>
      </c>
      <c r="B34" s="25" t="s">
        <v>41</v>
      </c>
      <c r="C34" s="21">
        <v>16609</v>
      </c>
      <c r="D34" s="21">
        <v>33088</v>
      </c>
      <c r="E34" s="20">
        <v>447034</v>
      </c>
      <c r="F34" s="20">
        <v>0</v>
      </c>
      <c r="G34" s="20">
        <v>159582</v>
      </c>
      <c r="H34" s="20">
        <v>100977</v>
      </c>
      <c r="I34" s="55">
        <f t="shared" si="0"/>
        <v>707593</v>
      </c>
      <c r="J34" s="55">
        <f t="shared" si="1"/>
        <v>42602.98633271118</v>
      </c>
      <c r="K34" s="55">
        <f t="shared" si="2"/>
        <v>21385.18496131528</v>
      </c>
    </row>
    <row r="35" spans="1:11" ht="21.75" customHeight="1">
      <c r="A35" s="41">
        <v>29</v>
      </c>
      <c r="B35" s="25" t="s">
        <v>42</v>
      </c>
      <c r="C35" s="21">
        <v>7282</v>
      </c>
      <c r="D35" s="21">
        <v>15908</v>
      </c>
      <c r="E35" s="20">
        <v>161239</v>
      </c>
      <c r="F35" s="20">
        <v>58563</v>
      </c>
      <c r="G35" s="20">
        <v>64732</v>
      </c>
      <c r="H35" s="20">
        <v>31847</v>
      </c>
      <c r="I35" s="55">
        <f t="shared" si="0"/>
        <v>316381</v>
      </c>
      <c r="J35" s="55">
        <f t="shared" si="1"/>
        <v>43446.99258445482</v>
      </c>
      <c r="K35" s="55">
        <f t="shared" si="2"/>
        <v>19888.16947447825</v>
      </c>
    </row>
    <row r="36" spans="1:11" ht="21.75" customHeight="1">
      <c r="A36" s="41">
        <v>30</v>
      </c>
      <c r="B36" s="25" t="s">
        <v>43</v>
      </c>
      <c r="C36" s="21">
        <v>11725</v>
      </c>
      <c r="D36" s="21">
        <v>25005</v>
      </c>
      <c r="E36" s="20">
        <v>236104</v>
      </c>
      <c r="F36" s="20">
        <v>0</v>
      </c>
      <c r="G36" s="20">
        <v>138964</v>
      </c>
      <c r="H36" s="20">
        <v>49326</v>
      </c>
      <c r="I36" s="55">
        <f t="shared" si="0"/>
        <v>424394</v>
      </c>
      <c r="J36" s="55">
        <f t="shared" si="1"/>
        <v>36195.65031982942</v>
      </c>
      <c r="K36" s="55">
        <f t="shared" si="2"/>
        <v>16972.36552689462</v>
      </c>
    </row>
    <row r="37" spans="1:11" ht="21.75" customHeight="1">
      <c r="A37" s="41">
        <v>31</v>
      </c>
      <c r="B37" s="25" t="s">
        <v>44</v>
      </c>
      <c r="C37" s="21">
        <v>7215</v>
      </c>
      <c r="D37" s="21">
        <v>13884</v>
      </c>
      <c r="E37" s="20">
        <v>153440</v>
      </c>
      <c r="F37" s="20">
        <v>21768</v>
      </c>
      <c r="G37" s="20">
        <v>52752</v>
      </c>
      <c r="H37" s="20">
        <v>26760</v>
      </c>
      <c r="I37" s="55">
        <f t="shared" si="0"/>
        <v>254720</v>
      </c>
      <c r="J37" s="55">
        <f t="shared" si="1"/>
        <v>35304.2273042273</v>
      </c>
      <c r="K37" s="55">
        <f t="shared" si="2"/>
        <v>18346.297896859694</v>
      </c>
    </row>
    <row r="38" spans="1:11" ht="21.75" customHeight="1">
      <c r="A38" s="42">
        <v>32</v>
      </c>
      <c r="B38" s="34" t="s">
        <v>45</v>
      </c>
      <c r="C38" s="27">
        <v>8974</v>
      </c>
      <c r="D38" s="27">
        <v>17952</v>
      </c>
      <c r="E38" s="26">
        <v>168995</v>
      </c>
      <c r="F38" s="26">
        <v>0</v>
      </c>
      <c r="G38" s="26">
        <v>91536</v>
      </c>
      <c r="H38" s="26">
        <v>39751</v>
      </c>
      <c r="I38" s="63">
        <f t="shared" si="0"/>
        <v>300282</v>
      </c>
      <c r="J38" s="57">
        <f t="shared" si="1"/>
        <v>33461.33273902385</v>
      </c>
      <c r="K38" s="57">
        <f t="shared" si="2"/>
        <v>16726.9385026738</v>
      </c>
    </row>
    <row r="39" spans="1:11" s="30" customFormat="1" ht="21.75" customHeight="1">
      <c r="A39" s="50"/>
      <c r="B39" s="51" t="s">
        <v>47</v>
      </c>
      <c r="C39" s="49">
        <f aca="true" t="shared" si="3" ref="C39:H39">SUM(C7:C38)</f>
        <v>439154</v>
      </c>
      <c r="D39" s="49">
        <f t="shared" si="3"/>
        <v>826567</v>
      </c>
      <c r="E39" s="49">
        <f t="shared" si="3"/>
        <v>8672199</v>
      </c>
      <c r="F39" s="49">
        <f t="shared" si="3"/>
        <v>808973</v>
      </c>
      <c r="G39" s="49">
        <f t="shared" si="3"/>
        <v>3842436</v>
      </c>
      <c r="H39" s="49">
        <f t="shared" si="3"/>
        <v>1930741</v>
      </c>
      <c r="I39" s="49">
        <f t="shared" si="0"/>
        <v>15254349</v>
      </c>
      <c r="J39" s="49">
        <f t="shared" si="1"/>
        <v>34735.76239770104</v>
      </c>
      <c r="K39" s="49">
        <f t="shared" si="2"/>
        <v>18455.06655842781</v>
      </c>
    </row>
    <row r="40" spans="1:11" ht="21.75" customHeight="1">
      <c r="A40" s="43">
        <v>33</v>
      </c>
      <c r="B40" s="35" t="s">
        <v>21</v>
      </c>
      <c r="C40" s="29">
        <v>6031</v>
      </c>
      <c r="D40" s="29">
        <v>12301</v>
      </c>
      <c r="E40" s="28">
        <v>135579</v>
      </c>
      <c r="F40" s="20">
        <v>18867</v>
      </c>
      <c r="G40" s="28">
        <v>79758</v>
      </c>
      <c r="H40" s="20">
        <v>44602</v>
      </c>
      <c r="I40" s="55">
        <f t="shared" si="0"/>
        <v>278806</v>
      </c>
      <c r="J40" s="58">
        <f t="shared" si="1"/>
        <v>46228.817774830044</v>
      </c>
      <c r="K40" s="58">
        <f t="shared" si="2"/>
        <v>22665.31176327128</v>
      </c>
    </row>
    <row r="41" spans="1:11" ht="21.75" customHeight="1">
      <c r="A41" s="41">
        <v>34</v>
      </c>
      <c r="B41" s="25" t="s">
        <v>22</v>
      </c>
      <c r="C41" s="21">
        <v>3529</v>
      </c>
      <c r="D41" s="21">
        <v>6909</v>
      </c>
      <c r="E41" s="20">
        <v>75569</v>
      </c>
      <c r="F41" s="20">
        <v>12970</v>
      </c>
      <c r="G41" s="20">
        <v>46236</v>
      </c>
      <c r="H41" s="20">
        <v>18793</v>
      </c>
      <c r="I41" s="55">
        <f t="shared" si="0"/>
        <v>153568</v>
      </c>
      <c r="J41" s="55">
        <f t="shared" si="1"/>
        <v>43516.01020119014</v>
      </c>
      <c r="K41" s="55">
        <f t="shared" si="2"/>
        <v>22227.239832103052</v>
      </c>
    </row>
    <row r="42" spans="1:11" ht="21.75" customHeight="1">
      <c r="A42" s="41">
        <v>35</v>
      </c>
      <c r="B42" s="25" t="s">
        <v>46</v>
      </c>
      <c r="C42" s="21">
        <v>3639</v>
      </c>
      <c r="D42" s="21">
        <v>6933</v>
      </c>
      <c r="E42" s="20">
        <v>60690</v>
      </c>
      <c r="F42" s="20">
        <v>17366</v>
      </c>
      <c r="G42" s="20">
        <v>27539</v>
      </c>
      <c r="H42" s="20">
        <v>13090</v>
      </c>
      <c r="I42" s="55">
        <f t="shared" si="0"/>
        <v>118685</v>
      </c>
      <c r="J42" s="55">
        <f t="shared" si="1"/>
        <v>32614.7293212421</v>
      </c>
      <c r="K42" s="55">
        <f t="shared" si="2"/>
        <v>17118.851867878264</v>
      </c>
    </row>
    <row r="43" spans="1:11" ht="21.75" customHeight="1">
      <c r="A43" s="41">
        <v>36</v>
      </c>
      <c r="B43" s="25" t="s">
        <v>23</v>
      </c>
      <c r="C43" s="21">
        <v>4815</v>
      </c>
      <c r="D43" s="21">
        <v>8750</v>
      </c>
      <c r="E43" s="20">
        <v>60161</v>
      </c>
      <c r="F43" s="20">
        <v>0</v>
      </c>
      <c r="G43" s="20">
        <v>21524</v>
      </c>
      <c r="H43" s="20">
        <v>11802</v>
      </c>
      <c r="I43" s="55">
        <f t="shared" si="0"/>
        <v>93487</v>
      </c>
      <c r="J43" s="55">
        <f t="shared" si="1"/>
        <v>19415.78400830737</v>
      </c>
      <c r="K43" s="55">
        <f t="shared" si="2"/>
        <v>10684.228571428572</v>
      </c>
    </row>
    <row r="44" spans="1:11" ht="21.75" customHeight="1">
      <c r="A44" s="41">
        <v>37</v>
      </c>
      <c r="B44" s="25" t="s">
        <v>24</v>
      </c>
      <c r="C44" s="21">
        <v>3970</v>
      </c>
      <c r="D44" s="21">
        <v>7400</v>
      </c>
      <c r="E44" s="20">
        <v>79065</v>
      </c>
      <c r="F44" s="20">
        <v>15776</v>
      </c>
      <c r="G44" s="20">
        <v>17168</v>
      </c>
      <c r="H44" s="20">
        <v>8235</v>
      </c>
      <c r="I44" s="55">
        <f t="shared" si="0"/>
        <v>120244</v>
      </c>
      <c r="J44" s="55">
        <f t="shared" si="1"/>
        <v>30288.16120906801</v>
      </c>
      <c r="K44" s="55">
        <f t="shared" si="2"/>
        <v>16249.18918918919</v>
      </c>
    </row>
    <row r="45" spans="1:11" ht="21.75" customHeight="1">
      <c r="A45" s="41">
        <v>38</v>
      </c>
      <c r="B45" s="25" t="s">
        <v>25</v>
      </c>
      <c r="C45" s="21">
        <v>2965</v>
      </c>
      <c r="D45" s="21">
        <v>5296</v>
      </c>
      <c r="E45" s="20">
        <v>67747</v>
      </c>
      <c r="F45" s="20">
        <v>14969</v>
      </c>
      <c r="G45" s="20">
        <v>29485</v>
      </c>
      <c r="H45" s="20">
        <v>18714</v>
      </c>
      <c r="I45" s="55">
        <f t="shared" si="0"/>
        <v>130915</v>
      </c>
      <c r="J45" s="55">
        <f t="shared" si="1"/>
        <v>44153.45699831366</v>
      </c>
      <c r="K45" s="55">
        <f t="shared" si="2"/>
        <v>24719.599697885198</v>
      </c>
    </row>
    <row r="46" spans="1:11" ht="21.75" customHeight="1">
      <c r="A46" s="41">
        <v>39</v>
      </c>
      <c r="B46" s="25" t="s">
        <v>26</v>
      </c>
      <c r="C46" s="21">
        <v>7553</v>
      </c>
      <c r="D46" s="21">
        <v>14115</v>
      </c>
      <c r="E46" s="20">
        <v>215633</v>
      </c>
      <c r="F46" s="20">
        <v>48857</v>
      </c>
      <c r="G46" s="20">
        <v>22901</v>
      </c>
      <c r="H46" s="20">
        <v>17196</v>
      </c>
      <c r="I46" s="55">
        <f t="shared" si="0"/>
        <v>304587</v>
      </c>
      <c r="J46" s="55">
        <f t="shared" si="1"/>
        <v>40326.62518204687</v>
      </c>
      <c r="K46" s="55">
        <f t="shared" si="2"/>
        <v>21578.95855472901</v>
      </c>
    </row>
    <row r="47" spans="1:11" ht="21.75" customHeight="1">
      <c r="A47" s="41">
        <v>40</v>
      </c>
      <c r="B47" s="25" t="s">
        <v>27</v>
      </c>
      <c r="C47" s="21">
        <v>1879</v>
      </c>
      <c r="D47" s="21">
        <v>3786</v>
      </c>
      <c r="E47" s="20">
        <v>41074</v>
      </c>
      <c r="F47" s="20">
        <v>4843</v>
      </c>
      <c r="G47" s="20">
        <v>12354</v>
      </c>
      <c r="H47" s="20">
        <v>12508</v>
      </c>
      <c r="I47" s="55">
        <f t="shared" si="0"/>
        <v>70779</v>
      </c>
      <c r="J47" s="55">
        <f t="shared" si="1"/>
        <v>37668.440659925494</v>
      </c>
      <c r="K47" s="55">
        <f t="shared" si="2"/>
        <v>18694.928684627575</v>
      </c>
    </row>
    <row r="48" spans="1:11" ht="21.75" customHeight="1">
      <c r="A48" s="41">
        <v>41</v>
      </c>
      <c r="B48" s="25" t="s">
        <v>28</v>
      </c>
      <c r="C48" s="21">
        <v>4309</v>
      </c>
      <c r="D48" s="21">
        <v>9712</v>
      </c>
      <c r="E48" s="20">
        <v>97084</v>
      </c>
      <c r="F48" s="20">
        <v>19999</v>
      </c>
      <c r="G48" s="20">
        <v>36577</v>
      </c>
      <c r="H48" s="20">
        <v>15077</v>
      </c>
      <c r="I48" s="55">
        <f t="shared" si="0"/>
        <v>168737</v>
      </c>
      <c r="J48" s="55">
        <f t="shared" si="1"/>
        <v>39159.20167092133</v>
      </c>
      <c r="K48" s="55">
        <f t="shared" si="2"/>
        <v>17374.07331136738</v>
      </c>
    </row>
    <row r="49" spans="1:11" ht="21.75" customHeight="1">
      <c r="A49" s="41">
        <v>42</v>
      </c>
      <c r="B49" s="25" t="s">
        <v>29</v>
      </c>
      <c r="C49" s="21">
        <v>1527</v>
      </c>
      <c r="D49" s="21">
        <v>3191</v>
      </c>
      <c r="E49" s="20">
        <v>35281</v>
      </c>
      <c r="F49" s="20">
        <v>7550</v>
      </c>
      <c r="G49" s="20">
        <v>13931</v>
      </c>
      <c r="H49" s="20">
        <v>7454</v>
      </c>
      <c r="I49" s="55">
        <f t="shared" si="0"/>
        <v>64216</v>
      </c>
      <c r="J49" s="55">
        <f t="shared" si="1"/>
        <v>42053.70006548789</v>
      </c>
      <c r="K49" s="55">
        <f t="shared" si="2"/>
        <v>20124.099028517707</v>
      </c>
    </row>
    <row r="50" spans="1:11" ht="21.75" customHeight="1">
      <c r="A50" s="41">
        <v>43</v>
      </c>
      <c r="B50" s="25" t="s">
        <v>30</v>
      </c>
      <c r="C50" s="21">
        <v>4640</v>
      </c>
      <c r="D50" s="21">
        <v>10123</v>
      </c>
      <c r="E50" s="20">
        <v>126859</v>
      </c>
      <c r="F50" s="20">
        <v>20190</v>
      </c>
      <c r="G50" s="20">
        <v>52205</v>
      </c>
      <c r="H50" s="20">
        <v>22137</v>
      </c>
      <c r="I50" s="55">
        <f t="shared" si="0"/>
        <v>221391</v>
      </c>
      <c r="J50" s="55">
        <f t="shared" si="1"/>
        <v>47713.5775862069</v>
      </c>
      <c r="K50" s="55">
        <f t="shared" si="2"/>
        <v>21870.09779709572</v>
      </c>
    </row>
    <row r="51" spans="1:11" ht="21.75" customHeight="1">
      <c r="A51" s="42">
        <v>44</v>
      </c>
      <c r="B51" s="34" t="s">
        <v>31</v>
      </c>
      <c r="C51" s="27">
        <v>3374</v>
      </c>
      <c r="D51" s="27">
        <v>6340</v>
      </c>
      <c r="E51" s="26">
        <v>62700</v>
      </c>
      <c r="F51" s="26">
        <v>4915</v>
      </c>
      <c r="G51" s="26">
        <v>27065</v>
      </c>
      <c r="H51" s="26">
        <v>14621</v>
      </c>
      <c r="I51" s="55">
        <f t="shared" si="0"/>
        <v>109301</v>
      </c>
      <c r="J51" s="57">
        <f t="shared" si="1"/>
        <v>32395.08002371073</v>
      </c>
      <c r="K51" s="57">
        <f t="shared" si="2"/>
        <v>17239.905362776026</v>
      </c>
    </row>
    <row r="52" spans="1:11" s="30" customFormat="1" ht="21.75" customHeight="1">
      <c r="A52" s="50"/>
      <c r="B52" s="60" t="s">
        <v>1</v>
      </c>
      <c r="C52" s="49">
        <f aca="true" t="shared" si="4" ref="C52:H52">SUM(C40:C51)</f>
        <v>48231</v>
      </c>
      <c r="D52" s="49">
        <f t="shared" si="4"/>
        <v>94856</v>
      </c>
      <c r="E52" s="49">
        <f t="shared" si="4"/>
        <v>1057442</v>
      </c>
      <c r="F52" s="49">
        <f t="shared" si="4"/>
        <v>186302</v>
      </c>
      <c r="G52" s="49">
        <f t="shared" si="4"/>
        <v>386743</v>
      </c>
      <c r="H52" s="49">
        <f t="shared" si="4"/>
        <v>204229</v>
      </c>
      <c r="I52" s="49">
        <f t="shared" si="0"/>
        <v>1834716</v>
      </c>
      <c r="J52" s="49">
        <f t="shared" si="1"/>
        <v>38040.18162592524</v>
      </c>
      <c r="K52" s="49">
        <f t="shared" si="2"/>
        <v>19342.118579741924</v>
      </c>
    </row>
    <row r="53" spans="1:11" s="30" customFormat="1" ht="21.75" customHeight="1">
      <c r="A53" s="61"/>
      <c r="B53" s="62" t="s">
        <v>61</v>
      </c>
      <c r="C53" s="59">
        <f aca="true" t="shared" si="5" ref="C53:H53">SUM(C52+C39)</f>
        <v>487385</v>
      </c>
      <c r="D53" s="59">
        <f t="shared" si="5"/>
        <v>921423</v>
      </c>
      <c r="E53" s="59">
        <f t="shared" si="5"/>
        <v>9729641</v>
      </c>
      <c r="F53" s="59">
        <f t="shared" si="5"/>
        <v>995275</v>
      </c>
      <c r="G53" s="59">
        <f t="shared" si="5"/>
        <v>4229179</v>
      </c>
      <c r="H53" s="59">
        <f t="shared" si="5"/>
        <v>2134970</v>
      </c>
      <c r="I53" s="59">
        <f t="shared" si="0"/>
        <v>17089065</v>
      </c>
      <c r="J53" s="59">
        <f t="shared" si="1"/>
        <v>35062.763523703026</v>
      </c>
      <c r="K53" s="59">
        <f t="shared" si="2"/>
        <v>18546.384233951183</v>
      </c>
    </row>
    <row r="54" ht="17.25" customHeight="1">
      <c r="A54" s="2"/>
    </row>
    <row r="55" ht="17.25" customHeight="1"/>
  </sheetData>
  <sheetProtection/>
  <mergeCells count="12">
    <mergeCell ref="A3:A6"/>
    <mergeCell ref="C3:D3"/>
    <mergeCell ref="E3:H3"/>
    <mergeCell ref="C4:C6"/>
    <mergeCell ref="D4:D6"/>
    <mergeCell ref="E4:E6"/>
    <mergeCell ref="B3:B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F48" sqref="F48"/>
    </sheetView>
  </sheetViews>
  <sheetFormatPr defaultColWidth="9.00390625" defaultRowHeight="13.5"/>
  <cols>
    <col min="1" max="1" width="4.625" style="1" customWidth="1"/>
    <col min="2" max="2" width="11.625" style="36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48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4" t="s">
        <v>63</v>
      </c>
      <c r="B2" s="48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79" t="s">
        <v>48</v>
      </c>
      <c r="B3" s="88" t="s">
        <v>49</v>
      </c>
      <c r="C3" s="82" t="s">
        <v>50</v>
      </c>
      <c r="D3" s="83"/>
      <c r="E3" s="82" t="s">
        <v>51</v>
      </c>
      <c r="F3" s="94"/>
      <c r="G3" s="94"/>
      <c r="H3" s="94"/>
      <c r="I3" s="15"/>
      <c r="J3" s="91" t="s">
        <v>52</v>
      </c>
      <c r="K3" s="91" t="s">
        <v>53</v>
      </c>
    </row>
    <row r="4" spans="1:11" ht="17.25" customHeight="1">
      <c r="A4" s="80"/>
      <c r="B4" s="89"/>
      <c r="C4" s="84" t="s">
        <v>54</v>
      </c>
      <c r="D4" s="87" t="s">
        <v>55</v>
      </c>
      <c r="E4" s="91" t="s">
        <v>56</v>
      </c>
      <c r="F4" s="91" t="s">
        <v>57</v>
      </c>
      <c r="G4" s="91" t="s">
        <v>58</v>
      </c>
      <c r="H4" s="91" t="s">
        <v>0</v>
      </c>
      <c r="I4" s="16" t="s">
        <v>59</v>
      </c>
      <c r="J4" s="92"/>
      <c r="K4" s="92"/>
    </row>
    <row r="5" spans="1:11" ht="17.25" customHeight="1">
      <c r="A5" s="80"/>
      <c r="B5" s="89"/>
      <c r="C5" s="85"/>
      <c r="D5" s="87"/>
      <c r="E5" s="92"/>
      <c r="F5" s="92"/>
      <c r="G5" s="92"/>
      <c r="H5" s="92"/>
      <c r="I5" s="16" t="s">
        <v>60</v>
      </c>
      <c r="J5" s="92"/>
      <c r="K5" s="92"/>
    </row>
    <row r="6" spans="1:11" ht="17.25" customHeight="1">
      <c r="A6" s="81"/>
      <c r="B6" s="90"/>
      <c r="C6" s="86"/>
      <c r="D6" s="87"/>
      <c r="E6" s="93"/>
      <c r="F6" s="93"/>
      <c r="G6" s="93"/>
      <c r="H6" s="93"/>
      <c r="I6" s="17"/>
      <c r="J6" s="93"/>
      <c r="K6" s="93"/>
    </row>
    <row r="7" spans="1:11" ht="21.75" customHeight="1">
      <c r="A7" s="40">
        <v>1</v>
      </c>
      <c r="B7" s="33" t="s">
        <v>3</v>
      </c>
      <c r="C7" s="19">
        <v>22885</v>
      </c>
      <c r="D7" s="19">
        <v>29238</v>
      </c>
      <c r="E7" s="18">
        <v>332880</v>
      </c>
      <c r="F7" s="18">
        <v>8160</v>
      </c>
      <c r="G7" s="18">
        <v>223324</v>
      </c>
      <c r="H7" s="18">
        <v>99460</v>
      </c>
      <c r="I7" s="53">
        <f>SUM(E7:H7)</f>
        <v>663824</v>
      </c>
      <c r="J7" s="53">
        <f>SUM(I7*1000/C7)</f>
        <v>29006.947782390213</v>
      </c>
      <c r="K7" s="53">
        <f>SUM(I7*1000/D7)</f>
        <v>22704.152130788698</v>
      </c>
    </row>
    <row r="8" spans="1:11" ht="21.75" customHeight="1">
      <c r="A8" s="41">
        <v>2</v>
      </c>
      <c r="B8" s="25" t="s">
        <v>4</v>
      </c>
      <c r="C8" s="21">
        <v>12999</v>
      </c>
      <c r="D8" s="21">
        <v>16189</v>
      </c>
      <c r="E8" s="20">
        <v>184330</v>
      </c>
      <c r="F8" s="20">
        <v>33863</v>
      </c>
      <c r="G8" s="20">
        <v>65529</v>
      </c>
      <c r="H8" s="20">
        <v>41549</v>
      </c>
      <c r="I8" s="55">
        <f>SUM(E8:H8)</f>
        <v>325271</v>
      </c>
      <c r="J8" s="55">
        <f aca="true" t="shared" si="0" ref="J8:J51">SUM(I8*1000/C8)</f>
        <v>25022.77098238326</v>
      </c>
      <c r="K8" s="55">
        <f aca="true" t="shared" si="1" ref="K8:K51">SUM(I8*1000/D8)</f>
        <v>20092.099573784668</v>
      </c>
    </row>
    <row r="9" spans="1:11" ht="21.75" customHeight="1">
      <c r="A9" s="41">
        <v>3</v>
      </c>
      <c r="B9" s="25" t="s">
        <v>5</v>
      </c>
      <c r="C9" s="21">
        <v>12970</v>
      </c>
      <c r="D9" s="21">
        <v>16516</v>
      </c>
      <c r="E9" s="20">
        <v>202969</v>
      </c>
      <c r="F9" s="20">
        <v>13001</v>
      </c>
      <c r="G9" s="20">
        <v>104792</v>
      </c>
      <c r="H9" s="20">
        <v>55044</v>
      </c>
      <c r="I9" s="55">
        <f aca="true" t="shared" si="2" ref="I9:I51">SUM(E9:H9)</f>
        <v>375806</v>
      </c>
      <c r="J9" s="55">
        <f t="shared" si="0"/>
        <v>28975.01927525058</v>
      </c>
      <c r="K9" s="55">
        <f t="shared" si="1"/>
        <v>22754.05667231775</v>
      </c>
    </row>
    <row r="10" spans="1:11" ht="21.75" customHeight="1">
      <c r="A10" s="41">
        <v>4</v>
      </c>
      <c r="B10" s="25" t="s">
        <v>6</v>
      </c>
      <c r="C10" s="21">
        <v>14390</v>
      </c>
      <c r="D10" s="21">
        <v>19170</v>
      </c>
      <c r="E10" s="20">
        <v>177484</v>
      </c>
      <c r="F10" s="20">
        <v>0</v>
      </c>
      <c r="G10" s="20">
        <v>192426</v>
      </c>
      <c r="H10" s="20">
        <v>0</v>
      </c>
      <c r="I10" s="55">
        <f t="shared" si="2"/>
        <v>369910</v>
      </c>
      <c r="J10" s="55">
        <f t="shared" si="0"/>
        <v>25706.045865184155</v>
      </c>
      <c r="K10" s="55">
        <f t="shared" si="1"/>
        <v>19296.296296296296</v>
      </c>
    </row>
    <row r="11" spans="1:11" ht="21.75" customHeight="1">
      <c r="A11" s="41">
        <v>5</v>
      </c>
      <c r="B11" s="25" t="s">
        <v>7</v>
      </c>
      <c r="C11" s="21">
        <v>7781</v>
      </c>
      <c r="D11" s="21">
        <v>10405</v>
      </c>
      <c r="E11" s="20">
        <v>84580</v>
      </c>
      <c r="F11" s="20">
        <v>20740</v>
      </c>
      <c r="G11" s="20">
        <v>84991</v>
      </c>
      <c r="H11" s="20">
        <v>31224</v>
      </c>
      <c r="I11" s="55">
        <f t="shared" si="2"/>
        <v>221535</v>
      </c>
      <c r="J11" s="55">
        <f t="shared" si="0"/>
        <v>28471.27618558026</v>
      </c>
      <c r="K11" s="55">
        <f t="shared" si="1"/>
        <v>21291.206150888996</v>
      </c>
    </row>
    <row r="12" spans="1:11" ht="21.75" customHeight="1">
      <c r="A12" s="41">
        <v>6</v>
      </c>
      <c r="B12" s="25" t="s">
        <v>8</v>
      </c>
      <c r="C12" s="21">
        <v>5248</v>
      </c>
      <c r="D12" s="21">
        <v>7254</v>
      </c>
      <c r="E12" s="20">
        <v>86661</v>
      </c>
      <c r="F12" s="20">
        <v>10593</v>
      </c>
      <c r="G12" s="20">
        <v>56829</v>
      </c>
      <c r="H12" s="20">
        <v>26925</v>
      </c>
      <c r="I12" s="55">
        <f t="shared" si="2"/>
        <v>181008</v>
      </c>
      <c r="J12" s="55">
        <f t="shared" si="0"/>
        <v>34490.85365853659</v>
      </c>
      <c r="K12" s="55">
        <f t="shared" si="1"/>
        <v>24952.853598014888</v>
      </c>
    </row>
    <row r="13" spans="1:11" ht="21.75" customHeight="1">
      <c r="A13" s="41">
        <v>7</v>
      </c>
      <c r="B13" s="25" t="s">
        <v>32</v>
      </c>
      <c r="C13" s="21">
        <v>6307</v>
      </c>
      <c r="D13" s="21">
        <v>8153</v>
      </c>
      <c r="E13" s="20">
        <v>80874</v>
      </c>
      <c r="F13" s="20">
        <v>0</v>
      </c>
      <c r="G13" s="20">
        <v>80392</v>
      </c>
      <c r="H13" s="20">
        <v>0</v>
      </c>
      <c r="I13" s="55">
        <f t="shared" si="2"/>
        <v>161266</v>
      </c>
      <c r="J13" s="55">
        <f t="shared" si="0"/>
        <v>25569.367369589345</v>
      </c>
      <c r="K13" s="55">
        <f t="shared" si="1"/>
        <v>19779.95829755918</v>
      </c>
    </row>
    <row r="14" spans="1:11" ht="21.75" customHeight="1">
      <c r="A14" s="41">
        <v>8</v>
      </c>
      <c r="B14" s="25" t="s">
        <v>9</v>
      </c>
      <c r="C14" s="21">
        <v>4808</v>
      </c>
      <c r="D14" s="21">
        <v>6517</v>
      </c>
      <c r="E14" s="20">
        <v>68877</v>
      </c>
      <c r="F14" s="20">
        <v>17855</v>
      </c>
      <c r="G14" s="20">
        <v>37930</v>
      </c>
      <c r="H14" s="20">
        <v>17755</v>
      </c>
      <c r="I14" s="55">
        <f t="shared" si="2"/>
        <v>142417</v>
      </c>
      <c r="J14" s="55">
        <f t="shared" si="0"/>
        <v>29620.84026622296</v>
      </c>
      <c r="K14" s="55">
        <f t="shared" si="1"/>
        <v>21853.153291391744</v>
      </c>
    </row>
    <row r="15" spans="1:11" ht="21.75" customHeight="1">
      <c r="A15" s="41">
        <v>9</v>
      </c>
      <c r="B15" s="25" t="s">
        <v>33</v>
      </c>
      <c r="C15" s="21">
        <v>6442</v>
      </c>
      <c r="D15" s="21">
        <v>8739</v>
      </c>
      <c r="E15" s="20">
        <v>73229</v>
      </c>
      <c r="F15" s="20">
        <v>17012</v>
      </c>
      <c r="G15" s="20">
        <v>54110</v>
      </c>
      <c r="H15" s="20">
        <v>26049</v>
      </c>
      <c r="I15" s="55">
        <f t="shared" si="2"/>
        <v>170400</v>
      </c>
      <c r="J15" s="55">
        <f t="shared" si="0"/>
        <v>26451.412604781122</v>
      </c>
      <c r="K15" s="55">
        <f t="shared" si="1"/>
        <v>19498.798489529694</v>
      </c>
    </row>
    <row r="16" spans="1:11" ht="21.75" customHeight="1">
      <c r="A16" s="41">
        <v>10</v>
      </c>
      <c r="B16" s="25" t="s">
        <v>10</v>
      </c>
      <c r="C16" s="21">
        <v>4730</v>
      </c>
      <c r="D16" s="21">
        <v>6211</v>
      </c>
      <c r="E16" s="20">
        <v>39255</v>
      </c>
      <c r="F16" s="20">
        <v>6457</v>
      </c>
      <c r="G16" s="20">
        <v>36319</v>
      </c>
      <c r="H16" s="20">
        <v>16237</v>
      </c>
      <c r="I16" s="55">
        <f t="shared" si="2"/>
        <v>98268</v>
      </c>
      <c r="J16" s="55">
        <f t="shared" si="0"/>
        <v>20775.475687103593</v>
      </c>
      <c r="K16" s="55">
        <f t="shared" si="1"/>
        <v>15821.606826597972</v>
      </c>
    </row>
    <row r="17" spans="1:11" ht="21.75" customHeight="1">
      <c r="A17" s="41">
        <v>11</v>
      </c>
      <c r="B17" s="25" t="s">
        <v>11</v>
      </c>
      <c r="C17" s="21">
        <v>2620</v>
      </c>
      <c r="D17" s="21">
        <v>3376</v>
      </c>
      <c r="E17" s="20">
        <v>32766</v>
      </c>
      <c r="F17" s="20">
        <v>9772</v>
      </c>
      <c r="G17" s="20">
        <v>19998</v>
      </c>
      <c r="H17" s="20">
        <v>8893</v>
      </c>
      <c r="I17" s="55">
        <f t="shared" si="2"/>
        <v>71429</v>
      </c>
      <c r="J17" s="55">
        <f t="shared" si="0"/>
        <v>27262.977099236643</v>
      </c>
      <c r="K17" s="55">
        <f t="shared" si="1"/>
        <v>21157.879146919433</v>
      </c>
    </row>
    <row r="18" spans="1:11" ht="21.75" customHeight="1">
      <c r="A18" s="41">
        <v>12</v>
      </c>
      <c r="B18" s="25" t="s">
        <v>12</v>
      </c>
      <c r="C18" s="21">
        <v>4238</v>
      </c>
      <c r="D18" s="21">
        <v>5474</v>
      </c>
      <c r="E18" s="20">
        <v>51002</v>
      </c>
      <c r="F18" s="20">
        <v>9724</v>
      </c>
      <c r="G18" s="20">
        <v>39930</v>
      </c>
      <c r="H18" s="20">
        <v>18065</v>
      </c>
      <c r="I18" s="55">
        <f t="shared" si="2"/>
        <v>118721</v>
      </c>
      <c r="J18" s="55">
        <f t="shared" si="0"/>
        <v>28013.449740443604</v>
      </c>
      <c r="K18" s="55">
        <f t="shared" si="1"/>
        <v>21688.162221410304</v>
      </c>
    </row>
    <row r="19" spans="1:11" ht="21.75" customHeight="1">
      <c r="A19" s="41">
        <v>13</v>
      </c>
      <c r="B19" s="25" t="s">
        <v>13</v>
      </c>
      <c r="C19" s="21">
        <v>7696</v>
      </c>
      <c r="D19" s="21">
        <v>10142</v>
      </c>
      <c r="E19" s="20">
        <v>130771</v>
      </c>
      <c r="F19" s="20">
        <v>0</v>
      </c>
      <c r="G19" s="20">
        <v>98196</v>
      </c>
      <c r="H19" s="20">
        <v>0</v>
      </c>
      <c r="I19" s="55">
        <f t="shared" si="2"/>
        <v>228967</v>
      </c>
      <c r="J19" s="55">
        <f t="shared" si="0"/>
        <v>29751.429313929315</v>
      </c>
      <c r="K19" s="55">
        <f t="shared" si="1"/>
        <v>22576.11910865707</v>
      </c>
    </row>
    <row r="20" spans="1:11" ht="21.75" customHeight="1">
      <c r="A20" s="41">
        <v>14</v>
      </c>
      <c r="B20" s="25" t="s">
        <v>14</v>
      </c>
      <c r="C20" s="21">
        <v>9631</v>
      </c>
      <c r="D20" s="21">
        <v>12102</v>
      </c>
      <c r="E20" s="20">
        <v>123126</v>
      </c>
      <c r="F20" s="20">
        <v>0</v>
      </c>
      <c r="G20" s="20">
        <v>78940</v>
      </c>
      <c r="H20" s="20">
        <v>46375</v>
      </c>
      <c r="I20" s="55">
        <f t="shared" si="2"/>
        <v>248441</v>
      </c>
      <c r="J20" s="55">
        <f t="shared" si="0"/>
        <v>25795.971342539717</v>
      </c>
      <c r="K20" s="55">
        <f t="shared" si="1"/>
        <v>20528.920839530656</v>
      </c>
    </row>
    <row r="21" spans="1:11" ht="21.75" customHeight="1">
      <c r="A21" s="41">
        <v>15</v>
      </c>
      <c r="B21" s="25" t="s">
        <v>15</v>
      </c>
      <c r="C21" s="21">
        <v>6271</v>
      </c>
      <c r="D21" s="21">
        <v>8041</v>
      </c>
      <c r="E21" s="20">
        <v>70946</v>
      </c>
      <c r="F21" s="20">
        <v>0</v>
      </c>
      <c r="G21" s="20">
        <v>108852</v>
      </c>
      <c r="H21" s="20">
        <v>0</v>
      </c>
      <c r="I21" s="55">
        <f t="shared" si="2"/>
        <v>179798</v>
      </c>
      <c r="J21" s="55">
        <f t="shared" si="0"/>
        <v>28671.34428320842</v>
      </c>
      <c r="K21" s="55">
        <f t="shared" si="1"/>
        <v>22360.154209675413</v>
      </c>
    </row>
    <row r="22" spans="1:11" ht="21.75" customHeight="1">
      <c r="A22" s="41">
        <v>16</v>
      </c>
      <c r="B22" s="25" t="s">
        <v>16</v>
      </c>
      <c r="C22" s="21">
        <v>14720</v>
      </c>
      <c r="D22" s="21">
        <v>19212</v>
      </c>
      <c r="E22" s="20">
        <v>240151</v>
      </c>
      <c r="F22" s="20">
        <v>0</v>
      </c>
      <c r="G22" s="20">
        <v>216957</v>
      </c>
      <c r="H22" s="20">
        <v>0</v>
      </c>
      <c r="I22" s="55">
        <f t="shared" si="2"/>
        <v>457108</v>
      </c>
      <c r="J22" s="55">
        <f t="shared" si="0"/>
        <v>31053.532608695652</v>
      </c>
      <c r="K22" s="55">
        <f t="shared" si="1"/>
        <v>23792.83780970227</v>
      </c>
    </row>
    <row r="23" spans="1:11" ht="21.75" customHeight="1">
      <c r="A23" s="41">
        <v>17</v>
      </c>
      <c r="B23" s="25" t="s">
        <v>17</v>
      </c>
      <c r="C23" s="21">
        <v>11369</v>
      </c>
      <c r="D23" s="21">
        <v>14616</v>
      </c>
      <c r="E23" s="20">
        <v>120599</v>
      </c>
      <c r="F23" s="20">
        <v>0</v>
      </c>
      <c r="G23" s="20">
        <v>117902</v>
      </c>
      <c r="H23" s="20">
        <v>0</v>
      </c>
      <c r="I23" s="55">
        <f t="shared" si="2"/>
        <v>238501</v>
      </c>
      <c r="J23" s="55">
        <f t="shared" si="0"/>
        <v>20978.186296068256</v>
      </c>
      <c r="K23" s="55">
        <f t="shared" si="1"/>
        <v>16317.80240831965</v>
      </c>
    </row>
    <row r="24" spans="1:11" ht="21.75" customHeight="1">
      <c r="A24" s="41">
        <v>18</v>
      </c>
      <c r="B24" s="25" t="s">
        <v>18</v>
      </c>
      <c r="C24" s="21">
        <v>7116</v>
      </c>
      <c r="D24" s="21">
        <v>9346</v>
      </c>
      <c r="E24" s="20">
        <v>86052</v>
      </c>
      <c r="F24" s="20">
        <v>18040</v>
      </c>
      <c r="G24" s="20">
        <v>53890</v>
      </c>
      <c r="H24" s="20">
        <v>28792</v>
      </c>
      <c r="I24" s="55">
        <f t="shared" si="2"/>
        <v>186774</v>
      </c>
      <c r="J24" s="55">
        <f t="shared" si="0"/>
        <v>26247.04890387858</v>
      </c>
      <c r="K24" s="55">
        <f t="shared" si="1"/>
        <v>19984.37834367644</v>
      </c>
    </row>
    <row r="25" spans="1:11" ht="21.75" customHeight="1">
      <c r="A25" s="41">
        <v>19</v>
      </c>
      <c r="B25" s="25" t="s">
        <v>19</v>
      </c>
      <c r="C25" s="21">
        <v>3461</v>
      </c>
      <c r="D25" s="21">
        <v>4626</v>
      </c>
      <c r="E25" s="20">
        <v>30141</v>
      </c>
      <c r="F25" s="20">
        <v>6487</v>
      </c>
      <c r="G25" s="20">
        <v>28009</v>
      </c>
      <c r="H25" s="20">
        <v>10893</v>
      </c>
      <c r="I25" s="55">
        <f t="shared" si="2"/>
        <v>75530</v>
      </c>
      <c r="J25" s="55">
        <f t="shared" si="0"/>
        <v>21823.172493498987</v>
      </c>
      <c r="K25" s="55">
        <f t="shared" si="1"/>
        <v>16327.280587980977</v>
      </c>
    </row>
    <row r="26" spans="1:11" ht="21.75" customHeight="1">
      <c r="A26" s="41">
        <v>20</v>
      </c>
      <c r="B26" s="25" t="s">
        <v>20</v>
      </c>
      <c r="C26" s="21">
        <v>4189</v>
      </c>
      <c r="D26" s="21">
        <v>5493</v>
      </c>
      <c r="E26" s="20">
        <v>50319</v>
      </c>
      <c r="F26" s="20">
        <v>0</v>
      </c>
      <c r="G26" s="20">
        <v>47365</v>
      </c>
      <c r="H26" s="20">
        <v>23491</v>
      </c>
      <c r="I26" s="55">
        <f t="shared" si="2"/>
        <v>121175</v>
      </c>
      <c r="J26" s="55">
        <f t="shared" si="0"/>
        <v>28926.951539746955</v>
      </c>
      <c r="K26" s="55">
        <f t="shared" si="1"/>
        <v>22059.89441106863</v>
      </c>
    </row>
    <row r="27" spans="1:11" ht="21.75" customHeight="1">
      <c r="A27" s="41">
        <v>21</v>
      </c>
      <c r="B27" s="25" t="s">
        <v>34</v>
      </c>
      <c r="C27" s="21">
        <v>4452</v>
      </c>
      <c r="D27" s="21">
        <v>5916</v>
      </c>
      <c r="E27" s="20">
        <v>39272</v>
      </c>
      <c r="F27" s="20">
        <v>7623</v>
      </c>
      <c r="G27" s="20">
        <v>20925</v>
      </c>
      <c r="H27" s="20">
        <v>13804</v>
      </c>
      <c r="I27" s="55">
        <f t="shared" si="2"/>
        <v>81624</v>
      </c>
      <c r="J27" s="55">
        <f aca="true" t="shared" si="3" ref="J27:J32">SUM(I27*1000/C27)</f>
        <v>18334.231805929918</v>
      </c>
      <c r="K27" s="55">
        <f aca="true" t="shared" si="4" ref="K27:K32">SUM(I27*1000/D27)</f>
        <v>13797.160243407709</v>
      </c>
    </row>
    <row r="28" spans="1:11" ht="21.75" customHeight="1">
      <c r="A28" s="41">
        <v>22</v>
      </c>
      <c r="B28" s="23" t="s">
        <v>35</v>
      </c>
      <c r="C28" s="21">
        <v>4535</v>
      </c>
      <c r="D28" s="21">
        <v>5961</v>
      </c>
      <c r="E28" s="20">
        <v>62618</v>
      </c>
      <c r="F28" s="20">
        <v>0</v>
      </c>
      <c r="G28" s="20">
        <v>58231</v>
      </c>
      <c r="H28" s="20">
        <v>0</v>
      </c>
      <c r="I28" s="55">
        <f t="shared" si="2"/>
        <v>120849</v>
      </c>
      <c r="J28" s="55">
        <f t="shared" si="3"/>
        <v>26648.070562293273</v>
      </c>
      <c r="K28" s="55">
        <f t="shared" si="4"/>
        <v>20273.276295923504</v>
      </c>
    </row>
    <row r="29" spans="1:11" ht="21.75" customHeight="1">
      <c r="A29" s="41">
        <v>23</v>
      </c>
      <c r="B29" s="23" t="s">
        <v>36</v>
      </c>
      <c r="C29" s="21">
        <v>11060</v>
      </c>
      <c r="D29" s="21">
        <v>15050</v>
      </c>
      <c r="E29" s="20">
        <v>162849</v>
      </c>
      <c r="F29" s="20">
        <v>0</v>
      </c>
      <c r="G29" s="20">
        <v>142724</v>
      </c>
      <c r="H29" s="20">
        <v>0</v>
      </c>
      <c r="I29" s="55">
        <f t="shared" si="2"/>
        <v>305573</v>
      </c>
      <c r="J29" s="55">
        <f t="shared" si="3"/>
        <v>27628.661844484628</v>
      </c>
      <c r="K29" s="55">
        <f t="shared" si="4"/>
        <v>20303.853820598008</v>
      </c>
    </row>
    <row r="30" spans="1:11" ht="21.75" customHeight="1">
      <c r="A30" s="41">
        <v>24</v>
      </c>
      <c r="B30" s="23" t="s">
        <v>37</v>
      </c>
      <c r="C30" s="21">
        <v>6570</v>
      </c>
      <c r="D30" s="21">
        <v>9339</v>
      </c>
      <c r="E30" s="20">
        <v>90921</v>
      </c>
      <c r="F30" s="20">
        <v>19907</v>
      </c>
      <c r="G30" s="20">
        <v>46003</v>
      </c>
      <c r="H30" s="20">
        <v>24963</v>
      </c>
      <c r="I30" s="55">
        <f t="shared" si="2"/>
        <v>181794</v>
      </c>
      <c r="J30" s="55">
        <f t="shared" si="3"/>
        <v>27670.319634703195</v>
      </c>
      <c r="K30" s="55">
        <f t="shared" si="4"/>
        <v>19466.10986186958</v>
      </c>
    </row>
    <row r="31" spans="1:11" ht="21.75" customHeight="1">
      <c r="A31" s="41">
        <v>25</v>
      </c>
      <c r="B31" s="23" t="s">
        <v>38</v>
      </c>
      <c r="C31" s="21">
        <v>4991</v>
      </c>
      <c r="D31" s="21">
        <v>6708</v>
      </c>
      <c r="E31" s="20">
        <v>47892</v>
      </c>
      <c r="F31" s="20">
        <v>10177</v>
      </c>
      <c r="G31" s="20">
        <v>50115</v>
      </c>
      <c r="H31" s="20">
        <v>20294</v>
      </c>
      <c r="I31" s="55">
        <f t="shared" si="2"/>
        <v>128478</v>
      </c>
      <c r="J31" s="55">
        <f t="shared" si="3"/>
        <v>25741.935483870966</v>
      </c>
      <c r="K31" s="55">
        <f t="shared" si="4"/>
        <v>19152.951699463327</v>
      </c>
    </row>
    <row r="32" spans="1:11" ht="21.75" customHeight="1">
      <c r="A32" s="41">
        <v>26</v>
      </c>
      <c r="B32" s="23" t="s">
        <v>39</v>
      </c>
      <c r="C32" s="21">
        <v>4119</v>
      </c>
      <c r="D32" s="21">
        <v>5531</v>
      </c>
      <c r="E32" s="20">
        <v>37127</v>
      </c>
      <c r="F32" s="20">
        <v>9870</v>
      </c>
      <c r="G32" s="20">
        <v>36238</v>
      </c>
      <c r="H32" s="20">
        <v>16619</v>
      </c>
      <c r="I32" s="55">
        <f t="shared" si="2"/>
        <v>99854</v>
      </c>
      <c r="J32" s="55">
        <f t="shared" si="3"/>
        <v>24242.291818402526</v>
      </c>
      <c r="K32" s="55">
        <f t="shared" si="4"/>
        <v>18053.516543120593</v>
      </c>
    </row>
    <row r="33" spans="1:11" ht="21.75" customHeight="1">
      <c r="A33" s="41">
        <v>27</v>
      </c>
      <c r="B33" s="37" t="s">
        <v>40</v>
      </c>
      <c r="C33" s="21">
        <v>5157</v>
      </c>
      <c r="D33" s="21">
        <v>7121</v>
      </c>
      <c r="E33" s="20">
        <v>97201</v>
      </c>
      <c r="F33" s="20">
        <v>12387</v>
      </c>
      <c r="G33" s="20">
        <v>51427</v>
      </c>
      <c r="H33" s="20">
        <v>16760</v>
      </c>
      <c r="I33" s="55">
        <f t="shared" si="2"/>
        <v>177775</v>
      </c>
      <c r="J33" s="55">
        <f t="shared" si="0"/>
        <v>34472.561566802404</v>
      </c>
      <c r="K33" s="55">
        <f t="shared" si="1"/>
        <v>24964.89257126808</v>
      </c>
    </row>
    <row r="34" spans="1:11" ht="21.75" customHeight="1">
      <c r="A34" s="41">
        <v>28</v>
      </c>
      <c r="B34" s="25" t="s">
        <v>41</v>
      </c>
      <c r="C34" s="21">
        <v>9835</v>
      </c>
      <c r="D34" s="21">
        <v>13162</v>
      </c>
      <c r="E34" s="20">
        <v>153656</v>
      </c>
      <c r="F34" s="20">
        <v>0</v>
      </c>
      <c r="G34" s="20">
        <v>145584</v>
      </c>
      <c r="H34" s="20">
        <v>0</v>
      </c>
      <c r="I34" s="55">
        <f t="shared" si="2"/>
        <v>299240</v>
      </c>
      <c r="J34" s="55">
        <f t="shared" si="0"/>
        <v>30426.029486527706</v>
      </c>
      <c r="K34" s="55">
        <f t="shared" si="1"/>
        <v>22735.146634250115</v>
      </c>
    </row>
    <row r="35" spans="1:11" ht="21.75" customHeight="1">
      <c r="A35" s="41">
        <v>29</v>
      </c>
      <c r="B35" s="25" t="s">
        <v>42</v>
      </c>
      <c r="C35" s="21">
        <v>4780</v>
      </c>
      <c r="D35" s="21">
        <v>6944</v>
      </c>
      <c r="E35" s="20">
        <v>76630</v>
      </c>
      <c r="F35" s="20">
        <v>10630</v>
      </c>
      <c r="G35" s="20">
        <v>52193</v>
      </c>
      <c r="H35" s="20">
        <v>11686</v>
      </c>
      <c r="I35" s="55">
        <f t="shared" si="2"/>
        <v>151139</v>
      </c>
      <c r="J35" s="55">
        <f t="shared" si="0"/>
        <v>31619.037656903765</v>
      </c>
      <c r="K35" s="55">
        <f t="shared" si="1"/>
        <v>21765.408986175116</v>
      </c>
    </row>
    <row r="36" spans="1:11" ht="21.75" customHeight="1">
      <c r="A36" s="41">
        <v>30</v>
      </c>
      <c r="B36" s="25" t="s">
        <v>43</v>
      </c>
      <c r="C36" s="21">
        <v>6976</v>
      </c>
      <c r="D36" s="21">
        <v>10172</v>
      </c>
      <c r="E36" s="20">
        <v>140307</v>
      </c>
      <c r="F36" s="20">
        <v>0</v>
      </c>
      <c r="G36" s="20">
        <v>100763</v>
      </c>
      <c r="H36" s="20">
        <v>0</v>
      </c>
      <c r="I36" s="55">
        <f t="shared" si="2"/>
        <v>241070</v>
      </c>
      <c r="J36" s="55">
        <f t="shared" si="0"/>
        <v>34557.05275229358</v>
      </c>
      <c r="K36" s="55">
        <f t="shared" si="1"/>
        <v>23699.37082186394</v>
      </c>
    </row>
    <row r="37" spans="1:11" ht="21.75" customHeight="1">
      <c r="A37" s="41">
        <v>31</v>
      </c>
      <c r="B37" s="25" t="s">
        <v>44</v>
      </c>
      <c r="C37" s="21">
        <v>3960</v>
      </c>
      <c r="D37" s="21">
        <v>5261</v>
      </c>
      <c r="E37" s="20">
        <v>50445</v>
      </c>
      <c r="F37" s="20">
        <v>0</v>
      </c>
      <c r="G37" s="20">
        <v>34844</v>
      </c>
      <c r="H37" s="20">
        <v>19297</v>
      </c>
      <c r="I37" s="55">
        <f t="shared" si="2"/>
        <v>104586</v>
      </c>
      <c r="J37" s="55">
        <f t="shared" si="0"/>
        <v>26410.60606060606</v>
      </c>
      <c r="K37" s="55">
        <f t="shared" si="1"/>
        <v>19879.490591142367</v>
      </c>
    </row>
    <row r="38" spans="1:11" ht="21.75" customHeight="1">
      <c r="A38" s="42">
        <v>32</v>
      </c>
      <c r="B38" s="34" t="s">
        <v>45</v>
      </c>
      <c r="C38" s="27">
        <v>5207</v>
      </c>
      <c r="D38" s="27">
        <v>7058</v>
      </c>
      <c r="E38" s="26">
        <v>103856</v>
      </c>
      <c r="F38" s="26">
        <v>0</v>
      </c>
      <c r="G38" s="26">
        <v>83110</v>
      </c>
      <c r="H38" s="26">
        <v>0</v>
      </c>
      <c r="I38" s="63">
        <f t="shared" si="2"/>
        <v>186966</v>
      </c>
      <c r="J38" s="57">
        <f t="shared" si="0"/>
        <v>35906.664106011136</v>
      </c>
      <c r="K38" s="57">
        <f t="shared" si="1"/>
        <v>26489.940493057522</v>
      </c>
    </row>
    <row r="39" spans="1:11" s="30" customFormat="1" ht="21.75" customHeight="1">
      <c r="A39" s="50"/>
      <c r="B39" s="51" t="s">
        <v>47</v>
      </c>
      <c r="C39" s="49">
        <f aca="true" t="shared" si="5" ref="C39:H39">SUM(C7:C38)</f>
        <v>241513</v>
      </c>
      <c r="D39" s="49">
        <f t="shared" si="5"/>
        <v>319043</v>
      </c>
      <c r="E39" s="49">
        <f t="shared" si="5"/>
        <v>3329786</v>
      </c>
      <c r="F39" s="49">
        <f t="shared" si="5"/>
        <v>242298</v>
      </c>
      <c r="G39" s="49">
        <f t="shared" si="5"/>
        <v>2568838</v>
      </c>
      <c r="H39" s="49">
        <f t="shared" si="5"/>
        <v>574175</v>
      </c>
      <c r="I39" s="49">
        <f>SUM(E39:H39)</f>
        <v>6715097</v>
      </c>
      <c r="J39" s="49">
        <f t="shared" si="0"/>
        <v>27804.287967935474</v>
      </c>
      <c r="K39" s="49">
        <f t="shared" si="1"/>
        <v>21047.623674551705</v>
      </c>
    </row>
    <row r="40" spans="1:11" ht="21.75" customHeight="1">
      <c r="A40" s="43">
        <v>33</v>
      </c>
      <c r="B40" s="35" t="s">
        <v>21</v>
      </c>
      <c r="C40" s="29">
        <v>3590</v>
      </c>
      <c r="D40" s="29">
        <v>4940</v>
      </c>
      <c r="E40" s="28">
        <v>62682</v>
      </c>
      <c r="F40" s="38">
        <v>0</v>
      </c>
      <c r="G40" s="28">
        <v>64762</v>
      </c>
      <c r="H40" s="38">
        <v>0</v>
      </c>
      <c r="I40" s="55">
        <f t="shared" si="2"/>
        <v>127444</v>
      </c>
      <c r="J40" s="58">
        <f t="shared" si="0"/>
        <v>35499.721448467964</v>
      </c>
      <c r="K40" s="58">
        <f t="shared" si="1"/>
        <v>25798.38056680162</v>
      </c>
    </row>
    <row r="41" spans="1:11" ht="21.75" customHeight="1">
      <c r="A41" s="41">
        <v>34</v>
      </c>
      <c r="B41" s="25" t="s">
        <v>22</v>
      </c>
      <c r="C41" s="21">
        <v>2136</v>
      </c>
      <c r="D41" s="21">
        <v>2883</v>
      </c>
      <c r="E41" s="20">
        <v>23765</v>
      </c>
      <c r="F41" s="38">
        <v>0</v>
      </c>
      <c r="G41" s="20">
        <v>20134</v>
      </c>
      <c r="H41" s="38">
        <v>0</v>
      </c>
      <c r="I41" s="55">
        <f t="shared" si="2"/>
        <v>43899</v>
      </c>
      <c r="J41" s="55">
        <f t="shared" si="0"/>
        <v>20551.96629213483</v>
      </c>
      <c r="K41" s="55">
        <f t="shared" si="1"/>
        <v>15226.84703433923</v>
      </c>
    </row>
    <row r="42" spans="1:11" ht="21.75" customHeight="1">
      <c r="A42" s="41">
        <v>35</v>
      </c>
      <c r="B42" s="25" t="s">
        <v>46</v>
      </c>
      <c r="C42" s="21">
        <v>2127</v>
      </c>
      <c r="D42" s="21">
        <v>2821</v>
      </c>
      <c r="E42" s="20">
        <v>16967</v>
      </c>
      <c r="F42" s="38">
        <v>0</v>
      </c>
      <c r="G42" s="20">
        <v>21635</v>
      </c>
      <c r="H42" s="38">
        <v>0</v>
      </c>
      <c r="I42" s="55">
        <f t="shared" si="2"/>
        <v>38602</v>
      </c>
      <c r="J42" s="55">
        <f t="shared" si="0"/>
        <v>18148.566055477197</v>
      </c>
      <c r="K42" s="55">
        <f t="shared" si="1"/>
        <v>13683.800070896845</v>
      </c>
    </row>
    <row r="43" spans="1:11" ht="21.75" customHeight="1">
      <c r="A43" s="41">
        <v>36</v>
      </c>
      <c r="B43" s="25" t="s">
        <v>23</v>
      </c>
      <c r="C43" s="21">
        <v>2301</v>
      </c>
      <c r="D43" s="21">
        <v>2960</v>
      </c>
      <c r="E43" s="20">
        <v>27240</v>
      </c>
      <c r="F43" s="20">
        <v>0</v>
      </c>
      <c r="G43" s="20">
        <v>19108</v>
      </c>
      <c r="H43" s="20">
        <v>7488</v>
      </c>
      <c r="I43" s="55">
        <f t="shared" si="2"/>
        <v>53836</v>
      </c>
      <c r="J43" s="55">
        <f t="shared" si="0"/>
        <v>23396.784006953498</v>
      </c>
      <c r="K43" s="55">
        <f t="shared" si="1"/>
        <v>18187.837837837837</v>
      </c>
    </row>
    <row r="44" spans="1:11" ht="21.75" customHeight="1">
      <c r="A44" s="41">
        <v>37</v>
      </c>
      <c r="B44" s="25" t="s">
        <v>24</v>
      </c>
      <c r="C44" s="21">
        <v>2494</v>
      </c>
      <c r="D44" s="21">
        <v>3306</v>
      </c>
      <c r="E44" s="20">
        <v>24458</v>
      </c>
      <c r="F44" s="20">
        <v>5084</v>
      </c>
      <c r="G44" s="20">
        <v>26142</v>
      </c>
      <c r="H44" s="20">
        <v>11577</v>
      </c>
      <c r="I44" s="55">
        <f t="shared" si="2"/>
        <v>67261</v>
      </c>
      <c r="J44" s="55">
        <f t="shared" si="0"/>
        <v>26969.125902165197</v>
      </c>
      <c r="K44" s="55">
        <f t="shared" si="1"/>
        <v>20345.130066545673</v>
      </c>
    </row>
    <row r="45" spans="1:11" ht="21.75" customHeight="1">
      <c r="A45" s="41">
        <v>38</v>
      </c>
      <c r="B45" s="25" t="s">
        <v>25</v>
      </c>
      <c r="C45" s="21">
        <v>1650</v>
      </c>
      <c r="D45" s="21">
        <v>2087</v>
      </c>
      <c r="E45" s="20">
        <v>14467</v>
      </c>
      <c r="F45" s="38">
        <v>0</v>
      </c>
      <c r="G45" s="20">
        <v>17232</v>
      </c>
      <c r="H45" s="38">
        <v>0</v>
      </c>
      <c r="I45" s="55">
        <f t="shared" si="2"/>
        <v>31699</v>
      </c>
      <c r="J45" s="55">
        <f t="shared" si="0"/>
        <v>19211.515151515152</v>
      </c>
      <c r="K45" s="55">
        <f t="shared" si="1"/>
        <v>15188.787733588884</v>
      </c>
    </row>
    <row r="46" spans="1:11" ht="21.75" customHeight="1">
      <c r="A46" s="41">
        <v>39</v>
      </c>
      <c r="B46" s="25" t="s">
        <v>26</v>
      </c>
      <c r="C46" s="21">
        <v>4024</v>
      </c>
      <c r="D46" s="21">
        <v>5251</v>
      </c>
      <c r="E46" s="20">
        <v>49832</v>
      </c>
      <c r="F46" s="38">
        <v>0</v>
      </c>
      <c r="G46" s="20">
        <v>43059</v>
      </c>
      <c r="H46" s="38">
        <v>0</v>
      </c>
      <c r="I46" s="55">
        <f t="shared" si="2"/>
        <v>92891</v>
      </c>
      <c r="J46" s="55">
        <f t="shared" si="0"/>
        <v>23084.244532803183</v>
      </c>
      <c r="K46" s="55">
        <f t="shared" si="1"/>
        <v>17690.154256332127</v>
      </c>
    </row>
    <row r="47" spans="1:11" ht="21.75" customHeight="1">
      <c r="A47" s="41">
        <v>40</v>
      </c>
      <c r="B47" s="25" t="s">
        <v>27</v>
      </c>
      <c r="C47" s="21">
        <v>1191</v>
      </c>
      <c r="D47" s="21">
        <v>1635</v>
      </c>
      <c r="E47" s="20">
        <v>10997</v>
      </c>
      <c r="F47" s="20">
        <v>2812</v>
      </c>
      <c r="G47" s="20">
        <v>12717</v>
      </c>
      <c r="H47" s="20">
        <v>4789</v>
      </c>
      <c r="I47" s="55">
        <f t="shared" si="2"/>
        <v>31315</v>
      </c>
      <c r="J47" s="55">
        <f t="shared" si="0"/>
        <v>26293.031066330816</v>
      </c>
      <c r="K47" s="55">
        <f t="shared" si="1"/>
        <v>19152.90519877676</v>
      </c>
    </row>
    <row r="48" spans="1:11" ht="21.75" customHeight="1">
      <c r="A48" s="41">
        <v>41</v>
      </c>
      <c r="B48" s="25" t="s">
        <v>28</v>
      </c>
      <c r="C48" s="21">
        <v>2599</v>
      </c>
      <c r="D48" s="21">
        <v>3843</v>
      </c>
      <c r="E48" s="20">
        <v>46393</v>
      </c>
      <c r="F48" s="20">
        <v>11066</v>
      </c>
      <c r="G48" s="20">
        <v>22433</v>
      </c>
      <c r="H48" s="20">
        <v>9637</v>
      </c>
      <c r="I48" s="55">
        <f t="shared" si="2"/>
        <v>89529</v>
      </c>
      <c r="J48" s="55">
        <f t="shared" si="0"/>
        <v>34447.47979992305</v>
      </c>
      <c r="K48" s="55">
        <f t="shared" si="1"/>
        <v>23296.64324746292</v>
      </c>
    </row>
    <row r="49" spans="1:11" ht="21.75" customHeight="1">
      <c r="A49" s="41">
        <v>42</v>
      </c>
      <c r="B49" s="25" t="s">
        <v>29</v>
      </c>
      <c r="C49" s="21">
        <v>970</v>
      </c>
      <c r="D49" s="21">
        <v>1339</v>
      </c>
      <c r="E49" s="20">
        <v>13069</v>
      </c>
      <c r="F49" s="20">
        <v>3534</v>
      </c>
      <c r="G49" s="20">
        <v>8127</v>
      </c>
      <c r="H49" s="20">
        <v>4975</v>
      </c>
      <c r="I49" s="55">
        <f t="shared" si="2"/>
        <v>29705</v>
      </c>
      <c r="J49" s="55">
        <f t="shared" si="0"/>
        <v>30623.711340206184</v>
      </c>
      <c r="K49" s="55">
        <f t="shared" si="1"/>
        <v>22184.466019417476</v>
      </c>
    </row>
    <row r="50" spans="1:11" ht="21.75" customHeight="1">
      <c r="A50" s="41">
        <v>43</v>
      </c>
      <c r="B50" s="25" t="s">
        <v>30</v>
      </c>
      <c r="C50" s="21">
        <v>2946</v>
      </c>
      <c r="D50" s="21">
        <v>4141</v>
      </c>
      <c r="E50" s="20">
        <v>68512</v>
      </c>
      <c r="F50" s="20">
        <v>7033</v>
      </c>
      <c r="G50" s="20">
        <v>25297</v>
      </c>
      <c r="H50" s="20">
        <v>12593</v>
      </c>
      <c r="I50" s="55">
        <f t="shared" si="2"/>
        <v>113435</v>
      </c>
      <c r="J50" s="55">
        <f t="shared" si="0"/>
        <v>38504.752206381534</v>
      </c>
      <c r="K50" s="55">
        <f t="shared" si="1"/>
        <v>27393.14175319971</v>
      </c>
    </row>
    <row r="51" spans="1:11" ht="21.75" customHeight="1">
      <c r="A51" s="42">
        <v>44</v>
      </c>
      <c r="B51" s="34" t="s">
        <v>31</v>
      </c>
      <c r="C51" s="27">
        <v>1871</v>
      </c>
      <c r="D51" s="27">
        <v>2475</v>
      </c>
      <c r="E51" s="26">
        <v>21450</v>
      </c>
      <c r="F51" s="26">
        <v>2143</v>
      </c>
      <c r="G51" s="26">
        <v>18580</v>
      </c>
      <c r="H51" s="26">
        <v>10743</v>
      </c>
      <c r="I51" s="55">
        <f t="shared" si="2"/>
        <v>52916</v>
      </c>
      <c r="J51" s="57">
        <f t="shared" si="0"/>
        <v>28282.202030999466</v>
      </c>
      <c r="K51" s="57">
        <f t="shared" si="1"/>
        <v>21380.20202020202</v>
      </c>
    </row>
    <row r="52" spans="1:11" s="30" customFormat="1" ht="21.75" customHeight="1">
      <c r="A52" s="50"/>
      <c r="B52" s="60" t="s">
        <v>1</v>
      </c>
      <c r="C52" s="49">
        <f aca="true" t="shared" si="6" ref="C52:H52">SUM(C40:C51)</f>
        <v>27899</v>
      </c>
      <c r="D52" s="49">
        <f t="shared" si="6"/>
        <v>37681</v>
      </c>
      <c r="E52" s="49">
        <f t="shared" si="6"/>
        <v>379832</v>
      </c>
      <c r="F52" s="49">
        <f t="shared" si="6"/>
        <v>31672</v>
      </c>
      <c r="G52" s="49">
        <f t="shared" si="6"/>
        <v>299226</v>
      </c>
      <c r="H52" s="49">
        <f t="shared" si="6"/>
        <v>61802</v>
      </c>
      <c r="I52" s="49">
        <f>SUM(E52:H52)</f>
        <v>772532</v>
      </c>
      <c r="J52" s="49">
        <f>SUM(I52*1000/C52)</f>
        <v>27690.311480698234</v>
      </c>
      <c r="K52" s="49">
        <f>SUM(I52*1000/D52)</f>
        <v>20501.89750802792</v>
      </c>
    </row>
    <row r="53" spans="1:11" s="30" customFormat="1" ht="21.75" customHeight="1">
      <c r="A53" s="61"/>
      <c r="B53" s="62" t="s">
        <v>61</v>
      </c>
      <c r="C53" s="59">
        <f aca="true" t="shared" si="7" ref="C53:H53">SUM(C52+C39)</f>
        <v>269412</v>
      </c>
      <c r="D53" s="59">
        <f t="shared" si="7"/>
        <v>356724</v>
      </c>
      <c r="E53" s="59">
        <f t="shared" si="7"/>
        <v>3709618</v>
      </c>
      <c r="F53" s="59">
        <f t="shared" si="7"/>
        <v>273970</v>
      </c>
      <c r="G53" s="59">
        <f t="shared" si="7"/>
        <v>2868064</v>
      </c>
      <c r="H53" s="59">
        <f t="shared" si="7"/>
        <v>635977</v>
      </c>
      <c r="I53" s="59">
        <f>SUM(E53:H53)</f>
        <v>7487629</v>
      </c>
      <c r="J53" s="59">
        <f>SUM(I53*1000/C53)</f>
        <v>27792.485115733525</v>
      </c>
      <c r="K53" s="59">
        <f>SUM(I53*1000/D53)</f>
        <v>20989.97824648748</v>
      </c>
    </row>
    <row r="54" ht="17.25" customHeight="1">
      <c r="A54" s="2"/>
    </row>
    <row r="55" ht="17.25" customHeight="1"/>
  </sheetData>
  <sheetProtection/>
  <mergeCells count="12">
    <mergeCell ref="A3:A6"/>
    <mergeCell ref="C3:D3"/>
    <mergeCell ref="E3:H3"/>
    <mergeCell ref="C4:C6"/>
    <mergeCell ref="D4:D6"/>
    <mergeCell ref="E4:E6"/>
    <mergeCell ref="B3:B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11" sqref="C11"/>
    </sheetView>
  </sheetViews>
  <sheetFormatPr defaultColWidth="9.00390625" defaultRowHeight="13.5"/>
  <cols>
    <col min="1" max="1" width="4.625" style="2" customWidth="1"/>
    <col min="2" max="2" width="11.625" style="47" customWidth="1"/>
    <col min="3" max="11" width="12.625" style="2" customWidth="1"/>
    <col min="12" max="16384" width="9.00390625" style="2" customWidth="1"/>
  </cols>
  <sheetData>
    <row r="1" spans="1:11" ht="24" customHeight="1">
      <c r="A1" s="7"/>
      <c r="B1" s="45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24" customHeight="1">
      <c r="A2" s="39" t="s">
        <v>64</v>
      </c>
      <c r="B2" s="46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7.25" customHeight="1">
      <c r="A3" s="79" t="s">
        <v>48</v>
      </c>
      <c r="B3" s="88" t="s">
        <v>49</v>
      </c>
      <c r="C3" s="82" t="s">
        <v>50</v>
      </c>
      <c r="D3" s="83"/>
      <c r="E3" s="82" t="s">
        <v>51</v>
      </c>
      <c r="F3" s="94"/>
      <c r="G3" s="94"/>
      <c r="H3" s="94"/>
      <c r="I3" s="15"/>
      <c r="J3" s="91" t="s">
        <v>52</v>
      </c>
      <c r="K3" s="91" t="s">
        <v>53</v>
      </c>
    </row>
    <row r="4" spans="1:11" s="1" customFormat="1" ht="17.25" customHeight="1">
      <c r="A4" s="80"/>
      <c r="B4" s="89"/>
      <c r="C4" s="84" t="s">
        <v>66</v>
      </c>
      <c r="D4" s="87" t="s">
        <v>65</v>
      </c>
      <c r="E4" s="91" t="s">
        <v>56</v>
      </c>
      <c r="F4" s="91" t="s">
        <v>57</v>
      </c>
      <c r="G4" s="91" t="s">
        <v>58</v>
      </c>
      <c r="H4" s="91" t="s">
        <v>0</v>
      </c>
      <c r="I4" s="16" t="s">
        <v>59</v>
      </c>
      <c r="J4" s="92"/>
      <c r="K4" s="92"/>
    </row>
    <row r="5" spans="1:11" s="1" customFormat="1" ht="17.25" customHeight="1">
      <c r="A5" s="80"/>
      <c r="B5" s="89"/>
      <c r="C5" s="85"/>
      <c r="D5" s="87"/>
      <c r="E5" s="92"/>
      <c r="F5" s="92"/>
      <c r="G5" s="92"/>
      <c r="H5" s="92"/>
      <c r="I5" s="16" t="s">
        <v>60</v>
      </c>
      <c r="J5" s="92"/>
      <c r="K5" s="92"/>
    </row>
    <row r="6" spans="1:11" s="1" customFormat="1" ht="17.25" customHeight="1">
      <c r="A6" s="81"/>
      <c r="B6" s="90"/>
      <c r="C6" s="86"/>
      <c r="D6" s="87"/>
      <c r="E6" s="93"/>
      <c r="F6" s="93"/>
      <c r="G6" s="93"/>
      <c r="H6" s="93"/>
      <c r="I6" s="17"/>
      <c r="J6" s="93"/>
      <c r="K6" s="93"/>
    </row>
    <row r="7" spans="1:11" ht="21.75" customHeight="1">
      <c r="A7" s="64">
        <v>1</v>
      </c>
      <c r="B7" s="65" t="s">
        <v>3</v>
      </c>
      <c r="C7" s="64">
        <f>SUM('一般＆退職・基礎:一般＆退職・介護'!C7)</f>
        <v>110691</v>
      </c>
      <c r="D7" s="64">
        <f>SUM('一般＆退職・基礎:一般＆退職・介護'!D7)</f>
        <v>186400</v>
      </c>
      <c r="E7" s="64">
        <f>SUM('一般＆退職・基礎:一般＆退職・介護'!E7)</f>
        <v>4163655</v>
      </c>
      <c r="F7" s="64">
        <f>SUM('一般＆退職・基礎:一般＆退職・介護'!F7)</f>
        <v>389860</v>
      </c>
      <c r="G7" s="64">
        <f>SUM('一般＆退職・基礎:一般＆退職・介護'!G7)</f>
        <v>1585614</v>
      </c>
      <c r="H7" s="64">
        <f>SUM('一般＆退職・基礎:一般＆退職・介護'!H7)</f>
        <v>1015390</v>
      </c>
      <c r="I7" s="64">
        <f>SUM('一般＆退職・基礎:一般＆退職・介護'!I7)</f>
        <v>7154519</v>
      </c>
      <c r="J7" s="64">
        <f>SUM(I7*1000/C7)</f>
        <v>64635.05614729291</v>
      </c>
      <c r="K7" s="64">
        <f>SUM(I7*1000/D7)</f>
        <v>38382.61266094421</v>
      </c>
    </row>
    <row r="8" spans="1:11" ht="21.75" customHeight="1">
      <c r="A8" s="66">
        <v>2</v>
      </c>
      <c r="B8" s="67" t="s">
        <v>4</v>
      </c>
      <c r="C8" s="66">
        <f>SUM('一般＆退職・基礎:一般＆退職・介護'!C8)</f>
        <v>65111</v>
      </c>
      <c r="D8" s="66">
        <f>SUM('一般＆退職・基礎:一般＆退職・介護'!D8)</f>
        <v>103119</v>
      </c>
      <c r="E8" s="66">
        <f>SUM('一般＆退職・基礎:一般＆退職・介護'!E8)</f>
        <v>2156223</v>
      </c>
      <c r="F8" s="66">
        <f>SUM('一般＆退職・基礎:一般＆退職・介護'!F8)</f>
        <v>408197</v>
      </c>
      <c r="G8" s="66">
        <f>SUM('一般＆退職・基礎:一般＆退職・介護'!G8)</f>
        <v>740236</v>
      </c>
      <c r="H8" s="66">
        <f>SUM('一般＆退職・基礎:一般＆退職・介護'!H8)</f>
        <v>458616</v>
      </c>
      <c r="I8" s="66">
        <f>SUM('一般＆退職・基礎:一般＆退職・介護'!I8)</f>
        <v>3763272</v>
      </c>
      <c r="J8" s="66">
        <f aca="true" t="shared" si="0" ref="J8:J51">SUM(I8*1000/C8)</f>
        <v>57797.79146380796</v>
      </c>
      <c r="K8" s="66">
        <f aca="true" t="shared" si="1" ref="K8:K51">SUM(I8*1000/D8)</f>
        <v>36494.45785936636</v>
      </c>
    </row>
    <row r="9" spans="1:11" ht="21.75" customHeight="1">
      <c r="A9" s="66">
        <v>3</v>
      </c>
      <c r="B9" s="67" t="s">
        <v>5</v>
      </c>
      <c r="C9" s="66">
        <f>SUM('一般＆退職・基礎:一般＆退職・介護'!C9)</f>
        <v>62688</v>
      </c>
      <c r="D9" s="66">
        <f>SUM('一般＆退職・基礎:一般＆退職・介護'!D9)</f>
        <v>106970</v>
      </c>
      <c r="E9" s="66">
        <f>SUM('一般＆退職・基礎:一般＆退職・介護'!E9)</f>
        <v>2521708</v>
      </c>
      <c r="F9" s="66">
        <f>SUM('一般＆退職・基礎:一般＆退職・介護'!F9)</f>
        <v>179499</v>
      </c>
      <c r="G9" s="66">
        <f>SUM('一般＆退職・基礎:一般＆退職・介護'!G9)</f>
        <v>953568</v>
      </c>
      <c r="H9" s="66">
        <f>SUM('一般＆退職・基礎:一般＆退職・介護'!H9)</f>
        <v>539933</v>
      </c>
      <c r="I9" s="66">
        <f>SUM('一般＆退職・基礎:一般＆退職・介護'!I9)</f>
        <v>4194708</v>
      </c>
      <c r="J9" s="66">
        <f t="shared" si="0"/>
        <v>66914.05053598774</v>
      </c>
      <c r="K9" s="66">
        <f t="shared" si="1"/>
        <v>39213.873048518275</v>
      </c>
    </row>
    <row r="10" spans="1:11" ht="21.75" customHeight="1">
      <c r="A10" s="66">
        <v>4</v>
      </c>
      <c r="B10" s="67" t="s">
        <v>6</v>
      </c>
      <c r="C10" s="66">
        <f>SUM('一般＆退職・基礎:一般＆退職・介護'!C10)</f>
        <v>65398</v>
      </c>
      <c r="D10" s="66">
        <f>SUM('一般＆退職・基礎:一般＆退職・介護'!D10)</f>
        <v>117600</v>
      </c>
      <c r="E10" s="66">
        <f>SUM('一般＆退職・基礎:一般＆退職・介護'!E10)</f>
        <v>2677288</v>
      </c>
      <c r="F10" s="66">
        <f>SUM('一般＆退職・基礎:一般＆退職・介護'!F10)</f>
        <v>0</v>
      </c>
      <c r="G10" s="66">
        <f>SUM('一般＆退職・基礎:一般＆退職・介護'!G10)</f>
        <v>1043782</v>
      </c>
      <c r="H10" s="66">
        <f>SUM('一般＆退職・基礎:一般＆退職・介護'!H10)</f>
        <v>423136</v>
      </c>
      <c r="I10" s="66">
        <f>SUM('一般＆退職・基礎:一般＆退職・介護'!I10)</f>
        <v>4144206</v>
      </c>
      <c r="J10" s="66">
        <f t="shared" si="0"/>
        <v>63369.002110156274</v>
      </c>
      <c r="K10" s="66">
        <f t="shared" si="1"/>
        <v>35239.84693877551</v>
      </c>
    </row>
    <row r="11" spans="1:11" ht="21.75" customHeight="1">
      <c r="A11" s="66">
        <v>5</v>
      </c>
      <c r="B11" s="67" t="s">
        <v>7</v>
      </c>
      <c r="C11" s="66">
        <f>SUM('一般＆退職・基礎:一般＆退職・介護'!C11)</f>
        <v>34919</v>
      </c>
      <c r="D11" s="66">
        <f>SUM('一般＆退職・基礎:一般＆退職・介護'!D11)</f>
        <v>62129</v>
      </c>
      <c r="E11" s="66">
        <f>SUM('一般＆退職・基礎:一般＆退職・介護'!E11)</f>
        <v>1285015</v>
      </c>
      <c r="F11" s="66">
        <f>SUM('一般＆退職・基礎:一般＆退職・介護'!F11)</f>
        <v>237668</v>
      </c>
      <c r="G11" s="66">
        <f>SUM('一般＆退職・基礎:一般＆退職・介護'!G11)</f>
        <v>649121</v>
      </c>
      <c r="H11" s="66">
        <f>SUM('一般＆退職・基礎:一般＆退職・介護'!H11)</f>
        <v>294020</v>
      </c>
      <c r="I11" s="66">
        <f>SUM('一般＆退職・基礎:一般＆退職・介護'!I11)</f>
        <v>2465824</v>
      </c>
      <c r="J11" s="66">
        <f t="shared" si="0"/>
        <v>70615.53881840831</v>
      </c>
      <c r="K11" s="66">
        <f t="shared" si="1"/>
        <v>39688.77657776562</v>
      </c>
    </row>
    <row r="12" spans="1:11" ht="21.75" customHeight="1">
      <c r="A12" s="66">
        <v>6</v>
      </c>
      <c r="B12" s="67" t="s">
        <v>8</v>
      </c>
      <c r="C12" s="66">
        <f>SUM('一般＆退職・基礎:一般＆退職・介護'!C12)</f>
        <v>23410</v>
      </c>
      <c r="D12" s="66">
        <f>SUM('一般＆退職・基礎:一般＆退職・介護'!D12)</f>
        <v>44026</v>
      </c>
      <c r="E12" s="66">
        <f>SUM('一般＆退職・基礎:一般＆退職・介護'!E12)</f>
        <v>967917</v>
      </c>
      <c r="F12" s="66">
        <f>SUM('一般＆退職・基礎:一般＆退職・介護'!F12)</f>
        <v>187641</v>
      </c>
      <c r="G12" s="66">
        <f>SUM('一般＆退職・基礎:一般＆退職・介護'!G12)</f>
        <v>405639</v>
      </c>
      <c r="H12" s="66">
        <f>SUM('一般＆退職・基礎:一般＆退職・介護'!H12)</f>
        <v>207850</v>
      </c>
      <c r="I12" s="66">
        <f>SUM('一般＆退職・基礎:一般＆退職・介護'!I12)</f>
        <v>1769047</v>
      </c>
      <c r="J12" s="66">
        <f t="shared" si="0"/>
        <v>75568.00512601453</v>
      </c>
      <c r="K12" s="66">
        <f t="shared" si="1"/>
        <v>40181.8698042066</v>
      </c>
    </row>
    <row r="13" spans="1:11" ht="21.75" customHeight="1">
      <c r="A13" s="66">
        <v>7</v>
      </c>
      <c r="B13" s="67" t="s">
        <v>32</v>
      </c>
      <c r="C13" s="66">
        <f>SUM('一般＆退職・基礎:一般＆退職・介護'!C13)</f>
        <v>30635</v>
      </c>
      <c r="D13" s="66">
        <f>SUM('一般＆退職・基礎:一般＆退職・介護'!D13)</f>
        <v>52991</v>
      </c>
      <c r="E13" s="66">
        <f>SUM('一般＆退職・基礎:一般＆退職・介護'!E13)</f>
        <v>1106657</v>
      </c>
      <c r="F13" s="66">
        <f>SUM('一般＆退職・基礎:一般＆退職・介護'!F13)</f>
        <v>126923</v>
      </c>
      <c r="G13" s="66">
        <f>SUM('一般＆退職・基礎:一般＆退職・介護'!G13)</f>
        <v>579512</v>
      </c>
      <c r="H13" s="66">
        <f>SUM('一般＆退職・基礎:一般＆退職・介護'!H13)</f>
        <v>261740</v>
      </c>
      <c r="I13" s="66">
        <f>SUM('一般＆退職・基礎:一般＆退職・介護'!I13)</f>
        <v>2074832</v>
      </c>
      <c r="J13" s="66">
        <f t="shared" si="0"/>
        <v>67727.5012240901</v>
      </c>
      <c r="K13" s="66">
        <f t="shared" si="1"/>
        <v>39154.42244909513</v>
      </c>
    </row>
    <row r="14" spans="1:11" ht="21.75" customHeight="1">
      <c r="A14" s="66">
        <v>8</v>
      </c>
      <c r="B14" s="67" t="s">
        <v>9</v>
      </c>
      <c r="C14" s="66">
        <f>SUM('一般＆退職・基礎:一般＆退職・介護'!C14)</f>
        <v>20734</v>
      </c>
      <c r="D14" s="66">
        <f>SUM('一般＆退職・基礎:一般＆退職・介護'!D14)</f>
        <v>39155</v>
      </c>
      <c r="E14" s="66">
        <f>SUM('一般＆退職・基礎:一般＆退職・介護'!E14)</f>
        <v>869317</v>
      </c>
      <c r="F14" s="66">
        <f>SUM('一般＆退職・基礎:一般＆退職・介護'!F14)</f>
        <v>197353</v>
      </c>
      <c r="G14" s="66">
        <f>SUM('一般＆退職・基礎:一般＆退職・介護'!G14)</f>
        <v>342122</v>
      </c>
      <c r="H14" s="66">
        <f>SUM('一般＆退職・基礎:一般＆退職・介護'!H14)</f>
        <v>162706</v>
      </c>
      <c r="I14" s="66">
        <f>SUM('一般＆退職・基礎:一般＆退職・介護'!I14)</f>
        <v>1571498</v>
      </c>
      <c r="J14" s="66">
        <f t="shared" si="0"/>
        <v>75793.28638950516</v>
      </c>
      <c r="K14" s="66">
        <f t="shared" si="1"/>
        <v>40135.30838973311</v>
      </c>
    </row>
    <row r="15" spans="1:11" ht="21.75" customHeight="1">
      <c r="A15" s="66">
        <v>9</v>
      </c>
      <c r="B15" s="67" t="s">
        <v>33</v>
      </c>
      <c r="C15" s="66">
        <f>SUM('一般＆退職・基礎:一般＆退職・介護'!C15)</f>
        <v>28138</v>
      </c>
      <c r="D15" s="66">
        <f>SUM('一般＆退職・基礎:一般＆退職・介護'!D15)</f>
        <v>53067</v>
      </c>
      <c r="E15" s="66">
        <f>SUM('一般＆退職・基礎:一般＆退職・介護'!E15)</f>
        <v>1206450</v>
      </c>
      <c r="F15" s="66">
        <f>SUM('一般＆退職・基礎:一般＆退職・介護'!F15)</f>
        <v>242278</v>
      </c>
      <c r="G15" s="66">
        <f>SUM('一般＆退職・基礎:一般＆退職・介護'!G15)</f>
        <v>452190</v>
      </c>
      <c r="H15" s="66">
        <f>SUM('一般＆退職・基礎:一般＆退職・介護'!H15)</f>
        <v>231494</v>
      </c>
      <c r="I15" s="66">
        <f>SUM('一般＆退職・基礎:一般＆退職・介護'!I15)</f>
        <v>2132412</v>
      </c>
      <c r="J15" s="66">
        <f t="shared" si="0"/>
        <v>75784.06425474447</v>
      </c>
      <c r="K15" s="66">
        <f t="shared" si="1"/>
        <v>40183.390807846685</v>
      </c>
    </row>
    <row r="16" spans="1:11" ht="21.75" customHeight="1">
      <c r="A16" s="66">
        <v>10</v>
      </c>
      <c r="B16" s="67" t="s">
        <v>10</v>
      </c>
      <c r="C16" s="66">
        <f>SUM('一般＆退職・基礎:一般＆退職・介護'!C16)</f>
        <v>21790</v>
      </c>
      <c r="D16" s="66">
        <f>SUM('一般＆退職・基礎:一般＆退職・介護'!D16)</f>
        <v>36869</v>
      </c>
      <c r="E16" s="66">
        <f>SUM('一般＆退職・基礎:一般＆退職・介護'!E16)</f>
        <v>653114</v>
      </c>
      <c r="F16" s="66">
        <f>SUM('一般＆退職・基礎:一般＆退職・介護'!F16)</f>
        <v>129387</v>
      </c>
      <c r="G16" s="66">
        <f>SUM('一般＆退職・基礎:一般＆退職・介護'!G16)</f>
        <v>239094</v>
      </c>
      <c r="H16" s="66">
        <f>SUM('一般＆退職・基礎:一般＆退職・介護'!H16)</f>
        <v>159815</v>
      </c>
      <c r="I16" s="66">
        <f>SUM('一般＆退職・基礎:一般＆退職・介護'!I16)</f>
        <v>1181410</v>
      </c>
      <c r="J16" s="66">
        <f t="shared" si="0"/>
        <v>54217.989903625516</v>
      </c>
      <c r="K16" s="66">
        <f t="shared" si="1"/>
        <v>32043.451137812255</v>
      </c>
    </row>
    <row r="17" spans="1:11" ht="21.75" customHeight="1">
      <c r="A17" s="66">
        <v>11</v>
      </c>
      <c r="B17" s="67" t="s">
        <v>11</v>
      </c>
      <c r="C17" s="66">
        <f>SUM('一般＆退職・基礎:一般＆退職・介護'!C17)</f>
        <v>12206</v>
      </c>
      <c r="D17" s="66">
        <f>SUM('一般＆退職・基礎:一般＆退職・介護'!D17)</f>
        <v>20294</v>
      </c>
      <c r="E17" s="66">
        <f>SUM('一般＆退職・基礎:一般＆退職・介護'!E17)</f>
        <v>307793</v>
      </c>
      <c r="F17" s="66">
        <f>SUM('一般＆退職・基礎:一般＆退職・介護'!F17)</f>
        <v>88301</v>
      </c>
      <c r="G17" s="66">
        <f>SUM('一般＆退職・基礎:一般＆退職・介護'!G17)</f>
        <v>177502</v>
      </c>
      <c r="H17" s="66">
        <f>SUM('一般＆退職・基礎:一般＆退職・介護'!H17)</f>
        <v>78581</v>
      </c>
      <c r="I17" s="66">
        <f>SUM('一般＆退職・基礎:一般＆退職・介護'!I17)</f>
        <v>652177</v>
      </c>
      <c r="J17" s="66">
        <f t="shared" si="0"/>
        <v>53430.85367851876</v>
      </c>
      <c r="K17" s="66">
        <f t="shared" si="1"/>
        <v>32136.44426924214</v>
      </c>
    </row>
    <row r="18" spans="1:11" ht="21.75" customHeight="1">
      <c r="A18" s="66">
        <v>12</v>
      </c>
      <c r="B18" s="67" t="s">
        <v>12</v>
      </c>
      <c r="C18" s="66">
        <f>SUM('一般＆退職・基礎:一般＆退職・介護'!C18)</f>
        <v>19110</v>
      </c>
      <c r="D18" s="66">
        <f>SUM('一般＆退職・基礎:一般＆退職・介護'!D18)</f>
        <v>31498</v>
      </c>
      <c r="E18" s="66">
        <f>SUM('一般＆退職・基礎:一般＆退職・介護'!E18)</f>
        <v>551641</v>
      </c>
      <c r="F18" s="66">
        <f>SUM('一般＆退職・基礎:一般＆退職・介護'!F18)</f>
        <v>133608</v>
      </c>
      <c r="G18" s="66">
        <f>SUM('一般＆退職・基礎:一般＆退職・介護'!G18)</f>
        <v>294778</v>
      </c>
      <c r="H18" s="66">
        <f>SUM('一般＆退職・基礎:一般＆退職・介護'!H18)</f>
        <v>131358</v>
      </c>
      <c r="I18" s="66">
        <f>SUM('一般＆退職・基礎:一般＆退職・介護'!I18)</f>
        <v>1111385</v>
      </c>
      <c r="J18" s="66">
        <f t="shared" si="0"/>
        <v>58157.24751439037</v>
      </c>
      <c r="K18" s="66">
        <f t="shared" si="1"/>
        <v>35284.30376531844</v>
      </c>
    </row>
    <row r="19" spans="1:11" ht="21.75" customHeight="1">
      <c r="A19" s="66">
        <v>13</v>
      </c>
      <c r="B19" s="67" t="s">
        <v>13</v>
      </c>
      <c r="C19" s="66">
        <f>SUM('一般＆退職・基礎:一般＆退職・介護'!C19)</f>
        <v>34526</v>
      </c>
      <c r="D19" s="66">
        <f>SUM('一般＆退職・基礎:一般＆退職・介護'!D19)</f>
        <v>61442</v>
      </c>
      <c r="E19" s="66">
        <f>SUM('一般＆退職・基礎:一般＆退職・介護'!E19)</f>
        <v>1348768</v>
      </c>
      <c r="F19" s="66">
        <f>SUM('一般＆退職・基礎:一般＆退職・介護'!F19)</f>
        <v>0</v>
      </c>
      <c r="G19" s="66">
        <f>SUM('一般＆退職・基礎:一般＆退職・介護'!G19)</f>
        <v>729624</v>
      </c>
      <c r="H19" s="66">
        <f>SUM('一般＆退職・基礎:一般＆退職・介護'!H19)</f>
        <v>273452</v>
      </c>
      <c r="I19" s="66">
        <f>SUM('一般＆退職・基礎:一般＆退職・介護'!I19)</f>
        <v>2351844</v>
      </c>
      <c r="J19" s="66">
        <f t="shared" si="0"/>
        <v>68118.05595782888</v>
      </c>
      <c r="K19" s="66">
        <f t="shared" si="1"/>
        <v>38277.46492627193</v>
      </c>
    </row>
    <row r="20" spans="1:11" ht="21.75" customHeight="1">
      <c r="A20" s="66">
        <v>14</v>
      </c>
      <c r="B20" s="67" t="s">
        <v>14</v>
      </c>
      <c r="C20" s="66">
        <f>SUM('一般＆退職・基礎:一般＆退職・介護'!C20)</f>
        <v>48717</v>
      </c>
      <c r="D20" s="66">
        <f>SUM('一般＆退職・基礎:一般＆退職・介護'!D20)</f>
        <v>81400</v>
      </c>
      <c r="E20" s="66">
        <f>SUM('一般＆退職・基礎:一般＆退職・介護'!E20)</f>
        <v>1984382</v>
      </c>
      <c r="F20" s="66">
        <f>SUM('一般＆退職・基礎:一般＆退職・介護'!F20)</f>
        <v>0</v>
      </c>
      <c r="G20" s="66">
        <f>SUM('一般＆退職・基礎:一般＆退職・介護'!G20)</f>
        <v>963382</v>
      </c>
      <c r="H20" s="66">
        <f>SUM('一般＆退職・基礎:一般＆退職・介護'!H20)</f>
        <v>418532</v>
      </c>
      <c r="I20" s="66">
        <f>SUM('一般＆退職・基礎:一般＆退職・介護'!I20)</f>
        <v>3366296</v>
      </c>
      <c r="J20" s="66">
        <f t="shared" si="0"/>
        <v>69099.00034895417</v>
      </c>
      <c r="K20" s="66">
        <f t="shared" si="1"/>
        <v>41354.987714987714</v>
      </c>
    </row>
    <row r="21" spans="1:11" ht="21.75" customHeight="1">
      <c r="A21" s="66">
        <v>15</v>
      </c>
      <c r="B21" s="67" t="s">
        <v>15</v>
      </c>
      <c r="C21" s="66">
        <f>SUM('一般＆退職・基礎:一般＆退職・介護'!C21)</f>
        <v>31137</v>
      </c>
      <c r="D21" s="66">
        <f>SUM('一般＆退職・基礎:一般＆退職・介護'!D21)</f>
        <v>53199</v>
      </c>
      <c r="E21" s="66">
        <f>SUM('一般＆退職・基礎:一般＆退職・介護'!E21)</f>
        <v>1434880</v>
      </c>
      <c r="F21" s="66">
        <f>SUM('一般＆退職・基礎:一般＆退職・介護'!F21)</f>
        <v>252124</v>
      </c>
      <c r="G21" s="66">
        <f>SUM('一般＆退職・基礎:一般＆退職・介護'!G21)</f>
        <v>582731</v>
      </c>
      <c r="H21" s="66">
        <f>SUM('一般＆退職・基礎:一般＆退職・介護'!H21)</f>
        <v>294360</v>
      </c>
      <c r="I21" s="66">
        <f>SUM('一般＆退職・基礎:一般＆退職・介護'!I21)</f>
        <v>2564095</v>
      </c>
      <c r="J21" s="66">
        <f t="shared" si="0"/>
        <v>82348.81330892508</v>
      </c>
      <c r="K21" s="66">
        <f t="shared" si="1"/>
        <v>48198.18041692513</v>
      </c>
    </row>
    <row r="22" spans="1:11" ht="21.75" customHeight="1">
      <c r="A22" s="66">
        <v>16</v>
      </c>
      <c r="B22" s="67" t="s">
        <v>16</v>
      </c>
      <c r="C22" s="66">
        <f>SUM('一般＆退職・基礎:一般＆退職・介護'!C22)</f>
        <v>75570</v>
      </c>
      <c r="D22" s="66">
        <f>SUM('一般＆退職・基礎:一般＆退職・介護'!D22)</f>
        <v>125022</v>
      </c>
      <c r="E22" s="66">
        <f>SUM('一般＆退職・基礎:一般＆退職・介護'!E22)</f>
        <v>2883795</v>
      </c>
      <c r="F22" s="66">
        <f>SUM('一般＆退職・基礎:一般＆退職・介護'!F22)</f>
        <v>0</v>
      </c>
      <c r="G22" s="66">
        <f>SUM('一般＆退職・基礎:一般＆退職・介護'!G22)</f>
        <v>1732071</v>
      </c>
      <c r="H22" s="66">
        <f>SUM('一般＆退職・基礎:一般＆退職・介護'!H22)</f>
        <v>638648</v>
      </c>
      <c r="I22" s="66">
        <f>SUM('一般＆退職・基礎:一般＆退職・介護'!I22)</f>
        <v>5254514</v>
      </c>
      <c r="J22" s="66">
        <f t="shared" si="0"/>
        <v>69531.7454016144</v>
      </c>
      <c r="K22" s="66">
        <f t="shared" si="1"/>
        <v>42028.71494616947</v>
      </c>
    </row>
    <row r="23" spans="1:11" ht="21.75" customHeight="1">
      <c r="A23" s="66">
        <v>17</v>
      </c>
      <c r="B23" s="67" t="s">
        <v>17</v>
      </c>
      <c r="C23" s="66">
        <f>SUM('一般＆退職・基礎:一般＆退職・介護'!C23)</f>
        <v>54655</v>
      </c>
      <c r="D23" s="66">
        <f>SUM('一般＆退職・基礎:一般＆退職・介護'!D23)</f>
        <v>92680</v>
      </c>
      <c r="E23" s="66">
        <f>SUM('一般＆退職・基礎:一般＆退職・介護'!E23)</f>
        <v>1979396</v>
      </c>
      <c r="F23" s="66">
        <f>SUM('一般＆退職・基礎:一般＆退職・介護'!F23)</f>
        <v>0</v>
      </c>
      <c r="G23" s="66">
        <f>SUM('一般＆退職・基礎:一般＆退職・介護'!G23)</f>
        <v>837005</v>
      </c>
      <c r="H23" s="66">
        <f>SUM('一般＆退職・基礎:一般＆退職・介護'!H23)</f>
        <v>403887</v>
      </c>
      <c r="I23" s="66">
        <f>SUM('一般＆退職・基礎:一般＆退職・介護'!I23)</f>
        <v>3220288</v>
      </c>
      <c r="J23" s="66">
        <f t="shared" si="0"/>
        <v>58920.28176745037</v>
      </c>
      <c r="K23" s="66">
        <f t="shared" si="1"/>
        <v>34746.30988347001</v>
      </c>
    </row>
    <row r="24" spans="1:11" ht="21.75" customHeight="1">
      <c r="A24" s="66">
        <v>18</v>
      </c>
      <c r="B24" s="67" t="s">
        <v>18</v>
      </c>
      <c r="C24" s="66">
        <f>SUM('一般＆退職・基礎:一般＆退職・介護'!C24)</f>
        <v>33154</v>
      </c>
      <c r="D24" s="66">
        <f>SUM('一般＆退職・基礎:一般＆退職・介護'!D24)</f>
        <v>59426</v>
      </c>
      <c r="E24" s="66">
        <f>SUM('一般＆退職・基礎:一般＆退職・介護'!E24)</f>
        <v>1210904</v>
      </c>
      <c r="F24" s="66">
        <f>SUM('一般＆退職・基礎:一般＆退職・介護'!F24)</f>
        <v>260507</v>
      </c>
      <c r="G24" s="66">
        <f>SUM('一般＆退職・基礎:一般＆退職・介護'!G24)</f>
        <v>503007</v>
      </c>
      <c r="H24" s="66">
        <f>SUM('一般＆退職・基礎:一般＆退職・介護'!H24)</f>
        <v>306205</v>
      </c>
      <c r="I24" s="66">
        <f>SUM('一般＆退職・基礎:一般＆退職・介護'!I24)</f>
        <v>2280623</v>
      </c>
      <c r="J24" s="66">
        <f t="shared" si="0"/>
        <v>68788.77360197864</v>
      </c>
      <c r="K24" s="66">
        <f t="shared" si="1"/>
        <v>38377.528354592265</v>
      </c>
    </row>
    <row r="25" spans="1:11" ht="21.75" customHeight="1">
      <c r="A25" s="66">
        <v>19</v>
      </c>
      <c r="B25" s="67" t="s">
        <v>19</v>
      </c>
      <c r="C25" s="66">
        <f>SUM('一般＆退職・基礎:一般＆退職・介護'!C25)</f>
        <v>14811</v>
      </c>
      <c r="D25" s="66">
        <f>SUM('一般＆退職・基礎:一般＆退職・介護'!D25)</f>
        <v>27378</v>
      </c>
      <c r="E25" s="66">
        <f>SUM('一般＆退職・基礎:一般＆退職・介護'!E25)</f>
        <v>527439</v>
      </c>
      <c r="F25" s="66">
        <f>SUM('一般＆退職・基礎:一般＆退職・介護'!F25)</f>
        <v>108789</v>
      </c>
      <c r="G25" s="66">
        <f>SUM('一般＆退職・基礎:一般＆退職・介護'!G25)</f>
        <v>222804</v>
      </c>
      <c r="H25" s="66">
        <f>SUM('一般＆退職・基礎:一般＆退職・介護'!H25)</f>
        <v>133465</v>
      </c>
      <c r="I25" s="66">
        <f>SUM('一般＆退職・基礎:一般＆退職・介護'!I25)</f>
        <v>992497</v>
      </c>
      <c r="J25" s="66">
        <f t="shared" si="0"/>
        <v>67010.8027817163</v>
      </c>
      <c r="K25" s="66">
        <f t="shared" si="1"/>
        <v>36251.62539265103</v>
      </c>
    </row>
    <row r="26" spans="1:11" ht="21.75" customHeight="1">
      <c r="A26" s="66">
        <v>20</v>
      </c>
      <c r="B26" s="67" t="s">
        <v>20</v>
      </c>
      <c r="C26" s="66">
        <f>SUM('一般＆退職・基礎:一般＆退職・介護'!C26)</f>
        <v>19825</v>
      </c>
      <c r="D26" s="66">
        <f>SUM('一般＆退職・基礎:一般＆退職・介護'!D26)</f>
        <v>34901</v>
      </c>
      <c r="E26" s="66">
        <f>SUM('一般＆退職・基礎:一般＆退職・介護'!E26)</f>
        <v>966741</v>
      </c>
      <c r="F26" s="66">
        <f>SUM('一般＆退職・基礎:一般＆退職・介護'!F26)</f>
        <v>0</v>
      </c>
      <c r="G26" s="66">
        <f>SUM('一般＆退職・基礎:一般＆退職・介護'!G26)</f>
        <v>361897</v>
      </c>
      <c r="H26" s="66">
        <f>SUM('一般＆退職・基礎:一般＆退職・介護'!H26)</f>
        <v>193904</v>
      </c>
      <c r="I26" s="66">
        <f>SUM('一般＆退職・基礎:一般＆退職・介護'!I26)</f>
        <v>1522542</v>
      </c>
      <c r="J26" s="66">
        <f t="shared" si="0"/>
        <v>76799.0920554855</v>
      </c>
      <c r="K26" s="66">
        <f t="shared" si="1"/>
        <v>43624.59528380276</v>
      </c>
    </row>
    <row r="27" spans="1:11" ht="21.75" customHeight="1">
      <c r="A27" s="66">
        <v>21</v>
      </c>
      <c r="B27" s="67" t="s">
        <v>34</v>
      </c>
      <c r="C27" s="66">
        <f>SUM('一般＆退職・基礎:一般＆退職・介護'!C27)</f>
        <v>19936</v>
      </c>
      <c r="D27" s="66">
        <f>SUM('一般＆退職・基礎:一般＆退職・介護'!D27)</f>
        <v>34840</v>
      </c>
      <c r="E27" s="66">
        <f>SUM('一般＆退職・基礎:一般＆退職・介護'!E27)</f>
        <v>541019</v>
      </c>
      <c r="F27" s="66">
        <f>SUM('一般＆退職・基礎:一般＆退職・介護'!F27)</f>
        <v>105379</v>
      </c>
      <c r="G27" s="66">
        <f>SUM('一般＆退職・基礎:一般＆退職・介護'!G27)</f>
        <v>212076</v>
      </c>
      <c r="H27" s="66">
        <f>SUM('一般＆退職・基礎:一般＆退職・介護'!H27)</f>
        <v>122421</v>
      </c>
      <c r="I27" s="66">
        <f>SUM('一般＆退職・基礎:一般＆退職・介護'!I27)</f>
        <v>980895</v>
      </c>
      <c r="J27" s="66">
        <f aca="true" t="shared" si="2" ref="J27:J32">SUM(I27*1000/C27)</f>
        <v>49202.19703049759</v>
      </c>
      <c r="K27" s="66">
        <f aca="true" t="shared" si="3" ref="K27:K32">SUM(I27*1000/D27)</f>
        <v>28154.2766934558</v>
      </c>
    </row>
    <row r="28" spans="1:11" ht="21.75" customHeight="1">
      <c r="A28" s="66">
        <v>22</v>
      </c>
      <c r="B28" s="68" t="s">
        <v>35</v>
      </c>
      <c r="C28" s="66">
        <f>SUM('一般＆退職・基礎:一般＆退職・介護'!C28)</f>
        <v>21533</v>
      </c>
      <c r="D28" s="66">
        <f>SUM('一般＆退職・基礎:一般＆退職・介護'!D28)</f>
        <v>37157</v>
      </c>
      <c r="E28" s="66">
        <f>SUM('一般＆退職・基礎:一般＆退職・介護'!E28)</f>
        <v>763949</v>
      </c>
      <c r="F28" s="66">
        <f>SUM('一般＆退職・基礎:一般＆退職・介護'!F28)</f>
        <v>0</v>
      </c>
      <c r="G28" s="66">
        <f>SUM('一般＆退職・基礎:一般＆退職・介護'!G28)</f>
        <v>525443</v>
      </c>
      <c r="H28" s="66">
        <f>SUM('一般＆退職・基礎:一般＆退職・介護'!H28)</f>
        <v>140699</v>
      </c>
      <c r="I28" s="66">
        <f>SUM('一般＆退職・基礎:一般＆退職・介護'!I28)</f>
        <v>1430091</v>
      </c>
      <c r="J28" s="66">
        <f t="shared" si="2"/>
        <v>66413.92281614266</v>
      </c>
      <c r="K28" s="66">
        <f t="shared" si="3"/>
        <v>38487.7950318917</v>
      </c>
    </row>
    <row r="29" spans="1:11" ht="21.75" customHeight="1">
      <c r="A29" s="66">
        <v>23</v>
      </c>
      <c r="B29" s="68" t="s">
        <v>36</v>
      </c>
      <c r="C29" s="66">
        <f>SUM('一般＆退職・基礎:一般＆退職・介護'!C29)</f>
        <v>48298</v>
      </c>
      <c r="D29" s="66">
        <f>SUM('一般＆退職・基礎:一般＆退職・介護'!D29)</f>
        <v>88846</v>
      </c>
      <c r="E29" s="66">
        <f>SUM('一般＆退職・基礎:一般＆退職・介護'!E29)</f>
        <v>2059982</v>
      </c>
      <c r="F29" s="66">
        <f>SUM('一般＆退職・基礎:一般＆退職・介護'!F29)</f>
        <v>0</v>
      </c>
      <c r="G29" s="66">
        <f>SUM('一般＆退職・基礎:一般＆退職・介護'!G29)</f>
        <v>953728</v>
      </c>
      <c r="H29" s="66">
        <f>SUM('一般＆退職・基礎:一般＆退職・介護'!H29)</f>
        <v>395647</v>
      </c>
      <c r="I29" s="66">
        <f>SUM('一般＆退職・基礎:一般＆退職・介護'!I29)</f>
        <v>3409357</v>
      </c>
      <c r="J29" s="66">
        <f t="shared" si="2"/>
        <v>70590.02443165348</v>
      </c>
      <c r="K29" s="66">
        <f t="shared" si="3"/>
        <v>38373.78159962182</v>
      </c>
    </row>
    <row r="30" spans="1:11" ht="21.75" customHeight="1">
      <c r="A30" s="66">
        <v>24</v>
      </c>
      <c r="B30" s="68" t="s">
        <v>37</v>
      </c>
      <c r="C30" s="66">
        <f>SUM('一般＆退職・基礎:一般＆退職・介護'!C30)</f>
        <v>27418</v>
      </c>
      <c r="D30" s="66">
        <f>SUM('一般＆退職・基礎:一般＆退職・介護'!D30)</f>
        <v>54391</v>
      </c>
      <c r="E30" s="66">
        <f>SUM('一般＆退職・基礎:一般＆退職・介護'!E30)</f>
        <v>1232144</v>
      </c>
      <c r="F30" s="66">
        <f>SUM('一般＆退職・基礎:一般＆退職・介護'!F30)</f>
        <v>264144</v>
      </c>
      <c r="G30" s="66">
        <f>SUM('一般＆退職・基礎:一般＆退職・介護'!G30)</f>
        <v>486138</v>
      </c>
      <c r="H30" s="66">
        <f>SUM('一般＆退職・基礎:一般＆退職・介護'!H30)</f>
        <v>238334</v>
      </c>
      <c r="I30" s="66">
        <f>SUM('一般＆退職・基礎:一般＆退職・介護'!I30)</f>
        <v>2220760</v>
      </c>
      <c r="J30" s="66">
        <f t="shared" si="2"/>
        <v>80996.42570574075</v>
      </c>
      <c r="K30" s="66">
        <f t="shared" si="3"/>
        <v>40829.54900626942</v>
      </c>
    </row>
    <row r="31" spans="1:11" ht="21.75" customHeight="1">
      <c r="A31" s="66">
        <v>25</v>
      </c>
      <c r="B31" s="68" t="s">
        <v>38</v>
      </c>
      <c r="C31" s="66">
        <f>SUM('一般＆退職・基礎:一般＆退職・介護'!C31)</f>
        <v>21373</v>
      </c>
      <c r="D31" s="66">
        <f>SUM('一般＆退職・基礎:一般＆退職・介護'!D31)</f>
        <v>38832</v>
      </c>
      <c r="E31" s="66">
        <f>SUM('一般＆退職・基礎:一般＆退職・介護'!E31)</f>
        <v>704637</v>
      </c>
      <c r="F31" s="66">
        <f>SUM('一般＆退職・基礎:一般＆退職・介護'!F31)</f>
        <v>181923</v>
      </c>
      <c r="G31" s="66">
        <f>SUM('一般＆退職・基礎:一般＆退職・介護'!G31)</f>
        <v>312665</v>
      </c>
      <c r="H31" s="66">
        <f>SUM('一般＆退職・基礎:一般＆退職・介護'!H31)</f>
        <v>174678</v>
      </c>
      <c r="I31" s="66">
        <f>SUM('一般＆退職・基礎:一般＆退職・介護'!I31)</f>
        <v>1373903</v>
      </c>
      <c r="J31" s="66">
        <f t="shared" si="2"/>
        <v>64282.178449445564</v>
      </c>
      <c r="K31" s="66">
        <f t="shared" si="3"/>
        <v>35380.691182529874</v>
      </c>
    </row>
    <row r="32" spans="1:11" ht="21.75" customHeight="1">
      <c r="A32" s="66">
        <v>26</v>
      </c>
      <c r="B32" s="68" t="s">
        <v>39</v>
      </c>
      <c r="C32" s="66">
        <f>SUM('一般＆退職・基礎:一般＆退職・介護'!C32)</f>
        <v>18667</v>
      </c>
      <c r="D32" s="66">
        <f>SUM('一般＆退職・基礎:一般＆退職・介護'!D32)</f>
        <v>33615</v>
      </c>
      <c r="E32" s="66">
        <f>SUM('一般＆退職・基礎:一般＆退職・介護'!E32)</f>
        <v>744236</v>
      </c>
      <c r="F32" s="66">
        <f>SUM('一般＆退職・基礎:一般＆退職・介護'!F32)</f>
        <v>160687</v>
      </c>
      <c r="G32" s="66">
        <f>SUM('一般＆退職・基礎:一般＆退職・介護'!G32)</f>
        <v>323200</v>
      </c>
      <c r="H32" s="66">
        <f>SUM('一般＆退職・基礎:一般＆退職・介護'!H32)</f>
        <v>160855</v>
      </c>
      <c r="I32" s="66">
        <f>SUM('一般＆退職・基礎:一般＆退職・介護'!I32)</f>
        <v>1388978</v>
      </c>
      <c r="J32" s="66">
        <f t="shared" si="2"/>
        <v>74408.20699630363</v>
      </c>
      <c r="K32" s="66">
        <f t="shared" si="3"/>
        <v>41320.18444146958</v>
      </c>
    </row>
    <row r="33" spans="1:11" ht="21.75" customHeight="1">
      <c r="A33" s="66">
        <v>27</v>
      </c>
      <c r="B33" s="69" t="s">
        <v>40</v>
      </c>
      <c r="C33" s="66">
        <f>SUM('一般＆退職・基礎:一般＆退職・介護'!C33)</f>
        <v>21003</v>
      </c>
      <c r="D33" s="66">
        <f>SUM('一般＆退職・基礎:一般＆退職・介護'!D33)</f>
        <v>40659</v>
      </c>
      <c r="E33" s="66">
        <f>SUM('一般＆退職・基礎:一般＆退職・介護'!E33)</f>
        <v>795064</v>
      </c>
      <c r="F33" s="66">
        <f>SUM('一般＆退職・基礎:一般＆退職・介護'!F33)</f>
        <v>154793</v>
      </c>
      <c r="G33" s="66">
        <f>SUM('一般＆退職・基礎:一般＆退職・介護'!G33)</f>
        <v>339951</v>
      </c>
      <c r="H33" s="66">
        <f>SUM('一般＆退職・基礎:一般＆退職・介護'!H33)</f>
        <v>182874</v>
      </c>
      <c r="I33" s="66">
        <f>SUM('一般＆退職・基礎:一般＆退職・介護'!I33)</f>
        <v>1472682</v>
      </c>
      <c r="J33" s="66">
        <f t="shared" si="0"/>
        <v>70117.69747178974</v>
      </c>
      <c r="K33" s="66">
        <f t="shared" si="1"/>
        <v>36220.32022430458</v>
      </c>
    </row>
    <row r="34" spans="1:11" ht="21.75" customHeight="1">
      <c r="A34" s="66">
        <v>28</v>
      </c>
      <c r="B34" s="67" t="s">
        <v>41</v>
      </c>
      <c r="C34" s="66">
        <f>SUM('一般＆退職・基礎:一般＆退職・介護'!C34)</f>
        <v>43053</v>
      </c>
      <c r="D34" s="66">
        <f>SUM('一般＆退職・基礎:一般＆退職・介護'!D34)</f>
        <v>79338</v>
      </c>
      <c r="E34" s="66">
        <f>SUM('一般＆退職・基礎:一般＆退職・介護'!E34)</f>
        <v>1870755</v>
      </c>
      <c r="F34" s="66">
        <f>SUM('一般＆退職・基礎:一般＆退職・介護'!F34)</f>
        <v>0</v>
      </c>
      <c r="G34" s="66">
        <f>SUM('一般＆退職・基礎:一般＆退職・介護'!G34)</f>
        <v>877004</v>
      </c>
      <c r="H34" s="66">
        <f>SUM('一般＆退職・基礎:一般＆退職・介護'!H34)</f>
        <v>403914</v>
      </c>
      <c r="I34" s="66">
        <f>SUM('一般＆退職・基礎:一般＆退職・介護'!I34)</f>
        <v>3151673</v>
      </c>
      <c r="J34" s="66">
        <f t="shared" si="0"/>
        <v>73204.49213759784</v>
      </c>
      <c r="K34" s="66">
        <f t="shared" si="1"/>
        <v>39724.63384506794</v>
      </c>
    </row>
    <row r="35" spans="1:11" ht="21.75" customHeight="1">
      <c r="A35" s="66">
        <v>29</v>
      </c>
      <c r="B35" s="67" t="s">
        <v>42</v>
      </c>
      <c r="C35" s="66">
        <f>SUM('一般＆退職・基礎:一般＆退職・介護'!C35)</f>
        <v>19344</v>
      </c>
      <c r="D35" s="66">
        <f>SUM('一般＆退職・基礎:一般＆退職・介護'!D35)</f>
        <v>38760</v>
      </c>
      <c r="E35" s="66">
        <f>SUM('一般＆退職・基礎:一般＆退職・介護'!E35)</f>
        <v>659061</v>
      </c>
      <c r="F35" s="66">
        <f>SUM('一般＆退職・基礎:一般＆退職・介護'!F35)</f>
        <v>155566</v>
      </c>
      <c r="G35" s="66">
        <f>SUM('一般＆退職・基礎:一般＆退職・介護'!G35)</f>
        <v>362932</v>
      </c>
      <c r="H35" s="66">
        <f>SUM('一般＆退職・基礎:一般＆退職・介護'!H35)</f>
        <v>170909</v>
      </c>
      <c r="I35" s="66">
        <f>SUM('一般＆退職・基礎:一般＆退職・介護'!I35)</f>
        <v>1348468</v>
      </c>
      <c r="J35" s="66">
        <f t="shared" si="0"/>
        <v>69709.88420181969</v>
      </c>
      <c r="K35" s="66">
        <f t="shared" si="1"/>
        <v>34790.19607843137</v>
      </c>
    </row>
    <row r="36" spans="1:11" ht="21.75" customHeight="1">
      <c r="A36" s="66">
        <v>30</v>
      </c>
      <c r="B36" s="67" t="s">
        <v>43</v>
      </c>
      <c r="C36" s="66">
        <f>SUM('一般＆退職・基礎:一般＆退職・介護'!C36)</f>
        <v>30426</v>
      </c>
      <c r="D36" s="66">
        <f>SUM('一般＆退職・基礎:一般＆退職・介護'!D36)</f>
        <v>60182</v>
      </c>
      <c r="E36" s="66">
        <f>SUM('一般＆退職・基礎:一般＆退職・介護'!E36)</f>
        <v>1180030</v>
      </c>
      <c r="F36" s="66">
        <f>SUM('一般＆退職・基礎:一般＆退職・介護'!F36)</f>
        <v>0</v>
      </c>
      <c r="G36" s="66">
        <f>SUM('一般＆退職・基礎:一般＆退職・介護'!G36)</f>
        <v>696310</v>
      </c>
      <c r="H36" s="66">
        <f>SUM('一般＆退職・基礎:一般＆退職・介護'!H36)</f>
        <v>230188</v>
      </c>
      <c r="I36" s="66">
        <f>SUM('一般＆退職・基礎:一般＆退職・介護'!I36)</f>
        <v>2106528</v>
      </c>
      <c r="J36" s="66">
        <f t="shared" si="0"/>
        <v>69234.47051863538</v>
      </c>
      <c r="K36" s="66">
        <f t="shared" si="1"/>
        <v>35002.625369711874</v>
      </c>
    </row>
    <row r="37" spans="1:11" ht="21.75" customHeight="1">
      <c r="A37" s="66">
        <v>31</v>
      </c>
      <c r="B37" s="67" t="s">
        <v>44</v>
      </c>
      <c r="C37" s="66">
        <f>SUM('一般＆退職・基礎:一般＆退職・介護'!C37)</f>
        <v>18390</v>
      </c>
      <c r="D37" s="66">
        <f>SUM('一般＆退職・基礎:一般＆退職・介護'!D37)</f>
        <v>33029</v>
      </c>
      <c r="E37" s="66">
        <f>SUM('一般＆退職・基礎:一般＆退職・介護'!E37)</f>
        <v>827928</v>
      </c>
      <c r="F37" s="66">
        <f>SUM('一般＆退職・基礎:一般＆退職・介護'!F37)</f>
        <v>108143</v>
      </c>
      <c r="G37" s="66">
        <f>SUM('一般＆退職・基礎:一般＆退職・介護'!G37)</f>
        <v>298603</v>
      </c>
      <c r="H37" s="66">
        <f>SUM('一般＆退職・基礎:一般＆退職・介護'!H37)</f>
        <v>153095</v>
      </c>
      <c r="I37" s="66">
        <f>SUM('一般＆退職・基礎:一般＆退職・介護'!I37)</f>
        <v>1387769</v>
      </c>
      <c r="J37" s="66">
        <f t="shared" si="0"/>
        <v>75463.24089178901</v>
      </c>
      <c r="K37" s="66">
        <f t="shared" si="1"/>
        <v>42016.6823094856</v>
      </c>
    </row>
    <row r="38" spans="1:11" ht="21.75" customHeight="1">
      <c r="A38" s="70">
        <v>32</v>
      </c>
      <c r="B38" s="71" t="s">
        <v>45</v>
      </c>
      <c r="C38" s="70">
        <f>SUM('一般＆退職・基礎:一般＆退職・介護'!C38)</f>
        <v>23155</v>
      </c>
      <c r="D38" s="70">
        <f>SUM('一般＆退職・基礎:一般＆退職・介護'!D38)</f>
        <v>42962</v>
      </c>
      <c r="E38" s="70">
        <f>SUM('一般＆退職・基礎:一般＆退職・介護'!E38)</f>
        <v>882245</v>
      </c>
      <c r="F38" s="70">
        <f>SUM('一般＆退職・基礎:一般＆退職・介護'!F38)</f>
        <v>0</v>
      </c>
      <c r="G38" s="70">
        <f>SUM('一般＆退職・基礎:一般＆退職・介護'!G38)</f>
        <v>502386</v>
      </c>
      <c r="H38" s="70">
        <f>SUM('一般＆退職・基礎:一般＆退職・介護'!H38)</f>
        <v>185050</v>
      </c>
      <c r="I38" s="70">
        <f>SUM('一般＆退職・基礎:一般＆退職・介護'!I38)</f>
        <v>1569681</v>
      </c>
      <c r="J38" s="70">
        <f t="shared" si="0"/>
        <v>67790.15331461887</v>
      </c>
      <c r="K38" s="70">
        <f t="shared" si="1"/>
        <v>36536.49736976863</v>
      </c>
    </row>
    <row r="39" spans="1:11" s="44" customFormat="1" ht="21.75" customHeight="1">
      <c r="A39" s="50"/>
      <c r="B39" s="51" t="s">
        <v>47</v>
      </c>
      <c r="C39" s="72">
        <f>SUM('一般＆退職・基礎:一般＆退職・介護'!C39)</f>
        <v>1119821</v>
      </c>
      <c r="D39" s="72">
        <f>SUM('一般＆退職・基礎:一般＆退職・介護'!D39)</f>
        <v>1972177</v>
      </c>
      <c r="E39" s="72">
        <f>SUM('一般＆退職・基礎:一般＆退職・介護'!E39)</f>
        <v>43064133</v>
      </c>
      <c r="F39" s="72">
        <f>SUM('一般＆退職・基礎:一般＆退職・介護'!F39)</f>
        <v>4072770</v>
      </c>
      <c r="G39" s="72">
        <f>SUM('一般＆退職・基礎:一般＆退職・介護'!G39)</f>
        <v>19286115</v>
      </c>
      <c r="H39" s="72">
        <f>SUM('一般＆退職・基礎:一般＆退職・介護'!H39)</f>
        <v>9185756</v>
      </c>
      <c r="I39" s="72">
        <f>SUM('一般＆退職・基礎:一般＆退職・介護'!I39)</f>
        <v>75608774</v>
      </c>
      <c r="J39" s="72">
        <f t="shared" si="0"/>
        <v>67518.6248516504</v>
      </c>
      <c r="K39" s="72">
        <f t="shared" si="1"/>
        <v>38337.72222270111</v>
      </c>
    </row>
    <row r="40" spans="1:11" ht="21.75" customHeight="1">
      <c r="A40" s="73">
        <v>33</v>
      </c>
      <c r="B40" s="74" t="s">
        <v>21</v>
      </c>
      <c r="C40" s="73">
        <f>SUM('一般＆退職・基礎:一般＆退職・介護'!C40)</f>
        <v>15652</v>
      </c>
      <c r="D40" s="73">
        <f>SUM('一般＆退職・基礎:一般＆退職・介護'!D40)</f>
        <v>29542</v>
      </c>
      <c r="E40" s="73">
        <f>SUM('一般＆退職・基礎:一般＆退職・介護'!E40)</f>
        <v>614688</v>
      </c>
      <c r="F40" s="73">
        <f>SUM('一般＆退職・基礎:一般＆退職・介護'!F40)</f>
        <v>83729</v>
      </c>
      <c r="G40" s="73">
        <f>SUM('一般＆退職・基礎:一般＆退職・介護'!G40)</f>
        <v>343913</v>
      </c>
      <c r="H40" s="73">
        <f>SUM('一般＆退職・基礎:一般＆退職・介護'!H40)</f>
        <v>115960</v>
      </c>
      <c r="I40" s="73">
        <f>SUM('一般＆退職・基礎:一般＆退職・介護'!I40)</f>
        <v>1158290</v>
      </c>
      <c r="J40" s="73">
        <f t="shared" si="0"/>
        <v>74002.68336314848</v>
      </c>
      <c r="K40" s="73">
        <f t="shared" si="1"/>
        <v>39208.24588721143</v>
      </c>
    </row>
    <row r="41" spans="1:11" ht="21.75" customHeight="1">
      <c r="A41" s="66">
        <v>34</v>
      </c>
      <c r="B41" s="67" t="s">
        <v>22</v>
      </c>
      <c r="C41" s="66">
        <f>SUM('一般＆退職・基礎:一般＆退職・介護'!C41)</f>
        <v>9194</v>
      </c>
      <c r="D41" s="66">
        <f>SUM('一般＆退職・基礎:一般＆退職・介護'!D41)</f>
        <v>16701</v>
      </c>
      <c r="E41" s="66">
        <f>SUM('一般＆退職・基礎:一般＆退職・介護'!E41)</f>
        <v>273777</v>
      </c>
      <c r="F41" s="66">
        <f>SUM('一般＆退職・基礎:一般＆退職・介護'!F41)</f>
        <v>41560</v>
      </c>
      <c r="G41" s="66">
        <f>SUM('一般＆退職・基礎:一般＆退職・介護'!G41)</f>
        <v>158842</v>
      </c>
      <c r="H41" s="66">
        <f>SUM('一般＆退職・基礎:一般＆退職・介護'!H41)</f>
        <v>68908</v>
      </c>
      <c r="I41" s="66">
        <f>SUM('一般＆退職・基礎:一般＆退職・介護'!I41)</f>
        <v>543087</v>
      </c>
      <c r="J41" s="66">
        <f t="shared" si="0"/>
        <v>59069.71938220579</v>
      </c>
      <c r="K41" s="66">
        <f t="shared" si="1"/>
        <v>32518.23244117119</v>
      </c>
    </row>
    <row r="42" spans="1:11" ht="21.75" customHeight="1">
      <c r="A42" s="66">
        <v>35</v>
      </c>
      <c r="B42" s="67" t="s">
        <v>46</v>
      </c>
      <c r="C42" s="66">
        <f>SUM('一般＆退職・基礎:一般＆退職・介護'!C42)</f>
        <v>9405</v>
      </c>
      <c r="D42" s="66">
        <f>SUM('一般＆退職・基礎:一般＆退職・介護'!D42)</f>
        <v>16687</v>
      </c>
      <c r="E42" s="66">
        <f>SUM('一般＆退職・基礎:一般＆退職・介護'!E42)</f>
        <v>274945</v>
      </c>
      <c r="F42" s="66">
        <f>SUM('一般＆退職・基礎:一般＆退職・介護'!F42)</f>
        <v>70357</v>
      </c>
      <c r="G42" s="66">
        <f>SUM('一般＆退職・基礎:一般＆退職・介護'!G42)</f>
        <v>131806</v>
      </c>
      <c r="H42" s="66">
        <f>SUM('一般＆退職・基礎:一般＆退職・介護'!H42)</f>
        <v>54959</v>
      </c>
      <c r="I42" s="66">
        <f>SUM('一般＆退職・基礎:一般＆退職・介護'!I42)</f>
        <v>532067</v>
      </c>
      <c r="J42" s="66">
        <f t="shared" si="0"/>
        <v>56572.78043593833</v>
      </c>
      <c r="K42" s="66">
        <f t="shared" si="1"/>
        <v>31885.120153412838</v>
      </c>
    </row>
    <row r="43" spans="1:11" ht="21.75" customHeight="1">
      <c r="A43" s="66">
        <v>36</v>
      </c>
      <c r="B43" s="67" t="s">
        <v>23</v>
      </c>
      <c r="C43" s="66">
        <f>SUM('一般＆退職・基礎:一般＆退職・介護'!C43)</f>
        <v>11931</v>
      </c>
      <c r="D43" s="66">
        <f>SUM('一般＆退職・基礎:一般＆退職・介護'!D43)</f>
        <v>20460</v>
      </c>
      <c r="E43" s="66">
        <f>SUM('一般＆退職・基礎:一般＆退職・介護'!E43)</f>
        <v>327406</v>
      </c>
      <c r="F43" s="66">
        <f>SUM('一般＆退職・基礎:一般＆退職・介護'!F43)</f>
        <v>0</v>
      </c>
      <c r="G43" s="66">
        <f>SUM('一般＆退職・基礎:一般＆退職・介護'!G43)</f>
        <v>126723</v>
      </c>
      <c r="H43" s="66">
        <f>SUM('一般＆退職・基礎:一般＆退職・介護'!H43)</f>
        <v>66504</v>
      </c>
      <c r="I43" s="66">
        <f>SUM('一般＆退職・基礎:一般＆退職・介護'!I43)</f>
        <v>520633</v>
      </c>
      <c r="J43" s="66">
        <f t="shared" si="0"/>
        <v>43636.99606068226</v>
      </c>
      <c r="K43" s="66">
        <f t="shared" si="1"/>
        <v>25446.383186705767</v>
      </c>
    </row>
    <row r="44" spans="1:11" ht="21.75" customHeight="1">
      <c r="A44" s="66">
        <v>37</v>
      </c>
      <c r="B44" s="67" t="s">
        <v>24</v>
      </c>
      <c r="C44" s="66">
        <f>SUM('一般＆退職・基礎:一般＆退職・介護'!C44)</f>
        <v>10434</v>
      </c>
      <c r="D44" s="66">
        <f>SUM('一般＆退職・基礎:一般＆退職・介護'!D44)</f>
        <v>18106</v>
      </c>
      <c r="E44" s="66">
        <f>SUM('一般＆退職・基礎:一般＆退職・介護'!E44)</f>
        <v>314520</v>
      </c>
      <c r="F44" s="66">
        <f>SUM('一般＆退職・基礎:一般＆退職・介護'!F44)</f>
        <v>80952</v>
      </c>
      <c r="G44" s="66">
        <f>SUM('一般＆退職・基礎:一般＆退職・介護'!G44)</f>
        <v>140597</v>
      </c>
      <c r="H44" s="66">
        <f>SUM('一般＆退職・基礎:一般＆退職・介護'!H44)</f>
        <v>66482</v>
      </c>
      <c r="I44" s="66">
        <f>SUM('一般＆退職・基礎:一般＆退職・介護'!I44)</f>
        <v>602551</v>
      </c>
      <c r="J44" s="66">
        <f t="shared" si="0"/>
        <v>57748.80199348285</v>
      </c>
      <c r="K44" s="66">
        <f t="shared" si="1"/>
        <v>33279.07875842262</v>
      </c>
    </row>
    <row r="45" spans="1:11" ht="21.75" customHeight="1">
      <c r="A45" s="66">
        <v>38</v>
      </c>
      <c r="B45" s="67" t="s">
        <v>25</v>
      </c>
      <c r="C45" s="66">
        <f>SUM('一般＆退職・基礎:一般＆退職・介護'!C45)</f>
        <v>7580</v>
      </c>
      <c r="D45" s="66">
        <f>SUM('一般＆退職・基礎:一般＆退職・介護'!D45)</f>
        <v>12679</v>
      </c>
      <c r="E45" s="66">
        <f>SUM('一般＆退職・基礎:一般＆退職・介護'!E45)</f>
        <v>256358</v>
      </c>
      <c r="F45" s="66">
        <f>SUM('一般＆退職・基礎:一般＆退職・介護'!F45)</f>
        <v>52090</v>
      </c>
      <c r="G45" s="66">
        <f>SUM('一般＆退職・基礎:一般＆退職・介護'!G45)</f>
        <v>115517</v>
      </c>
      <c r="H45" s="66">
        <f>SUM('一般＆退職・基礎:一般＆退職・介護'!H45)</f>
        <v>62380</v>
      </c>
      <c r="I45" s="66">
        <f>SUM('一般＆退職・基礎:一般＆退職・介護'!I45)</f>
        <v>486345</v>
      </c>
      <c r="J45" s="66">
        <f t="shared" si="0"/>
        <v>64161.60949868074</v>
      </c>
      <c r="K45" s="66">
        <f t="shared" si="1"/>
        <v>38358.30901490654</v>
      </c>
    </row>
    <row r="46" spans="1:11" ht="21.75" customHeight="1">
      <c r="A46" s="66">
        <v>39</v>
      </c>
      <c r="B46" s="67" t="s">
        <v>26</v>
      </c>
      <c r="C46" s="66">
        <f>SUM('一般＆退職・基礎:一般＆退職・介護'!C46)</f>
        <v>19130</v>
      </c>
      <c r="D46" s="66">
        <f>SUM('一般＆退職・基礎:一般＆退職・介護'!D46)</f>
        <v>33481</v>
      </c>
      <c r="E46" s="66">
        <f>SUM('一般＆退職・基礎:一般＆退職・介護'!E46)</f>
        <v>669044</v>
      </c>
      <c r="F46" s="66">
        <f>SUM('一般＆退職・基礎:一般＆退職・介護'!F46)</f>
        <v>122430</v>
      </c>
      <c r="G46" s="66">
        <f>SUM('一般＆退職・基礎:一般＆退職・介護'!G46)</f>
        <v>329313</v>
      </c>
      <c r="H46" s="66">
        <f>SUM('一般＆退職・基礎:一般＆退職・介護'!H46)</f>
        <v>166210</v>
      </c>
      <c r="I46" s="66">
        <f>SUM('一般＆退職・基礎:一般＆退職・介護'!I46)</f>
        <v>1286997</v>
      </c>
      <c r="J46" s="66">
        <f t="shared" si="0"/>
        <v>67276.37219027705</v>
      </c>
      <c r="K46" s="66">
        <f t="shared" si="1"/>
        <v>38439.62247244706</v>
      </c>
    </row>
    <row r="47" spans="1:11" ht="21.75" customHeight="1">
      <c r="A47" s="66">
        <v>40</v>
      </c>
      <c r="B47" s="67" t="s">
        <v>27</v>
      </c>
      <c r="C47" s="66">
        <f>SUM('一般＆退職・基礎:一般＆退職・介護'!C47)</f>
        <v>4949</v>
      </c>
      <c r="D47" s="66">
        <f>SUM('一般＆退職・基礎:一般＆退職・介護'!D47)</f>
        <v>9207</v>
      </c>
      <c r="E47" s="66">
        <f>SUM('一般＆退職・基礎:一般＆退職・介護'!E47)</f>
        <v>177861</v>
      </c>
      <c r="F47" s="66">
        <f>SUM('一般＆退職・基礎:一般＆退職・介護'!F47)</f>
        <v>51277</v>
      </c>
      <c r="G47" s="66">
        <f>SUM('一般＆退職・基礎:一般＆退職・介護'!G47)</f>
        <v>93043</v>
      </c>
      <c r="H47" s="66">
        <f>SUM('一般＆退職・基礎:一般＆退職・介護'!H47)</f>
        <v>45087</v>
      </c>
      <c r="I47" s="66">
        <f>SUM('一般＆退職・基礎:一般＆退職・介護'!I47)</f>
        <v>367268</v>
      </c>
      <c r="J47" s="66">
        <f t="shared" si="0"/>
        <v>74210.54758537078</v>
      </c>
      <c r="K47" s="66">
        <f t="shared" si="1"/>
        <v>39890.083632019116</v>
      </c>
    </row>
    <row r="48" spans="1:11" ht="21.75" customHeight="1">
      <c r="A48" s="66">
        <v>41</v>
      </c>
      <c r="B48" s="67" t="s">
        <v>28</v>
      </c>
      <c r="C48" s="66">
        <f>SUM('一般＆退職・基礎:一般＆退職・介護'!C48)</f>
        <v>11217</v>
      </c>
      <c r="D48" s="66">
        <f>SUM('一般＆退職・基礎:一般＆退職・介護'!D48)</f>
        <v>23267</v>
      </c>
      <c r="E48" s="66">
        <f>SUM('一般＆退職・基礎:一般＆退職・介護'!E48)</f>
        <v>523721</v>
      </c>
      <c r="F48" s="66">
        <f>SUM('一般＆退職・基礎:一般＆退職・介護'!F48)</f>
        <v>110686</v>
      </c>
      <c r="G48" s="66">
        <f>SUM('一般＆退職・基礎:一般＆退職・介護'!G48)</f>
        <v>201345</v>
      </c>
      <c r="H48" s="66">
        <f>SUM('一般＆退職・基礎:一般＆退職・介護'!H48)</f>
        <v>84081</v>
      </c>
      <c r="I48" s="66">
        <f>SUM('一般＆退職・基礎:一般＆退職・介護'!I48)</f>
        <v>919833</v>
      </c>
      <c r="J48" s="66">
        <f t="shared" si="0"/>
        <v>82003.47686547205</v>
      </c>
      <c r="K48" s="66">
        <f t="shared" si="1"/>
        <v>39533.80324064125</v>
      </c>
    </row>
    <row r="49" spans="1:11" ht="21.75" customHeight="1">
      <c r="A49" s="66">
        <v>42</v>
      </c>
      <c r="B49" s="67" t="s">
        <v>29</v>
      </c>
      <c r="C49" s="66">
        <f>SUM('一般＆退職・基礎:一般＆退職・介護'!C49)</f>
        <v>4024</v>
      </c>
      <c r="D49" s="66">
        <f>SUM('一般＆退職・基礎:一般＆退職・介護'!D49)</f>
        <v>7721</v>
      </c>
      <c r="E49" s="66">
        <f>SUM('一般＆退職・基礎:一般＆退職・介護'!E49)</f>
        <v>185849</v>
      </c>
      <c r="F49" s="66">
        <f>SUM('一般＆退職・基礎:一般＆退職・介護'!F49)</f>
        <v>39379</v>
      </c>
      <c r="G49" s="66">
        <f>SUM('一般＆退職・基礎:一般＆退職・介護'!G49)</f>
        <v>77782</v>
      </c>
      <c r="H49" s="66">
        <f>SUM('一般＆退職・基礎:一般＆退職・介護'!H49)</f>
        <v>37277</v>
      </c>
      <c r="I49" s="66">
        <f>SUM('一般＆退職・基礎:一般＆退職・介護'!I49)</f>
        <v>340287</v>
      </c>
      <c r="J49" s="66">
        <f t="shared" si="0"/>
        <v>84564.36381709742</v>
      </c>
      <c r="K49" s="66">
        <f t="shared" si="1"/>
        <v>44072.918015801064</v>
      </c>
    </row>
    <row r="50" spans="1:11" ht="21.75" customHeight="1">
      <c r="A50" s="66">
        <v>43</v>
      </c>
      <c r="B50" s="67" t="s">
        <v>30</v>
      </c>
      <c r="C50" s="66">
        <f>SUM('一般＆退職・基礎:一般＆退職・介護'!C50)</f>
        <v>12226</v>
      </c>
      <c r="D50" s="66">
        <f>SUM('一般＆退職・基礎:一般＆退職・介護'!D50)</f>
        <v>24387</v>
      </c>
      <c r="E50" s="66">
        <f>SUM('一般＆退職・基礎:一般＆退職・介護'!E50)</f>
        <v>653572</v>
      </c>
      <c r="F50" s="66">
        <f>SUM('一般＆退職・基礎:一般＆退職・介護'!F50)</f>
        <v>108830</v>
      </c>
      <c r="G50" s="66">
        <f>SUM('一般＆退職・基礎:一般＆退職・介護'!G50)</f>
        <v>268939</v>
      </c>
      <c r="H50" s="66">
        <f>SUM('一般＆退職・基礎:一般＆退職・介護'!H50)</f>
        <v>115893</v>
      </c>
      <c r="I50" s="66">
        <f>SUM('一般＆退職・基礎:一般＆退職・介護'!I50)</f>
        <v>1147234</v>
      </c>
      <c r="J50" s="66">
        <f t="shared" si="0"/>
        <v>93835.59627024374</v>
      </c>
      <c r="K50" s="66">
        <f t="shared" si="1"/>
        <v>47042.85069914299</v>
      </c>
    </row>
    <row r="51" spans="1:11" ht="21.75" customHeight="1">
      <c r="A51" s="70">
        <v>44</v>
      </c>
      <c r="B51" s="71" t="s">
        <v>31</v>
      </c>
      <c r="C51" s="75">
        <f>SUM('一般＆退職・基礎:一般＆退職・介護'!C51)</f>
        <v>8619</v>
      </c>
      <c r="D51" s="75">
        <f>SUM('一般＆退職・基礎:一般＆退職・介護'!D51)</f>
        <v>15155</v>
      </c>
      <c r="E51" s="75">
        <f>SUM('一般＆退職・基礎:一般＆退職・介護'!E51)</f>
        <v>356894</v>
      </c>
      <c r="F51" s="75">
        <f>SUM('一般＆退職・基礎:一般＆退職・介護'!F51)</f>
        <v>38812</v>
      </c>
      <c r="G51" s="75">
        <f>SUM('一般＆退職・基礎:一般＆退職・介護'!G51)</f>
        <v>159361</v>
      </c>
      <c r="H51" s="75">
        <f>SUM('一般＆退職・基礎:一般＆退職・介護'!H51)</f>
        <v>82504</v>
      </c>
      <c r="I51" s="75">
        <f>SUM('一般＆退職・基礎:一般＆退職・介護'!I51)</f>
        <v>637571</v>
      </c>
      <c r="J51" s="70">
        <f t="shared" si="0"/>
        <v>73972.73465599258</v>
      </c>
      <c r="K51" s="70">
        <f t="shared" si="1"/>
        <v>42070.009897723525</v>
      </c>
    </row>
    <row r="52" spans="1:11" s="44" customFormat="1" ht="21.75" customHeight="1">
      <c r="A52" s="50"/>
      <c r="B52" s="76" t="s">
        <v>1</v>
      </c>
      <c r="C52" s="72">
        <f>SUM('一般＆退職・基礎:一般＆退職・介護'!C52)</f>
        <v>124361</v>
      </c>
      <c r="D52" s="72">
        <f>SUM('一般＆退職・基礎:一般＆退職・介護'!D52)</f>
        <v>227393</v>
      </c>
      <c r="E52" s="72">
        <f>SUM('一般＆退職・基礎:一般＆退職・介護'!E52)</f>
        <v>4628635</v>
      </c>
      <c r="F52" s="72">
        <f>SUM('一般＆退職・基礎:一般＆退職・介護'!F52)</f>
        <v>800102</v>
      </c>
      <c r="G52" s="72">
        <f>SUM('一般＆退職・基礎:一般＆退職・介護'!G52)</f>
        <v>2147181</v>
      </c>
      <c r="H52" s="72">
        <f>SUM('一般＆退職・基礎:一般＆退職・介護'!H52)</f>
        <v>966245</v>
      </c>
      <c r="I52" s="72">
        <f>SUM('一般＆退職・基礎:一般＆退職・介護'!I52)</f>
        <v>8542163</v>
      </c>
      <c r="J52" s="72">
        <f>SUM(I52*1000/C52)</f>
        <v>68688.43930171034</v>
      </c>
      <c r="K52" s="72">
        <f>SUM(I52*1000/D52)</f>
        <v>37565.63746465371</v>
      </c>
    </row>
    <row r="53" spans="1:11" s="44" customFormat="1" ht="21.75" customHeight="1">
      <c r="A53" s="61"/>
      <c r="B53" s="77" t="s">
        <v>61</v>
      </c>
      <c r="C53" s="78">
        <f>SUM('一般＆退職・基礎:一般＆退職・介護'!C53)</f>
        <v>1244182</v>
      </c>
      <c r="D53" s="78">
        <f>SUM('一般＆退職・基礎:一般＆退職・介護'!D53)</f>
        <v>2199570</v>
      </c>
      <c r="E53" s="78">
        <f>SUM('一般＆退職・基礎:一般＆退職・介護'!E53)</f>
        <v>47692768</v>
      </c>
      <c r="F53" s="78">
        <f>SUM('一般＆退職・基礎:一般＆退職・介護'!F53)</f>
        <v>4872872</v>
      </c>
      <c r="G53" s="78">
        <f>SUM('一般＆退職・基礎:一般＆退職・介護'!G53)</f>
        <v>21433296</v>
      </c>
      <c r="H53" s="78">
        <f>SUM('一般＆退職・基礎:一般＆退職・介護'!H53)</f>
        <v>10152001</v>
      </c>
      <c r="I53" s="78">
        <f>SUM('一般＆退職・基礎:一般＆退職・介護'!I53)</f>
        <v>84150937</v>
      </c>
      <c r="J53" s="78">
        <f>SUM(I53*1000/C53)</f>
        <v>67635.55251562875</v>
      </c>
      <c r="K53" s="78">
        <f>SUM(I53*1000/D53)</f>
        <v>38257.90359024719</v>
      </c>
    </row>
    <row r="54" ht="17.25" customHeight="1"/>
  </sheetData>
  <sheetProtection/>
  <mergeCells count="12">
    <mergeCell ref="A3:A6"/>
    <mergeCell ref="C3:D3"/>
    <mergeCell ref="E3:H3"/>
    <mergeCell ref="C4:C6"/>
    <mergeCell ref="D4:D6"/>
    <mergeCell ref="E4:E6"/>
    <mergeCell ref="B3:B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茨城県</cp:lastModifiedBy>
  <cp:lastPrinted>2011-09-08T02:13:34Z</cp:lastPrinted>
  <dcterms:created xsi:type="dcterms:W3CDTF">2003-03-10T00:04:38Z</dcterms:created>
  <dcterms:modified xsi:type="dcterms:W3CDTF">2011-09-08T02:20:01Z</dcterms:modified>
  <cp:category/>
  <cp:version/>
  <cp:contentType/>
  <cp:contentStatus/>
</cp:coreProperties>
</file>