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xr:revisionPtr revIDLastSave="0" documentId="13_ncr:1_{A1A57663-74A2-4FC1-BBAE-07E5D2877630}" xr6:coauthVersionLast="36" xr6:coauthVersionMax="36" xr10:uidLastSave="{00000000-0000-0000-0000-000000000000}"/>
  <workbookProtection workbookAlgorithmName="SHA-512" workbookHashValue="8Vo9g29/D6JkooSMouKvb+zHD+HPoOTpNsO5FJDGLHWvXXEGIO8chP83/WFLf1vQAabhQd86+hvjByfjNAt/gg==" workbookSaltValue="rfqVsGq/nyl/KCbYmxHqEQ==" workbookSpinCount="100000" lockStructure="1"/>
  <bookViews>
    <workbookView xWindow="0" yWindow="0" windowWidth="20496" windowHeight="7536" xr2:uid="{00000000-000D-0000-FFFF-FFFF00000000}"/>
  </bookViews>
  <sheets>
    <sheet name="申請書" sheetId="4" r:id="rId1"/>
    <sheet name="施設内訳書" sheetId="14" r:id="rId2"/>
    <sheet name="【記載例】申請書" sheetId="21" r:id="rId3"/>
    <sheet name="【記載例】施設内訳書" sheetId="22" r:id="rId4"/>
    <sheet name="プルダウン一覧" sheetId="7" state="hidden" r:id="rId5"/>
    <sheet name="食材料費等" sheetId="18" state="hidden" r:id="rId6"/>
    <sheet name="補助率" sheetId="20" state="hidden" r:id="rId7"/>
  </sheets>
  <definedNames>
    <definedName name="_xlnm.Print_Area" localSheetId="3">【記載例】施設内訳書!$A:$S</definedName>
    <definedName name="_xlnm.Print_Area" localSheetId="2">【記載例】申請書!$A$1:$AM$62</definedName>
    <definedName name="_xlnm.Print_Area" localSheetId="1">施設内訳書!$A:$S</definedName>
    <definedName name="_xlnm.Print_Area" localSheetId="0">申請書!$A$1:$AM$62</definedName>
    <definedName name="_xlnm.Print_Titles" localSheetId="3">【記載例】施設内訳書!$1:$3</definedName>
    <definedName name="_xlnm.Print_Titles" localSheetId="1">施設内訳書!$1:$3</definedName>
    <definedName name="医療機関等">プルダウン一覧!$A$2:$A$10</definedName>
    <definedName name="介護施設等">プルダウン一覧!$B$2:$B$27</definedName>
    <definedName name="障害者施設">プルダウン一覧!$C$2:$C$23</definedName>
    <definedName name="補助率_病院・有床診療所のみ">補助率!$A$2:$A$4</definedName>
    <definedName name="幼保施設">プルダウン一覧!$D$2:$D$8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53" i="22" l="1"/>
  <c r="R152" i="22"/>
  <c r="R151" i="22"/>
  <c r="R150" i="22"/>
  <c r="R149" i="22"/>
  <c r="R148" i="22"/>
  <c r="R147" i="22"/>
  <c r="R146" i="22"/>
  <c r="R145" i="22"/>
  <c r="R144" i="22"/>
  <c r="R143" i="22"/>
  <c r="R142" i="22"/>
  <c r="R141" i="22"/>
  <c r="R140" i="22"/>
  <c r="R139" i="22"/>
  <c r="R138" i="22"/>
  <c r="R137" i="22"/>
  <c r="R136" i="22"/>
  <c r="R135" i="22"/>
  <c r="R134" i="22"/>
  <c r="R133" i="22"/>
  <c r="R132" i="22"/>
  <c r="R131" i="22"/>
  <c r="R130" i="22"/>
  <c r="R129" i="22"/>
  <c r="R128" i="22"/>
  <c r="R127" i="22"/>
  <c r="R126" i="22"/>
  <c r="R125" i="22"/>
  <c r="R124" i="22"/>
  <c r="R123" i="22"/>
  <c r="R122" i="22"/>
  <c r="R121" i="22"/>
  <c r="R120" i="22"/>
  <c r="R119" i="22"/>
  <c r="R118" i="22"/>
  <c r="R117" i="22"/>
  <c r="R116" i="22"/>
  <c r="R115" i="22"/>
  <c r="R114" i="22"/>
  <c r="R113" i="22"/>
  <c r="R112" i="22"/>
  <c r="R111" i="22"/>
  <c r="R110" i="22"/>
  <c r="R109" i="22"/>
  <c r="R108" i="22"/>
  <c r="R107" i="22"/>
  <c r="R106" i="22"/>
  <c r="R105" i="22"/>
  <c r="R104" i="22"/>
  <c r="R103" i="22"/>
  <c r="R102" i="22"/>
  <c r="R101" i="22"/>
  <c r="R100" i="22"/>
  <c r="R99" i="22"/>
  <c r="R98" i="22"/>
  <c r="R97" i="22"/>
  <c r="R96" i="22"/>
  <c r="R95" i="22"/>
  <c r="R94" i="22"/>
  <c r="R93" i="22"/>
  <c r="R92" i="22"/>
  <c r="R91" i="22"/>
  <c r="R90" i="22"/>
  <c r="R89" i="22"/>
  <c r="R88" i="22"/>
  <c r="R87" i="22"/>
  <c r="R86" i="22"/>
  <c r="R85" i="22"/>
  <c r="R84" i="22"/>
  <c r="R83" i="22"/>
  <c r="R82" i="22"/>
  <c r="R81" i="22"/>
  <c r="R80" i="22"/>
  <c r="R79" i="22"/>
  <c r="R78" i="22"/>
  <c r="R77" i="22"/>
  <c r="R76" i="22"/>
  <c r="R75" i="22"/>
  <c r="R74" i="22"/>
  <c r="R73" i="22"/>
  <c r="R72" i="22"/>
  <c r="R71" i="22"/>
  <c r="R70" i="22"/>
  <c r="R69" i="22"/>
  <c r="R68" i="22"/>
  <c r="R67" i="22"/>
  <c r="R66" i="22"/>
  <c r="R65" i="22"/>
  <c r="R64" i="22"/>
  <c r="R63" i="22"/>
  <c r="R62" i="22"/>
  <c r="R61" i="22"/>
  <c r="R60" i="22"/>
  <c r="R59" i="22"/>
  <c r="R58" i="22"/>
  <c r="R57" i="22"/>
  <c r="R56" i="22"/>
  <c r="R55" i="22"/>
  <c r="R54" i="22"/>
  <c r="R53" i="22"/>
  <c r="R52" i="22"/>
  <c r="R51" i="22"/>
  <c r="R50" i="22"/>
  <c r="R49" i="22"/>
  <c r="R48" i="22"/>
  <c r="R47" i="22"/>
  <c r="R46" i="22"/>
  <c r="R45" i="22"/>
  <c r="R44" i="22"/>
  <c r="R43" i="22"/>
  <c r="R42" i="22"/>
  <c r="R41" i="22"/>
  <c r="R40" i="22"/>
  <c r="R39" i="22"/>
  <c r="R38" i="22"/>
  <c r="R37" i="22"/>
  <c r="R36" i="22"/>
  <c r="R35" i="22"/>
  <c r="R34" i="22"/>
  <c r="R33" i="22"/>
  <c r="R32" i="22"/>
  <c r="R31" i="22"/>
  <c r="R30" i="22"/>
  <c r="R29" i="22"/>
  <c r="R28" i="22"/>
  <c r="R27" i="22"/>
  <c r="R26" i="22"/>
  <c r="R25" i="22"/>
  <c r="R24" i="22"/>
  <c r="R23" i="22"/>
  <c r="R22" i="22"/>
  <c r="R21" i="22"/>
  <c r="R20" i="22"/>
  <c r="R19" i="22"/>
  <c r="R18" i="22"/>
  <c r="R17" i="22"/>
  <c r="R16" i="22"/>
  <c r="R15" i="22"/>
  <c r="R14" i="22"/>
  <c r="R13" i="22"/>
  <c r="R12" i="22"/>
  <c r="R11" i="22"/>
  <c r="R10" i="22"/>
  <c r="R9" i="22"/>
  <c r="R8" i="22"/>
  <c r="R7" i="22"/>
  <c r="R6" i="22"/>
  <c r="R5" i="22"/>
  <c r="R4" i="22"/>
  <c r="R153" i="14"/>
  <c r="R152" i="14"/>
  <c r="R151" i="14"/>
  <c r="R150" i="14"/>
  <c r="R149" i="14"/>
  <c r="R148" i="14"/>
  <c r="R147" i="14"/>
  <c r="R146" i="14"/>
  <c r="R145" i="14"/>
  <c r="R144" i="14"/>
  <c r="R143" i="14"/>
  <c r="R142" i="14"/>
  <c r="R141" i="14"/>
  <c r="R140" i="14"/>
  <c r="R139" i="14"/>
  <c r="R138" i="14"/>
  <c r="R137" i="14"/>
  <c r="R136" i="14"/>
  <c r="R135" i="14"/>
  <c r="R134" i="14"/>
  <c r="R133" i="14"/>
  <c r="R132" i="14"/>
  <c r="R131" i="14"/>
  <c r="R130" i="14"/>
  <c r="R129" i="14"/>
  <c r="R128" i="14"/>
  <c r="R127" i="14"/>
  <c r="R126" i="14"/>
  <c r="R125" i="14"/>
  <c r="R124" i="14"/>
  <c r="R123" i="14"/>
  <c r="R122" i="14"/>
  <c r="R121" i="14"/>
  <c r="R120" i="14"/>
  <c r="R119" i="14"/>
  <c r="R118" i="14"/>
  <c r="R117" i="14"/>
  <c r="R116" i="14"/>
  <c r="R115" i="14"/>
  <c r="R114" i="14"/>
  <c r="R113" i="14"/>
  <c r="R112" i="14"/>
  <c r="R111" i="14"/>
  <c r="R110" i="14"/>
  <c r="R109" i="14"/>
  <c r="R108" i="14"/>
  <c r="R107" i="14"/>
  <c r="R106" i="14"/>
  <c r="R105" i="14"/>
  <c r="R104" i="14"/>
  <c r="R103" i="14"/>
  <c r="R102" i="14"/>
  <c r="R101" i="14"/>
  <c r="R100" i="14"/>
  <c r="R99" i="14"/>
  <c r="R98" i="14"/>
  <c r="R97" i="14"/>
  <c r="R96" i="14"/>
  <c r="R95" i="14"/>
  <c r="R94" i="14"/>
  <c r="R93" i="14"/>
  <c r="R92" i="14"/>
  <c r="R91" i="14"/>
  <c r="R90" i="14"/>
  <c r="R89" i="14"/>
  <c r="R88" i="14"/>
  <c r="R87" i="14"/>
  <c r="R86" i="14"/>
  <c r="R85" i="14"/>
  <c r="R84" i="14"/>
  <c r="R83" i="14"/>
  <c r="R82" i="14"/>
  <c r="R81" i="14"/>
  <c r="R80" i="14"/>
  <c r="R79" i="14"/>
  <c r="R78" i="14"/>
  <c r="R77" i="14"/>
  <c r="R76" i="14"/>
  <c r="R75" i="14"/>
  <c r="R74" i="14"/>
  <c r="R73" i="14"/>
  <c r="R72" i="14"/>
  <c r="R71" i="14"/>
  <c r="R70" i="14"/>
  <c r="R69" i="14"/>
  <c r="R68" i="14"/>
  <c r="R67" i="14"/>
  <c r="R66" i="14"/>
  <c r="R65" i="14"/>
  <c r="R64" i="14"/>
  <c r="R63" i="14"/>
  <c r="R62" i="14"/>
  <c r="R61" i="14"/>
  <c r="R60" i="14"/>
  <c r="R59" i="14"/>
  <c r="R58" i="14"/>
  <c r="R57" i="14"/>
  <c r="R56" i="14"/>
  <c r="R55" i="14"/>
  <c r="R54" i="14"/>
  <c r="R53" i="14"/>
  <c r="R52" i="14"/>
  <c r="R51" i="14"/>
  <c r="R50" i="14"/>
  <c r="R49" i="14"/>
  <c r="R48" i="14"/>
  <c r="R47" i="14"/>
  <c r="R46" i="14"/>
  <c r="R45" i="14"/>
  <c r="R44" i="14"/>
  <c r="R43" i="14"/>
  <c r="R42" i="14"/>
  <c r="R41" i="14"/>
  <c r="R40" i="14"/>
  <c r="R39" i="14"/>
  <c r="R38" i="14"/>
  <c r="R37" i="14"/>
  <c r="R36" i="14"/>
  <c r="R35" i="14"/>
  <c r="R34" i="14"/>
  <c r="R33" i="14"/>
  <c r="R32" i="14"/>
  <c r="R31" i="14"/>
  <c r="R30" i="14"/>
  <c r="R29" i="14"/>
  <c r="R28" i="14"/>
  <c r="R27" i="14"/>
  <c r="R26" i="14"/>
  <c r="R25" i="14"/>
  <c r="R24" i="14"/>
  <c r="R23" i="14"/>
  <c r="R22" i="14"/>
  <c r="R21" i="14"/>
  <c r="R20" i="14"/>
  <c r="R19" i="14"/>
  <c r="R18" i="14"/>
  <c r="R17" i="14"/>
  <c r="R16" i="14"/>
  <c r="R15" i="14"/>
  <c r="R14" i="14"/>
  <c r="R13" i="14"/>
  <c r="R12" i="14"/>
  <c r="R11" i="14"/>
  <c r="R10" i="14"/>
  <c r="R9" i="14"/>
  <c r="R8" i="14"/>
  <c r="R7" i="14"/>
  <c r="R6" i="14"/>
  <c r="R5" i="14"/>
  <c r="R4" i="14"/>
  <c r="U153" i="22" l="1"/>
  <c r="P153" i="22" s="1"/>
  <c r="T153" i="22"/>
  <c r="U152" i="22"/>
  <c r="T152" i="22"/>
  <c r="P152" i="22" s="1"/>
  <c r="S152" i="22" s="1"/>
  <c r="U151" i="22"/>
  <c r="T151" i="22"/>
  <c r="P151" i="22" s="1"/>
  <c r="U150" i="22"/>
  <c r="T150" i="22"/>
  <c r="P150" i="22" s="1"/>
  <c r="U149" i="22"/>
  <c r="T149" i="22"/>
  <c r="P149" i="22"/>
  <c r="S149" i="22" s="1"/>
  <c r="U148" i="22"/>
  <c r="T148" i="22"/>
  <c r="P148" i="22" s="1"/>
  <c r="U147" i="22"/>
  <c r="P147" i="22" s="1"/>
  <c r="T147" i="22"/>
  <c r="U146" i="22"/>
  <c r="T146" i="22"/>
  <c r="P146" i="22" s="1"/>
  <c r="S146" i="22" s="1"/>
  <c r="U145" i="22"/>
  <c r="T145" i="22"/>
  <c r="P145" i="22" s="1"/>
  <c r="U144" i="22"/>
  <c r="T144" i="22"/>
  <c r="S144" i="22"/>
  <c r="P144" i="22"/>
  <c r="U143" i="22"/>
  <c r="P143" i="22" s="1"/>
  <c r="S143" i="22" s="1"/>
  <c r="T143" i="22"/>
  <c r="U142" i="22"/>
  <c r="T142" i="22"/>
  <c r="P142" i="22"/>
  <c r="S142" i="22" s="1"/>
  <c r="U141" i="22"/>
  <c r="T141" i="22"/>
  <c r="P141" i="22"/>
  <c r="S141" i="22" s="1"/>
  <c r="U140" i="22"/>
  <c r="T140" i="22"/>
  <c r="P140" i="22" s="1"/>
  <c r="S140" i="22" s="1"/>
  <c r="U139" i="22"/>
  <c r="T139" i="22"/>
  <c r="P139" i="22" s="1"/>
  <c r="S139" i="22" s="1"/>
  <c r="U138" i="22"/>
  <c r="T138" i="22"/>
  <c r="P138" i="22" s="1"/>
  <c r="U137" i="22"/>
  <c r="T137" i="22"/>
  <c r="P137" i="22"/>
  <c r="U136" i="22"/>
  <c r="T136" i="22"/>
  <c r="P136" i="22" s="1"/>
  <c r="U135" i="22"/>
  <c r="P135" i="22" s="1"/>
  <c r="T135" i="22"/>
  <c r="U134" i="22"/>
  <c r="T134" i="22"/>
  <c r="P134" i="22" s="1"/>
  <c r="S134" i="22" s="1"/>
  <c r="U133" i="22"/>
  <c r="T133" i="22"/>
  <c r="P133" i="22" s="1"/>
  <c r="U132" i="22"/>
  <c r="T132" i="22"/>
  <c r="S132" i="22"/>
  <c r="P132" i="22"/>
  <c r="U131" i="22"/>
  <c r="P131" i="22" s="1"/>
  <c r="T131" i="22"/>
  <c r="U130" i="22"/>
  <c r="T130" i="22"/>
  <c r="P130" i="22"/>
  <c r="U129" i="22"/>
  <c r="T129" i="22"/>
  <c r="P129" i="22"/>
  <c r="U128" i="22"/>
  <c r="T128" i="22"/>
  <c r="P128" i="22" s="1"/>
  <c r="U127" i="22"/>
  <c r="T127" i="22"/>
  <c r="P127" i="22" s="1"/>
  <c r="U126" i="22"/>
  <c r="T126" i="22"/>
  <c r="P126" i="22" s="1"/>
  <c r="S126" i="22" s="1"/>
  <c r="U125" i="22"/>
  <c r="T125" i="22"/>
  <c r="P125" i="22"/>
  <c r="U124" i="22"/>
  <c r="T124" i="22"/>
  <c r="P124" i="22" s="1"/>
  <c r="U123" i="22"/>
  <c r="T123" i="22"/>
  <c r="P123" i="22" s="1"/>
  <c r="U122" i="22"/>
  <c r="T122" i="22"/>
  <c r="P122" i="22" s="1"/>
  <c r="S122" i="22" s="1"/>
  <c r="U121" i="22"/>
  <c r="T121" i="22"/>
  <c r="P121" i="22" s="1"/>
  <c r="S121" i="22" s="1"/>
  <c r="U120" i="22"/>
  <c r="T120" i="22"/>
  <c r="S120" i="22"/>
  <c r="P120" i="22"/>
  <c r="U119" i="22"/>
  <c r="P119" i="22" s="1"/>
  <c r="S119" i="22" s="1"/>
  <c r="T119" i="22"/>
  <c r="U118" i="22"/>
  <c r="T118" i="22"/>
  <c r="P118" i="22"/>
  <c r="U117" i="22"/>
  <c r="T117" i="22"/>
  <c r="P117" i="22"/>
  <c r="U116" i="22"/>
  <c r="T116" i="22"/>
  <c r="P116" i="22" s="1"/>
  <c r="S116" i="22" s="1"/>
  <c r="U115" i="22"/>
  <c r="T115" i="22"/>
  <c r="P115" i="22" s="1"/>
  <c r="U114" i="22"/>
  <c r="T114" i="22"/>
  <c r="P114" i="22" s="1"/>
  <c r="U113" i="22"/>
  <c r="T113" i="22"/>
  <c r="P113" i="22"/>
  <c r="S113" i="22" s="1"/>
  <c r="U112" i="22"/>
  <c r="T112" i="22"/>
  <c r="P112" i="22" s="1"/>
  <c r="U111" i="22"/>
  <c r="T111" i="22"/>
  <c r="P111" i="22" s="1"/>
  <c r="S111" i="22" s="1"/>
  <c r="U110" i="22"/>
  <c r="T110" i="22"/>
  <c r="P110" i="22" s="1"/>
  <c r="U109" i="22"/>
  <c r="T109" i="22"/>
  <c r="P109" i="22" s="1"/>
  <c r="U108" i="22"/>
  <c r="T108" i="22"/>
  <c r="S108" i="22"/>
  <c r="P108" i="22"/>
  <c r="U107" i="22"/>
  <c r="P107" i="22" s="1"/>
  <c r="T107" i="22"/>
  <c r="U106" i="22"/>
  <c r="T106" i="22"/>
  <c r="P106" i="22"/>
  <c r="S106" i="22" s="1"/>
  <c r="U105" i="22"/>
  <c r="T105" i="22"/>
  <c r="P105" i="22"/>
  <c r="U104" i="22"/>
  <c r="T104" i="22"/>
  <c r="P104" i="22" s="1"/>
  <c r="S104" i="22" s="1"/>
  <c r="U103" i="22"/>
  <c r="T103" i="22"/>
  <c r="P103" i="22" s="1"/>
  <c r="U102" i="22"/>
  <c r="T102" i="22"/>
  <c r="P102" i="22" s="1"/>
  <c r="U101" i="22"/>
  <c r="T101" i="22"/>
  <c r="P101" i="22"/>
  <c r="U100" i="22"/>
  <c r="T100" i="22"/>
  <c r="P100" i="22" s="1"/>
  <c r="U99" i="22"/>
  <c r="T99" i="22"/>
  <c r="P99" i="22" s="1"/>
  <c r="S99" i="22" s="1"/>
  <c r="U98" i="22"/>
  <c r="T98" i="22"/>
  <c r="P98" i="22" s="1"/>
  <c r="S98" i="22" s="1"/>
  <c r="U97" i="22"/>
  <c r="T97" i="22"/>
  <c r="P97" i="22" s="1"/>
  <c r="U96" i="22"/>
  <c r="T96" i="22"/>
  <c r="S96" i="22"/>
  <c r="P96" i="22"/>
  <c r="U95" i="22"/>
  <c r="P95" i="22" s="1"/>
  <c r="T95" i="22"/>
  <c r="U94" i="22"/>
  <c r="T94" i="22"/>
  <c r="P94" i="22"/>
  <c r="S94" i="22" s="1"/>
  <c r="U93" i="22"/>
  <c r="T93" i="22"/>
  <c r="P93" i="22"/>
  <c r="S93" i="22" s="1"/>
  <c r="U92" i="22"/>
  <c r="T92" i="22"/>
  <c r="P92" i="22" s="1"/>
  <c r="U91" i="22"/>
  <c r="T91" i="22"/>
  <c r="P91" i="22" s="1"/>
  <c r="U90" i="22"/>
  <c r="T90" i="22"/>
  <c r="P90" i="22" s="1"/>
  <c r="S90" i="22" s="1"/>
  <c r="U89" i="22"/>
  <c r="T89" i="22"/>
  <c r="P89" i="22"/>
  <c r="S89" i="22" s="1"/>
  <c r="U88" i="22"/>
  <c r="T88" i="22"/>
  <c r="P88" i="22" s="1"/>
  <c r="U87" i="22"/>
  <c r="T87" i="22"/>
  <c r="P87" i="22" s="1"/>
  <c r="S87" i="22" s="1"/>
  <c r="U86" i="22"/>
  <c r="T86" i="22"/>
  <c r="P86" i="22" s="1"/>
  <c r="S86" i="22" s="1"/>
  <c r="U85" i="22"/>
  <c r="T85" i="22"/>
  <c r="P85" i="22" s="1"/>
  <c r="U84" i="22"/>
  <c r="T84" i="22"/>
  <c r="S84" i="22"/>
  <c r="P84" i="22"/>
  <c r="U83" i="22"/>
  <c r="P83" i="22" s="1"/>
  <c r="S83" i="22" s="1"/>
  <c r="T83" i="22"/>
  <c r="U82" i="22"/>
  <c r="T82" i="22"/>
  <c r="P82" i="22"/>
  <c r="S82" i="22" s="1"/>
  <c r="U81" i="22"/>
  <c r="T81" i="22"/>
  <c r="P81" i="22"/>
  <c r="U80" i="22"/>
  <c r="T80" i="22"/>
  <c r="P80" i="22" s="1"/>
  <c r="U79" i="22"/>
  <c r="T79" i="22"/>
  <c r="P79" i="22" s="1"/>
  <c r="U78" i="22"/>
  <c r="T78" i="22"/>
  <c r="P78" i="22" s="1"/>
  <c r="S78" i="22" s="1"/>
  <c r="U77" i="22"/>
  <c r="T77" i="22"/>
  <c r="P77" i="22"/>
  <c r="U76" i="22"/>
  <c r="T76" i="22"/>
  <c r="P76" i="22" s="1"/>
  <c r="S76" i="22" s="1"/>
  <c r="U75" i="22"/>
  <c r="T75" i="22"/>
  <c r="P75" i="22" s="1"/>
  <c r="U74" i="22"/>
  <c r="T74" i="22"/>
  <c r="P74" i="22" s="1"/>
  <c r="U73" i="22"/>
  <c r="T73" i="22"/>
  <c r="P73" i="22" s="1"/>
  <c r="W72" i="22"/>
  <c r="U72" i="22"/>
  <c r="P72" i="22" s="1"/>
  <c r="S72" i="22" s="1"/>
  <c r="T72" i="22"/>
  <c r="U71" i="22"/>
  <c r="T71" i="22"/>
  <c r="P71" i="22" s="1"/>
  <c r="U70" i="22"/>
  <c r="T70" i="22"/>
  <c r="P70" i="22" s="1"/>
  <c r="Z69" i="22"/>
  <c r="U69" i="22"/>
  <c r="T69" i="22"/>
  <c r="P69" i="22" s="1"/>
  <c r="U68" i="22"/>
  <c r="T68" i="22"/>
  <c r="P68" i="22" s="1"/>
  <c r="Z73" i="22"/>
  <c r="U67" i="22"/>
  <c r="T67" i="22"/>
  <c r="P67" i="22" s="1"/>
  <c r="Z72" i="22"/>
  <c r="U66" i="22"/>
  <c r="T66" i="22"/>
  <c r="Z71" i="22"/>
  <c r="U65" i="22"/>
  <c r="T65" i="22"/>
  <c r="U64" i="22"/>
  <c r="T64" i="22"/>
  <c r="P64" i="22" s="1"/>
  <c r="Y69" i="22"/>
  <c r="U63" i="22"/>
  <c r="P63" i="22" s="1"/>
  <c r="T63" i="22"/>
  <c r="Y68" i="22"/>
  <c r="U62" i="22"/>
  <c r="T62" i="22"/>
  <c r="Z66" i="22"/>
  <c r="U61" i="22"/>
  <c r="T61" i="22"/>
  <c r="P61" i="22" s="1"/>
  <c r="U60" i="22"/>
  <c r="T60" i="22"/>
  <c r="U59" i="22"/>
  <c r="T59" i="22"/>
  <c r="U58" i="22"/>
  <c r="T58" i="22"/>
  <c r="U57" i="22"/>
  <c r="T57" i="22"/>
  <c r="Y61" i="22"/>
  <c r="U56" i="22"/>
  <c r="T56" i="22"/>
  <c r="Z60" i="22"/>
  <c r="U55" i="22"/>
  <c r="T55" i="22"/>
  <c r="U54" i="22"/>
  <c r="T54" i="22"/>
  <c r="U53" i="22"/>
  <c r="T53" i="22"/>
  <c r="Z57" i="22"/>
  <c r="U52" i="22"/>
  <c r="T52" i="22"/>
  <c r="Z56" i="22"/>
  <c r="U51" i="22"/>
  <c r="P51" i="22" s="1"/>
  <c r="T51" i="22"/>
  <c r="Y55" i="22"/>
  <c r="U50" i="22"/>
  <c r="T50" i="22"/>
  <c r="Z58" i="22"/>
  <c r="U49" i="22"/>
  <c r="T49" i="22"/>
  <c r="U48" i="22"/>
  <c r="T48" i="22"/>
  <c r="U47" i="22"/>
  <c r="T47" i="22"/>
  <c r="U46" i="22"/>
  <c r="T46" i="22"/>
  <c r="U45" i="22"/>
  <c r="T45" i="22"/>
  <c r="Z51" i="22"/>
  <c r="U44" i="22"/>
  <c r="T44" i="22"/>
  <c r="P44" i="22" s="1"/>
  <c r="U43" i="22"/>
  <c r="T43" i="22"/>
  <c r="P43" i="22" s="1"/>
  <c r="X48" i="22" s="1"/>
  <c r="Z48" i="22"/>
  <c r="U42" i="22"/>
  <c r="T42" i="22"/>
  <c r="U41" i="22"/>
  <c r="T41" i="22"/>
  <c r="Z46" i="22"/>
  <c r="U40" i="22"/>
  <c r="T40" i="22"/>
  <c r="Y45" i="22"/>
  <c r="U39" i="22"/>
  <c r="T39" i="22"/>
  <c r="U38" i="22"/>
  <c r="T38" i="22"/>
  <c r="U37" i="22"/>
  <c r="T37" i="22"/>
  <c r="Z42" i="22"/>
  <c r="Z36" i="22"/>
  <c r="Y36" i="22"/>
  <c r="U36" i="22"/>
  <c r="T36" i="22"/>
  <c r="U35" i="22"/>
  <c r="T35" i="22"/>
  <c r="U34" i="22"/>
  <c r="T34" i="22"/>
  <c r="U33" i="22"/>
  <c r="T33" i="22"/>
  <c r="Z38" i="22"/>
  <c r="Z32" i="22"/>
  <c r="U32" i="22"/>
  <c r="T32" i="22"/>
  <c r="U31" i="22"/>
  <c r="T31" i="22"/>
  <c r="P31" i="22" s="1"/>
  <c r="U30" i="22"/>
  <c r="T30" i="22"/>
  <c r="U29" i="22"/>
  <c r="T29" i="22"/>
  <c r="P29" i="22" s="1"/>
  <c r="U28" i="22"/>
  <c r="T28" i="22"/>
  <c r="Y32" i="22"/>
  <c r="U27" i="22"/>
  <c r="T27" i="22"/>
  <c r="P27" i="22" s="1"/>
  <c r="U26" i="22"/>
  <c r="T26" i="22"/>
  <c r="Y31" i="22"/>
  <c r="U25" i="22"/>
  <c r="T25" i="22"/>
  <c r="U24" i="22"/>
  <c r="T24" i="22"/>
  <c r="U23" i="22"/>
  <c r="T23" i="22"/>
  <c r="P23" i="22" s="1"/>
  <c r="U22" i="22"/>
  <c r="T22" i="22"/>
  <c r="U21" i="22"/>
  <c r="T21" i="22"/>
  <c r="U20" i="22"/>
  <c r="T20" i="22"/>
  <c r="U19" i="22"/>
  <c r="T19" i="22"/>
  <c r="P19" i="22" s="1"/>
  <c r="Y24" i="22"/>
  <c r="U18" i="22"/>
  <c r="T18" i="22"/>
  <c r="U17" i="22"/>
  <c r="T17" i="22"/>
  <c r="P17" i="22" s="1"/>
  <c r="U16" i="22"/>
  <c r="T16" i="22"/>
  <c r="Z15" i="22"/>
  <c r="Y15" i="22"/>
  <c r="U15" i="22"/>
  <c r="T15" i="22"/>
  <c r="Z20" i="22"/>
  <c r="U14" i="22"/>
  <c r="T14" i="22"/>
  <c r="U13" i="22"/>
  <c r="T13" i="22"/>
  <c r="Z12" i="22"/>
  <c r="Y12" i="22"/>
  <c r="U12" i="22"/>
  <c r="T12" i="22"/>
  <c r="Z17" i="22"/>
  <c r="U11" i="22"/>
  <c r="T11" i="22"/>
  <c r="P11" i="22" s="1"/>
  <c r="U10" i="22"/>
  <c r="T10" i="22"/>
  <c r="P10" i="22" s="1"/>
  <c r="U9" i="22"/>
  <c r="P9" i="22" s="1"/>
  <c r="T9" i="22"/>
  <c r="U8" i="22"/>
  <c r="T8" i="22"/>
  <c r="Z14" i="22"/>
  <c r="U7" i="22"/>
  <c r="T7" i="22"/>
  <c r="P7" i="22" s="1"/>
  <c r="Z13" i="22"/>
  <c r="U6" i="22"/>
  <c r="T6" i="22"/>
  <c r="U5" i="22"/>
  <c r="T5" i="22"/>
  <c r="Z11" i="22"/>
  <c r="AD4" i="22"/>
  <c r="U4" i="22"/>
  <c r="T4" i="22"/>
  <c r="Z10" i="22"/>
  <c r="AN62" i="21"/>
  <c r="AN37" i="21"/>
  <c r="AN36" i="21"/>
  <c r="AN35" i="21"/>
  <c r="AN34" i="21"/>
  <c r="AN33" i="21"/>
  <c r="Z1" i="21" s="1"/>
  <c r="AN20" i="21"/>
  <c r="AN19" i="21"/>
  <c r="AN16" i="21"/>
  <c r="AN15" i="21"/>
  <c r="AN13" i="21"/>
  <c r="AN12" i="21"/>
  <c r="AN6" i="21"/>
  <c r="Z43" i="22" l="1"/>
  <c r="Z41" i="22"/>
  <c r="Y66" i="22"/>
  <c r="Z70" i="22"/>
  <c r="S101" i="22"/>
  <c r="Z62" i="22"/>
  <c r="S80" i="22"/>
  <c r="S97" i="22"/>
  <c r="S105" i="22"/>
  <c r="S115" i="22"/>
  <c r="S136" i="22"/>
  <c r="S150" i="22"/>
  <c r="Y14" i="22"/>
  <c r="S10" i="22"/>
  <c r="AB15" i="22" s="1"/>
  <c r="S77" i="22"/>
  <c r="S73" i="22"/>
  <c r="S81" i="22"/>
  <c r="S91" i="22"/>
  <c r="S112" i="22"/>
  <c r="S130" i="22"/>
  <c r="S137" i="22"/>
  <c r="S133" i="22"/>
  <c r="S147" i="22"/>
  <c r="S151" i="22"/>
  <c r="Y13" i="22"/>
  <c r="Y41" i="22"/>
  <c r="S7" i="22"/>
  <c r="AB13" i="22" s="1"/>
  <c r="Z34" i="22"/>
  <c r="S88" i="22"/>
  <c r="S102" i="22"/>
  <c r="S123" i="22"/>
  <c r="S74" i="22"/>
  <c r="S92" i="22"/>
  <c r="S95" i="22"/>
  <c r="S109" i="22"/>
  <c r="S117" i="22"/>
  <c r="S127" i="22"/>
  <c r="S148" i="22"/>
  <c r="Z35" i="22"/>
  <c r="S71" i="22"/>
  <c r="S85" i="22"/>
  <c r="S103" i="22"/>
  <c r="S124" i="22"/>
  <c r="S138" i="22"/>
  <c r="S75" i="22"/>
  <c r="S110" i="22"/>
  <c r="S128" i="22"/>
  <c r="S131" i="22"/>
  <c r="S145" i="22"/>
  <c r="S79" i="22"/>
  <c r="S100" i="22"/>
  <c r="S114" i="22"/>
  <c r="S118" i="22"/>
  <c r="S125" i="22"/>
  <c r="S107" i="22"/>
  <c r="S129" i="22"/>
  <c r="S135" i="22"/>
  <c r="S153" i="22"/>
  <c r="Z18" i="22"/>
  <c r="Z21" i="22"/>
  <c r="Z25" i="22"/>
  <c r="Z29" i="22"/>
  <c r="Y23" i="22"/>
  <c r="Y27" i="22"/>
  <c r="Z47" i="22"/>
  <c r="S11" i="22"/>
  <c r="Y33" i="22"/>
  <c r="Z33" i="22"/>
  <c r="Y57" i="22"/>
  <c r="Z39" i="22"/>
  <c r="Y53" i="22"/>
  <c r="S61" i="22"/>
  <c r="S29" i="22"/>
  <c r="Y40" i="22"/>
  <c r="Y50" i="22"/>
  <c r="X24" i="22"/>
  <c r="Z16" i="22"/>
  <c r="Z19" i="22"/>
  <c r="Z26" i="22"/>
  <c r="Z24" i="22"/>
  <c r="Y37" i="22"/>
  <c r="Z40" i="22"/>
  <c r="X22" i="22"/>
  <c r="Y30" i="22"/>
  <c r="Y28" i="22"/>
  <c r="Z37" i="22"/>
  <c r="Z53" i="22"/>
  <c r="P58" i="22"/>
  <c r="P39" i="22"/>
  <c r="P25" i="22"/>
  <c r="Z28" i="22"/>
  <c r="Y44" i="22"/>
  <c r="Z61" i="22"/>
  <c r="Z44" i="22"/>
  <c r="P56" i="22"/>
  <c r="S56" i="22" s="1"/>
  <c r="P59" i="22"/>
  <c r="S59" i="22" s="1"/>
  <c r="Y65" i="22"/>
  <c r="Z65" i="22"/>
  <c r="Z54" i="22"/>
  <c r="P12" i="22"/>
  <c r="P26" i="22"/>
  <c r="X31" i="22" s="1"/>
  <c r="P49" i="22"/>
  <c r="S49" i="22" s="1"/>
  <c r="S70" i="22"/>
  <c r="S69" i="22"/>
  <c r="Z68" i="22"/>
  <c r="S63" i="22"/>
  <c r="Y47" i="22"/>
  <c r="Y48" i="22"/>
  <c r="S23" i="22"/>
  <c r="Z23" i="22"/>
  <c r="Y20" i="22"/>
  <c r="Y19" i="22"/>
  <c r="Z6" i="22"/>
  <c r="Z5" i="22"/>
  <c r="Y10" i="22"/>
  <c r="P8" i="22"/>
  <c r="X14" i="22" s="1"/>
  <c r="P20" i="22"/>
  <c r="P30" i="22"/>
  <c r="P42" i="22"/>
  <c r="P48" i="22"/>
  <c r="S48" i="22" s="1"/>
  <c r="AA52" i="22" s="1"/>
  <c r="P55" i="22"/>
  <c r="S55" i="22" s="1"/>
  <c r="P18" i="22"/>
  <c r="S18" i="22" s="1"/>
  <c r="P28" i="22"/>
  <c r="S28" i="22" s="1"/>
  <c r="P34" i="22"/>
  <c r="S34" i="22" s="1"/>
  <c r="P38" i="22"/>
  <c r="X43" i="22" s="1"/>
  <c r="P41" i="22"/>
  <c r="P50" i="22"/>
  <c r="X54" i="22" s="1"/>
  <c r="S64" i="22"/>
  <c r="Y73" i="22"/>
  <c r="S67" i="22"/>
  <c r="X72" i="22"/>
  <c r="Y72" i="22"/>
  <c r="S68" i="22"/>
  <c r="Y8" i="22"/>
  <c r="Y71" i="22"/>
  <c r="Y70" i="22"/>
  <c r="W73" i="22"/>
  <c r="X73" i="22"/>
  <c r="Z59" i="22"/>
  <c r="Y64" i="22"/>
  <c r="Z55" i="22"/>
  <c r="Y49" i="22"/>
  <c r="Z64" i="22"/>
  <c r="S58" i="22"/>
  <c r="Z7" i="22"/>
  <c r="Z49" i="22"/>
  <c r="Y54" i="22"/>
  <c r="Z45" i="22"/>
  <c r="Y52" i="22"/>
  <c r="Z52" i="22"/>
  <c r="Y7" i="22"/>
  <c r="Z63" i="22"/>
  <c r="W56" i="22"/>
  <c r="Y60" i="22"/>
  <c r="S44" i="22"/>
  <c r="Z50" i="22"/>
  <c r="Y56" i="22"/>
  <c r="P62" i="22"/>
  <c r="S62" i="22" s="1"/>
  <c r="AB67" i="22" s="1"/>
  <c r="Z67" i="22"/>
  <c r="P66" i="22"/>
  <c r="P65" i="22"/>
  <c r="Z8" i="22"/>
  <c r="T2" i="22"/>
  <c r="P15" i="22"/>
  <c r="S15" i="22" s="1"/>
  <c r="P22" i="22"/>
  <c r="X27" i="22" s="1"/>
  <c r="P37" i="22"/>
  <c r="P52" i="22"/>
  <c r="X56" i="22" s="1"/>
  <c r="X13" i="22"/>
  <c r="P5" i="22"/>
  <c r="P32" i="22"/>
  <c r="S32" i="22" s="1"/>
  <c r="P46" i="22"/>
  <c r="S46" i="22" s="1"/>
  <c r="P60" i="22"/>
  <c r="P24" i="22"/>
  <c r="W29" i="22" s="1"/>
  <c r="P33" i="22"/>
  <c r="W38" i="22" s="1"/>
  <c r="P36" i="22"/>
  <c r="S36" i="22" s="1"/>
  <c r="AA40" i="22" s="1"/>
  <c r="P21" i="22"/>
  <c r="W26" i="22" s="1"/>
  <c r="W13" i="22"/>
  <c r="P6" i="22"/>
  <c r="S6" i="22" s="1"/>
  <c r="AA12" i="22" s="1"/>
  <c r="P47" i="22"/>
  <c r="S47" i="22" s="1"/>
  <c r="AB53" i="22" s="1"/>
  <c r="P13" i="22"/>
  <c r="P35" i="22"/>
  <c r="S35" i="22" s="1"/>
  <c r="AA39" i="22" s="1"/>
  <c r="P40" i="22"/>
  <c r="P45" i="22"/>
  <c r="S45" i="22" s="1"/>
  <c r="P53" i="22"/>
  <c r="W60" i="22"/>
  <c r="AA53" i="22"/>
  <c r="P54" i="22"/>
  <c r="S54" i="22" s="1"/>
  <c r="U2" i="22"/>
  <c r="X15" i="22"/>
  <c r="P14" i="22"/>
  <c r="X19" i="22" s="1"/>
  <c r="AA15" i="22"/>
  <c r="AB33" i="22"/>
  <c r="P57" i="22"/>
  <c r="W61" i="22" s="1"/>
  <c r="W14" i="22"/>
  <c r="X44" i="22"/>
  <c r="P16" i="22"/>
  <c r="W21" i="22" s="1"/>
  <c r="W23" i="22"/>
  <c r="S5" i="22"/>
  <c r="Y18" i="22"/>
  <c r="S25" i="22"/>
  <c r="X26" i="22"/>
  <c r="Z27" i="22"/>
  <c r="W30" i="22"/>
  <c r="Z31" i="22"/>
  <c r="Y35" i="22"/>
  <c r="X39" i="22"/>
  <c r="S42" i="22"/>
  <c r="S30" i="22"/>
  <c r="W35" i="22"/>
  <c r="X23" i="22"/>
  <c r="W31" i="22"/>
  <c r="Y22" i="22"/>
  <c r="Y26" i="22"/>
  <c r="W34" i="22"/>
  <c r="Y5" i="22"/>
  <c r="W12" i="22"/>
  <c r="Y17" i="22"/>
  <c r="Y21" i="22"/>
  <c r="Z30" i="22"/>
  <c r="W33" i="22"/>
  <c r="Y34" i="22"/>
  <c r="Y38" i="22"/>
  <c r="S41" i="22"/>
  <c r="W46" i="22"/>
  <c r="Y51" i="22"/>
  <c r="AA60" i="22"/>
  <c r="W63" i="22"/>
  <c r="W67" i="22"/>
  <c r="Y39" i="22"/>
  <c r="Y43" i="22"/>
  <c r="W11" i="22"/>
  <c r="X12" i="22"/>
  <c r="AA13" i="22"/>
  <c r="W16" i="22"/>
  <c r="S24" i="22"/>
  <c r="AA28" i="22" s="1"/>
  <c r="Y25" i="22"/>
  <c r="X29" i="22"/>
  <c r="X33" i="22"/>
  <c r="W37" i="22"/>
  <c r="Y42" i="22"/>
  <c r="X50" i="22"/>
  <c r="Y59" i="22"/>
  <c r="X63" i="22"/>
  <c r="X67" i="22"/>
  <c r="X35" i="22"/>
  <c r="W39" i="22"/>
  <c r="S8" i="22"/>
  <c r="S20" i="22"/>
  <c r="Z22" i="22"/>
  <c r="X34" i="22"/>
  <c r="S37" i="22"/>
  <c r="AA41" i="22" s="1"/>
  <c r="W42" i="22"/>
  <c r="X11" i="22"/>
  <c r="X16" i="22"/>
  <c r="S19" i="22"/>
  <c r="AA23" i="22" s="1"/>
  <c r="W24" i="22"/>
  <c r="S27" i="22"/>
  <c r="Y29" i="22"/>
  <c r="AA34" i="22"/>
  <c r="W41" i="22"/>
  <c r="W45" i="22"/>
  <c r="Y46" i="22"/>
  <c r="W62" i="22"/>
  <c r="Y63" i="22"/>
  <c r="Y67" i="22"/>
  <c r="Y6" i="22"/>
  <c r="S9" i="22"/>
  <c r="S12" i="22"/>
  <c r="AB16" i="22" s="1"/>
  <c r="W17" i="22"/>
  <c r="W28" i="22"/>
  <c r="X41" i="22"/>
  <c r="X45" i="22"/>
  <c r="X62" i="22"/>
  <c r="S17" i="22"/>
  <c r="W22" i="22"/>
  <c r="S38" i="22"/>
  <c r="W43" i="22"/>
  <c r="W25" i="22"/>
  <c r="Y11" i="22"/>
  <c r="Y16" i="22"/>
  <c r="W15" i="22"/>
  <c r="S22" i="22"/>
  <c r="S31" i="22"/>
  <c r="X32" i="22"/>
  <c r="W36" i="22"/>
  <c r="S39" i="22"/>
  <c r="W53" i="22"/>
  <c r="Y58" i="22"/>
  <c r="Y62" i="22"/>
  <c r="AA67" i="22"/>
  <c r="W40" i="22"/>
  <c r="X53" i="22"/>
  <c r="S43" i="22"/>
  <c r="W48" i="22"/>
  <c r="S51" i="22"/>
  <c r="W52" i="22"/>
  <c r="H2" i="22"/>
  <c r="P4" i="22"/>
  <c r="S12" i="14"/>
  <c r="S13" i="14"/>
  <c r="S14" i="14"/>
  <c r="S15" i="14"/>
  <c r="S16" i="14"/>
  <c r="S24" i="14"/>
  <c r="S25" i="14"/>
  <c r="S26" i="14"/>
  <c r="S27" i="14"/>
  <c r="S28" i="14"/>
  <c r="S36" i="14"/>
  <c r="S37" i="14"/>
  <c r="S38" i="14"/>
  <c r="S39" i="14"/>
  <c r="S40" i="14"/>
  <c r="S48" i="14"/>
  <c r="S49" i="14"/>
  <c r="S50" i="14"/>
  <c r="S51" i="14"/>
  <c r="S52" i="14"/>
  <c r="S60" i="14"/>
  <c r="S61" i="14"/>
  <c r="S62" i="14"/>
  <c r="S63" i="14"/>
  <c r="S64" i="14"/>
  <c r="S72" i="14"/>
  <c r="S73" i="14"/>
  <c r="S74" i="14"/>
  <c r="S75" i="14"/>
  <c r="S76" i="14"/>
  <c r="S84" i="14"/>
  <c r="S85" i="14"/>
  <c r="S86" i="14"/>
  <c r="S87" i="14"/>
  <c r="S88" i="14"/>
  <c r="S96" i="14"/>
  <c r="S97" i="14"/>
  <c r="S98" i="14"/>
  <c r="S99" i="14"/>
  <c r="S100" i="14"/>
  <c r="S108" i="14"/>
  <c r="S109" i="14"/>
  <c r="S110" i="14"/>
  <c r="S111" i="14"/>
  <c r="S112" i="14"/>
  <c r="S120" i="14"/>
  <c r="S121" i="14"/>
  <c r="S122" i="14"/>
  <c r="S123" i="14"/>
  <c r="S124" i="14"/>
  <c r="S132" i="14"/>
  <c r="S133" i="14"/>
  <c r="S134" i="14"/>
  <c r="S135" i="14"/>
  <c r="S136" i="14"/>
  <c r="S144" i="14"/>
  <c r="S145" i="14"/>
  <c r="S146" i="14"/>
  <c r="S147" i="14"/>
  <c r="S148" i="14"/>
  <c r="S7" i="14"/>
  <c r="S8" i="14"/>
  <c r="S9" i="14"/>
  <c r="S10" i="14"/>
  <c r="S11" i="14"/>
  <c r="S17" i="14"/>
  <c r="S18" i="14"/>
  <c r="S19" i="14"/>
  <c r="S20" i="14"/>
  <c r="S21" i="14"/>
  <c r="S22" i="14"/>
  <c r="S23" i="14"/>
  <c r="S29" i="14"/>
  <c r="S30" i="14"/>
  <c r="S31" i="14"/>
  <c r="S32" i="14"/>
  <c r="S33" i="14"/>
  <c r="S34" i="14"/>
  <c r="S35" i="14"/>
  <c r="S41" i="14"/>
  <c r="S42" i="14"/>
  <c r="S43" i="14"/>
  <c r="S44" i="14"/>
  <c r="S45" i="14"/>
  <c r="S46" i="14"/>
  <c r="S47" i="14"/>
  <c r="S53" i="14"/>
  <c r="S54" i="14"/>
  <c r="S55" i="14"/>
  <c r="S56" i="14"/>
  <c r="S57" i="14"/>
  <c r="S58" i="14"/>
  <c r="S59" i="14"/>
  <c r="S65" i="14"/>
  <c r="S66" i="14"/>
  <c r="S67" i="14"/>
  <c r="S68" i="14"/>
  <c r="S69" i="14"/>
  <c r="S70" i="14"/>
  <c r="S71" i="14"/>
  <c r="S77" i="14"/>
  <c r="S78" i="14"/>
  <c r="S79" i="14"/>
  <c r="S80" i="14"/>
  <c r="S81" i="14"/>
  <c r="S82" i="14"/>
  <c r="S83" i="14"/>
  <c r="S89" i="14"/>
  <c r="S90" i="14"/>
  <c r="S91" i="14"/>
  <c r="S92" i="14"/>
  <c r="S93" i="14"/>
  <c r="S94" i="14"/>
  <c r="S95" i="14"/>
  <c r="S101" i="14"/>
  <c r="S102" i="14"/>
  <c r="S103" i="14"/>
  <c r="S104" i="14"/>
  <c r="S105" i="14"/>
  <c r="S106" i="14"/>
  <c r="S107" i="14"/>
  <c r="S113" i="14"/>
  <c r="S114" i="14"/>
  <c r="S115" i="14"/>
  <c r="S116" i="14"/>
  <c r="S117" i="14"/>
  <c r="S118" i="14"/>
  <c r="S119" i="14"/>
  <c r="S125" i="14"/>
  <c r="S126" i="14"/>
  <c r="S127" i="14"/>
  <c r="S128" i="14"/>
  <c r="S129" i="14"/>
  <c r="S130" i="14"/>
  <c r="S131" i="14"/>
  <c r="S137" i="14"/>
  <c r="S138" i="14"/>
  <c r="S139" i="14"/>
  <c r="S140" i="14"/>
  <c r="S141" i="14"/>
  <c r="S142" i="14"/>
  <c r="S143" i="14"/>
  <c r="S149" i="14"/>
  <c r="S150" i="14"/>
  <c r="S151" i="14"/>
  <c r="S152" i="14"/>
  <c r="S153" i="14"/>
  <c r="P6" i="14"/>
  <c r="P7" i="14"/>
  <c r="P8" i="14"/>
  <c r="P9" i="14"/>
  <c r="P10" i="14"/>
  <c r="P11" i="14"/>
  <c r="P12" i="14"/>
  <c r="P13" i="14"/>
  <c r="P14" i="14"/>
  <c r="P15" i="14"/>
  <c r="P16" i="14"/>
  <c r="P17" i="14"/>
  <c r="P18" i="14"/>
  <c r="P19" i="14"/>
  <c r="P20" i="14"/>
  <c r="P21" i="14"/>
  <c r="P22" i="14"/>
  <c r="P23" i="14"/>
  <c r="P24" i="14"/>
  <c r="P25" i="14"/>
  <c r="P26" i="14"/>
  <c r="P27" i="14"/>
  <c r="P28" i="14"/>
  <c r="P29" i="14"/>
  <c r="P30" i="14"/>
  <c r="P31" i="14"/>
  <c r="P32" i="14"/>
  <c r="P33" i="14"/>
  <c r="P34" i="14"/>
  <c r="P35" i="14"/>
  <c r="P36" i="14"/>
  <c r="P37" i="14"/>
  <c r="P38" i="14"/>
  <c r="P39" i="14"/>
  <c r="P40" i="14"/>
  <c r="P41" i="14"/>
  <c r="P42" i="14"/>
  <c r="P43" i="14"/>
  <c r="P44" i="14"/>
  <c r="P45" i="14"/>
  <c r="P46" i="14"/>
  <c r="P47" i="14"/>
  <c r="P48" i="14"/>
  <c r="P49" i="14"/>
  <c r="P50" i="14"/>
  <c r="P51" i="14"/>
  <c r="P52" i="14"/>
  <c r="P53" i="14"/>
  <c r="P54" i="14"/>
  <c r="P55" i="14"/>
  <c r="P56" i="14"/>
  <c r="P57" i="14"/>
  <c r="P58" i="14"/>
  <c r="P59" i="14"/>
  <c r="P60" i="14"/>
  <c r="P61" i="14"/>
  <c r="P62" i="14"/>
  <c r="P63" i="14"/>
  <c r="P64" i="14"/>
  <c r="P65" i="14"/>
  <c r="P66" i="14"/>
  <c r="P67" i="14"/>
  <c r="P68" i="14"/>
  <c r="P69" i="14"/>
  <c r="P70" i="14"/>
  <c r="P71" i="14"/>
  <c r="P72" i="14"/>
  <c r="P73" i="14"/>
  <c r="P74" i="14"/>
  <c r="P75" i="14"/>
  <c r="P76" i="14"/>
  <c r="P77" i="14"/>
  <c r="P78" i="14"/>
  <c r="P79" i="14"/>
  <c r="P80" i="14"/>
  <c r="P81" i="14"/>
  <c r="P82" i="14"/>
  <c r="P83" i="14"/>
  <c r="P84" i="14"/>
  <c r="P85" i="14"/>
  <c r="P86" i="14"/>
  <c r="P87" i="14"/>
  <c r="P88" i="14"/>
  <c r="P89" i="14"/>
  <c r="P90" i="14"/>
  <c r="P91" i="14"/>
  <c r="P92" i="14"/>
  <c r="P93" i="14"/>
  <c r="P94" i="14"/>
  <c r="P95" i="14"/>
  <c r="P96" i="14"/>
  <c r="P97" i="14"/>
  <c r="P98" i="14"/>
  <c r="P99" i="14"/>
  <c r="P100" i="14"/>
  <c r="P101" i="14"/>
  <c r="P102" i="14"/>
  <c r="P103" i="14"/>
  <c r="P104" i="14"/>
  <c r="P105" i="14"/>
  <c r="P106" i="14"/>
  <c r="P107" i="14"/>
  <c r="P108" i="14"/>
  <c r="P109" i="14"/>
  <c r="P110" i="14"/>
  <c r="P111" i="14"/>
  <c r="P112" i="14"/>
  <c r="P113" i="14"/>
  <c r="P114" i="14"/>
  <c r="P115" i="14"/>
  <c r="P116" i="14"/>
  <c r="P117" i="14"/>
  <c r="P118" i="14"/>
  <c r="P119" i="14"/>
  <c r="P120" i="14"/>
  <c r="P121" i="14"/>
  <c r="P122" i="14"/>
  <c r="P123" i="14"/>
  <c r="P124" i="14"/>
  <c r="P125" i="14"/>
  <c r="P126" i="14"/>
  <c r="P127" i="14"/>
  <c r="P128" i="14"/>
  <c r="P129" i="14"/>
  <c r="P130" i="14"/>
  <c r="P131" i="14"/>
  <c r="P132" i="14"/>
  <c r="P133" i="14"/>
  <c r="P134" i="14"/>
  <c r="P135" i="14"/>
  <c r="P136" i="14"/>
  <c r="P137" i="14"/>
  <c r="P138" i="14"/>
  <c r="P139" i="14"/>
  <c r="P140" i="14"/>
  <c r="P141" i="14"/>
  <c r="P142" i="14"/>
  <c r="P143" i="14"/>
  <c r="P144" i="14"/>
  <c r="P145" i="14"/>
  <c r="P146" i="14"/>
  <c r="P147" i="14"/>
  <c r="P148" i="14"/>
  <c r="P149" i="14"/>
  <c r="P150" i="14"/>
  <c r="P151" i="14"/>
  <c r="P152" i="14"/>
  <c r="P153" i="14"/>
  <c r="X58" i="22" l="1"/>
  <c r="W54" i="22"/>
  <c r="S50" i="22"/>
  <c r="AA54" i="22" s="1"/>
  <c r="AA33" i="22"/>
  <c r="AB12" i="22"/>
  <c r="AB40" i="22"/>
  <c r="Z9" i="22"/>
  <c r="AA63" i="22"/>
  <c r="AB63" i="22"/>
  <c r="S26" i="22"/>
  <c r="X18" i="22"/>
  <c r="X66" i="22"/>
  <c r="AB23" i="22"/>
  <c r="AB28" i="22"/>
  <c r="X20" i="22"/>
  <c r="W66" i="22"/>
  <c r="AA16" i="22"/>
  <c r="X40" i="22"/>
  <c r="AB34" i="22"/>
  <c r="S33" i="22"/>
  <c r="AB37" i="22" s="1"/>
  <c r="X28" i="22"/>
  <c r="X37" i="22"/>
  <c r="X59" i="22"/>
  <c r="X42" i="22"/>
  <c r="X25" i="22"/>
  <c r="W32" i="22"/>
  <c r="AA66" i="22"/>
  <c r="AB66" i="22"/>
  <c r="X49" i="22"/>
  <c r="AB41" i="22"/>
  <c r="W20" i="22"/>
  <c r="X46" i="22"/>
  <c r="AB54" i="22"/>
  <c r="X30" i="22"/>
  <c r="X36" i="22"/>
  <c r="AA50" i="22"/>
  <c r="W49" i="22"/>
  <c r="W44" i="22"/>
  <c r="X64" i="22"/>
  <c r="W64" i="22"/>
  <c r="W69" i="22"/>
  <c r="X69" i="22"/>
  <c r="AB39" i="22"/>
  <c r="X17" i="22"/>
  <c r="T1" i="22"/>
  <c r="W19" i="22"/>
  <c r="W58" i="22"/>
  <c r="W6" i="22"/>
  <c r="X38" i="22"/>
  <c r="S14" i="22"/>
  <c r="AA18" i="22" s="1"/>
  <c r="X52" i="22"/>
  <c r="X47" i="22"/>
  <c r="W47" i="22"/>
  <c r="X21" i="22"/>
  <c r="S16" i="22"/>
  <c r="X55" i="22"/>
  <c r="W55" i="22"/>
  <c r="S65" i="22"/>
  <c r="X70" i="22"/>
  <c r="W70" i="22"/>
  <c r="W8" i="22"/>
  <c r="S66" i="22"/>
  <c r="X71" i="22"/>
  <c r="W71" i="22"/>
  <c r="AB73" i="22"/>
  <c r="AA73" i="22"/>
  <c r="AB72" i="22"/>
  <c r="AA72" i="22"/>
  <c r="AB69" i="22"/>
  <c r="AA69" i="22"/>
  <c r="W7" i="22"/>
  <c r="S60" i="22"/>
  <c r="AB64" i="22" s="1"/>
  <c r="X65" i="22"/>
  <c r="W65" i="22"/>
  <c r="AB52" i="22"/>
  <c r="AB55" i="22"/>
  <c r="AA55" i="22"/>
  <c r="W59" i="22"/>
  <c r="W50" i="22"/>
  <c r="S52" i="22"/>
  <c r="AB56" i="22" s="1"/>
  <c r="X57" i="22"/>
  <c r="W57" i="22"/>
  <c r="AB47" i="22"/>
  <c r="AA47" i="22"/>
  <c r="AB50" i="22"/>
  <c r="AB49" i="22"/>
  <c r="AA49" i="22"/>
  <c r="W18" i="22"/>
  <c r="S57" i="22"/>
  <c r="X8" i="22"/>
  <c r="X60" i="22"/>
  <c r="S21" i="22"/>
  <c r="W27" i="22"/>
  <c r="S13" i="22"/>
  <c r="AB17" i="22" s="1"/>
  <c r="S53" i="22"/>
  <c r="AA58" i="22" s="1"/>
  <c r="X61" i="22"/>
  <c r="X51" i="22"/>
  <c r="W51" i="22"/>
  <c r="S40" i="22"/>
  <c r="AA44" i="22" s="1"/>
  <c r="X7" i="22"/>
  <c r="W68" i="22"/>
  <c r="X68" i="22"/>
  <c r="X6" i="22"/>
  <c r="AB38" i="22"/>
  <c r="AA38" i="22"/>
  <c r="AB21" i="22"/>
  <c r="AA21" i="22"/>
  <c r="AB59" i="22"/>
  <c r="AA59" i="22"/>
  <c r="AA36" i="22"/>
  <c r="AB36" i="22"/>
  <c r="AB32" i="22"/>
  <c r="AA32" i="22"/>
  <c r="AB31" i="22"/>
  <c r="AA31" i="22"/>
  <c r="S4" i="22"/>
  <c r="X10" i="22"/>
  <c r="W10" i="22"/>
  <c r="W5" i="22"/>
  <c r="X5" i="22"/>
  <c r="AB43" i="22"/>
  <c r="AA43" i="22"/>
  <c r="AA14" i="22"/>
  <c r="AB14" i="22"/>
  <c r="AA29" i="22"/>
  <c r="AB29" i="22"/>
  <c r="AA48" i="22"/>
  <c r="AB48" i="22"/>
  <c r="AB24" i="22"/>
  <c r="AA24" i="22"/>
  <c r="AB20" i="22"/>
  <c r="AA20" i="22"/>
  <c r="AB18" i="22"/>
  <c r="AB22" i="22"/>
  <c r="AA22" i="22"/>
  <c r="AA35" i="22"/>
  <c r="AB35" i="22"/>
  <c r="AB30" i="22"/>
  <c r="AA30" i="22"/>
  <c r="Y9" i="22"/>
  <c r="AB27" i="22"/>
  <c r="AA27" i="22"/>
  <c r="AA19" i="22"/>
  <c r="AB19" i="22"/>
  <c r="AB8" i="22"/>
  <c r="AB68" i="22"/>
  <c r="AA68" i="22"/>
  <c r="AB51" i="22"/>
  <c r="AA51" i="22"/>
  <c r="AB62" i="22"/>
  <c r="AA62" i="22"/>
  <c r="AB26" i="22"/>
  <c r="AA26" i="22"/>
  <c r="AB46" i="22"/>
  <c r="AA46" i="22"/>
  <c r="AB42" i="22"/>
  <c r="AA42" i="22"/>
  <c r="AB11" i="22"/>
  <c r="AA11" i="22"/>
  <c r="S6" i="14"/>
  <c r="Z73" i="14"/>
  <c r="Z72" i="14"/>
  <c r="Z71" i="14"/>
  <c r="Z70" i="14"/>
  <c r="Z69" i="14"/>
  <c r="Z66" i="14"/>
  <c r="Z65" i="14"/>
  <c r="Z64" i="14"/>
  <c r="Z57" i="14"/>
  <c r="Z56" i="14"/>
  <c r="Z55" i="14"/>
  <c r="Z54" i="14"/>
  <c r="Z49" i="14"/>
  <c r="Z47" i="14"/>
  <c r="Y73" i="14"/>
  <c r="Y72" i="14"/>
  <c r="Y71" i="14"/>
  <c r="Y70" i="14"/>
  <c r="Y69" i="14"/>
  <c r="Y66" i="14"/>
  <c r="Y65" i="14"/>
  <c r="Y64" i="14"/>
  <c r="Y57" i="14"/>
  <c r="Y56" i="14"/>
  <c r="Y55" i="14"/>
  <c r="Y54" i="14"/>
  <c r="Y49" i="14"/>
  <c r="Y47" i="14"/>
  <c r="X73" i="14"/>
  <c r="X72" i="14"/>
  <c r="X71" i="14"/>
  <c r="X70" i="14"/>
  <c r="X69" i="14"/>
  <c r="X66" i="14"/>
  <c r="X65" i="14"/>
  <c r="X64" i="14"/>
  <c r="X57" i="14"/>
  <c r="X56" i="14"/>
  <c r="X55" i="14"/>
  <c r="X54" i="14"/>
  <c r="X49" i="14"/>
  <c r="X47" i="14"/>
  <c r="W73" i="14"/>
  <c r="W72" i="14"/>
  <c r="W71" i="14"/>
  <c r="W70" i="14"/>
  <c r="W69" i="14"/>
  <c r="W66" i="14"/>
  <c r="W65" i="14"/>
  <c r="W64" i="14"/>
  <c r="W57" i="14"/>
  <c r="W56" i="14"/>
  <c r="W55" i="14"/>
  <c r="W54" i="14"/>
  <c r="W49" i="14"/>
  <c r="W47" i="14"/>
  <c r="W9" i="22" l="1"/>
  <c r="AA6" i="22"/>
  <c r="J25" i="21" s="1"/>
  <c r="AB6" i="22"/>
  <c r="P25" i="21" s="1"/>
  <c r="AB44" i="22"/>
  <c r="AA8" i="22"/>
  <c r="J27" i="21" s="1"/>
  <c r="AA37" i="22"/>
  <c r="AB25" i="22"/>
  <c r="AA56" i="22"/>
  <c r="AA7" i="22"/>
  <c r="J26" i="21" s="1"/>
  <c r="AB7" i="22"/>
  <c r="P26" i="21" s="1"/>
  <c r="AA25" i="22"/>
  <c r="AA64" i="22"/>
  <c r="AA17" i="22"/>
  <c r="AB71" i="22"/>
  <c r="AA71" i="22"/>
  <c r="AA70" i="22"/>
  <c r="AB70" i="22"/>
  <c r="AB58" i="22"/>
  <c r="AB60" i="22"/>
  <c r="AB57" i="22"/>
  <c r="AA57" i="22"/>
  <c r="AB65" i="22"/>
  <c r="AA65" i="22"/>
  <c r="X9" i="22"/>
  <c r="AB45" i="22"/>
  <c r="AA45" i="22"/>
  <c r="AA61" i="22"/>
  <c r="AB61" i="22"/>
  <c r="AA10" i="22"/>
  <c r="AB5" i="22"/>
  <c r="P24" i="21" s="1"/>
  <c r="AA5" i="22"/>
  <c r="AB10" i="22"/>
  <c r="P27" i="21"/>
  <c r="AN62" i="4"/>
  <c r="P28" i="21" l="1"/>
  <c r="AB9" i="22"/>
  <c r="AD5" i="22" s="1"/>
  <c r="AD6" i="22" s="1"/>
  <c r="Z23" i="21" s="1"/>
  <c r="AA9" i="22"/>
  <c r="J24" i="21"/>
  <c r="J28" i="21" s="1"/>
  <c r="Z1" i="4"/>
  <c r="AN37" i="4"/>
  <c r="AN36" i="4"/>
  <c r="AN35" i="4"/>
  <c r="AN34" i="4"/>
  <c r="AN33" i="4"/>
  <c r="AN20" i="4"/>
  <c r="AN19" i="4"/>
  <c r="AN16" i="4"/>
  <c r="AN15" i="4"/>
  <c r="AN13" i="4"/>
  <c r="AN12" i="4"/>
  <c r="AN6" i="4"/>
  <c r="T153" i="14"/>
  <c r="T152" i="14"/>
  <c r="T151" i="14"/>
  <c r="T150" i="14"/>
  <c r="T149" i="14"/>
  <c r="T148" i="14"/>
  <c r="T147" i="14"/>
  <c r="T146" i="14"/>
  <c r="T145" i="14"/>
  <c r="T144" i="14"/>
  <c r="T143" i="14"/>
  <c r="T142" i="14"/>
  <c r="T141" i="14"/>
  <c r="T140" i="14"/>
  <c r="T139" i="14"/>
  <c r="T138" i="14"/>
  <c r="T137" i="14"/>
  <c r="T136" i="14"/>
  <c r="T135" i="14"/>
  <c r="T134" i="14"/>
  <c r="T133" i="14"/>
  <c r="T132" i="14"/>
  <c r="T131" i="14"/>
  <c r="T130" i="14"/>
  <c r="T129" i="14"/>
  <c r="T128" i="14"/>
  <c r="T127" i="14"/>
  <c r="T126" i="14"/>
  <c r="T125" i="14"/>
  <c r="T124" i="14"/>
  <c r="T123" i="14"/>
  <c r="T122" i="14"/>
  <c r="T121" i="14"/>
  <c r="T120" i="14"/>
  <c r="T119" i="14"/>
  <c r="T118" i="14"/>
  <c r="T117" i="14"/>
  <c r="T116" i="14"/>
  <c r="T115" i="14"/>
  <c r="T114" i="14"/>
  <c r="T113" i="14"/>
  <c r="T112" i="14"/>
  <c r="T111" i="14"/>
  <c r="T110" i="14"/>
  <c r="T109" i="14"/>
  <c r="T108" i="14"/>
  <c r="T107" i="14"/>
  <c r="T106" i="14"/>
  <c r="T105" i="14"/>
  <c r="T104" i="14"/>
  <c r="T103" i="14"/>
  <c r="T102" i="14"/>
  <c r="T101" i="14"/>
  <c r="T100" i="14"/>
  <c r="T99" i="14"/>
  <c r="T98" i="14"/>
  <c r="T97" i="14"/>
  <c r="T96" i="14"/>
  <c r="T95" i="14"/>
  <c r="T94" i="14"/>
  <c r="T93" i="14"/>
  <c r="T92" i="14"/>
  <c r="T91" i="14"/>
  <c r="T90" i="14"/>
  <c r="T89" i="14"/>
  <c r="T88" i="14"/>
  <c r="T87" i="14"/>
  <c r="T86" i="14"/>
  <c r="T85" i="14"/>
  <c r="T84" i="14"/>
  <c r="T83" i="14"/>
  <c r="T82" i="14"/>
  <c r="T81" i="14"/>
  <c r="T80" i="14"/>
  <c r="T79" i="14"/>
  <c r="T78" i="14"/>
  <c r="T77" i="14"/>
  <c r="T76" i="14"/>
  <c r="T75" i="14"/>
  <c r="T74" i="14"/>
  <c r="T73" i="14"/>
  <c r="T72" i="14"/>
  <c r="T71" i="14"/>
  <c r="T70" i="14"/>
  <c r="T69" i="14"/>
  <c r="T68" i="14"/>
  <c r="T67" i="14"/>
  <c r="T66" i="14"/>
  <c r="T65" i="14"/>
  <c r="T64" i="14"/>
  <c r="T63" i="14"/>
  <c r="T62" i="14"/>
  <c r="T61" i="14"/>
  <c r="T60" i="14"/>
  <c r="T59" i="14"/>
  <c r="T58" i="14"/>
  <c r="T57" i="14"/>
  <c r="T56" i="14"/>
  <c r="T55" i="14"/>
  <c r="T54" i="14"/>
  <c r="T53" i="14"/>
  <c r="T52" i="14"/>
  <c r="T51" i="14"/>
  <c r="T50" i="14"/>
  <c r="T49" i="14"/>
  <c r="T48" i="14"/>
  <c r="T47" i="14"/>
  <c r="T46" i="14"/>
  <c r="T45" i="14"/>
  <c r="T44" i="14"/>
  <c r="T43" i="14"/>
  <c r="T42" i="14"/>
  <c r="T41" i="14"/>
  <c r="T40" i="14"/>
  <c r="T39" i="14"/>
  <c r="T38" i="14"/>
  <c r="T37" i="14"/>
  <c r="T36" i="14"/>
  <c r="T35" i="14"/>
  <c r="T34" i="14"/>
  <c r="T33" i="14"/>
  <c r="T32" i="14"/>
  <c r="T31" i="14"/>
  <c r="T30" i="14"/>
  <c r="T29" i="14"/>
  <c r="T28" i="14"/>
  <c r="T27" i="14"/>
  <c r="T26" i="14"/>
  <c r="T25" i="14"/>
  <c r="T24" i="14"/>
  <c r="T23" i="14"/>
  <c r="T22" i="14"/>
  <c r="T21" i="14"/>
  <c r="T20" i="14"/>
  <c r="T19" i="14"/>
  <c r="T18" i="14"/>
  <c r="T17" i="14"/>
  <c r="T16" i="14"/>
  <c r="T15" i="14"/>
  <c r="T14" i="14"/>
  <c r="T13" i="14"/>
  <c r="T12" i="14"/>
  <c r="T11" i="14"/>
  <c r="T10" i="14"/>
  <c r="T9" i="14"/>
  <c r="T8" i="14"/>
  <c r="T7" i="14"/>
  <c r="T6" i="14"/>
  <c r="T5" i="14"/>
  <c r="P5" i="14" s="1"/>
  <c r="S5" i="14" s="1"/>
  <c r="U153" i="14"/>
  <c r="U152" i="14"/>
  <c r="U151" i="14"/>
  <c r="U150" i="14"/>
  <c r="U149" i="14"/>
  <c r="U148" i="14"/>
  <c r="U147" i="14"/>
  <c r="U146" i="14"/>
  <c r="U145" i="14"/>
  <c r="U144" i="14"/>
  <c r="U143" i="14"/>
  <c r="U142" i="14"/>
  <c r="U141" i="14"/>
  <c r="U140" i="14"/>
  <c r="U139" i="14"/>
  <c r="U138" i="14"/>
  <c r="U137" i="14"/>
  <c r="U136" i="14"/>
  <c r="U135" i="14"/>
  <c r="U134" i="14"/>
  <c r="U133" i="14"/>
  <c r="U132" i="14"/>
  <c r="U131" i="14"/>
  <c r="U130" i="14"/>
  <c r="U129" i="14"/>
  <c r="U128" i="14"/>
  <c r="U127" i="14"/>
  <c r="U126" i="14"/>
  <c r="U125" i="14"/>
  <c r="U124" i="14"/>
  <c r="U123" i="14"/>
  <c r="U122" i="14"/>
  <c r="U121" i="14"/>
  <c r="U120" i="14"/>
  <c r="U119" i="14"/>
  <c r="U118" i="14"/>
  <c r="U117" i="14"/>
  <c r="U116" i="14"/>
  <c r="U115" i="14"/>
  <c r="U114" i="14"/>
  <c r="U113" i="14"/>
  <c r="U112" i="14"/>
  <c r="U111" i="14"/>
  <c r="U110" i="14"/>
  <c r="U109" i="14"/>
  <c r="U108" i="14"/>
  <c r="U107" i="14"/>
  <c r="U106" i="14"/>
  <c r="U105" i="14"/>
  <c r="U104" i="14"/>
  <c r="U103" i="14"/>
  <c r="U102" i="14"/>
  <c r="U101" i="14"/>
  <c r="U100" i="14"/>
  <c r="U99" i="14"/>
  <c r="U98" i="14"/>
  <c r="U97" i="14"/>
  <c r="U96" i="14"/>
  <c r="U95" i="14"/>
  <c r="U94" i="14"/>
  <c r="U93" i="14"/>
  <c r="U92" i="14"/>
  <c r="U91" i="14"/>
  <c r="U90" i="14"/>
  <c r="U89" i="14"/>
  <c r="U88" i="14"/>
  <c r="U87" i="14"/>
  <c r="U86" i="14"/>
  <c r="U85" i="14"/>
  <c r="U84" i="14"/>
  <c r="U83" i="14"/>
  <c r="U82" i="14"/>
  <c r="U81" i="14"/>
  <c r="U80" i="14"/>
  <c r="U79" i="14"/>
  <c r="U78" i="14"/>
  <c r="U77" i="14"/>
  <c r="U76" i="14"/>
  <c r="U75" i="14"/>
  <c r="U74" i="14"/>
  <c r="U73" i="14"/>
  <c r="U72" i="14"/>
  <c r="U71" i="14"/>
  <c r="U70" i="14"/>
  <c r="U69" i="14"/>
  <c r="U68" i="14"/>
  <c r="U67" i="14"/>
  <c r="U66" i="14"/>
  <c r="U65" i="14"/>
  <c r="U64" i="14"/>
  <c r="U63" i="14"/>
  <c r="U62" i="14"/>
  <c r="U61" i="14"/>
  <c r="U60" i="14"/>
  <c r="U59" i="14"/>
  <c r="U58" i="14"/>
  <c r="U57" i="14"/>
  <c r="U56" i="14"/>
  <c r="U55" i="14"/>
  <c r="U54" i="14"/>
  <c r="U53" i="14"/>
  <c r="U52" i="14"/>
  <c r="U51" i="14"/>
  <c r="U50" i="14"/>
  <c r="U49" i="14"/>
  <c r="U48" i="14"/>
  <c r="U47" i="14"/>
  <c r="U46" i="14"/>
  <c r="U45" i="14"/>
  <c r="U44" i="14"/>
  <c r="U43" i="14"/>
  <c r="U42" i="14"/>
  <c r="U41" i="14"/>
  <c r="U40" i="14"/>
  <c r="U39" i="14"/>
  <c r="U38" i="14"/>
  <c r="U37" i="14"/>
  <c r="U36" i="14"/>
  <c r="U35" i="14"/>
  <c r="U34" i="14"/>
  <c r="U33" i="14"/>
  <c r="U32" i="14"/>
  <c r="U31" i="14"/>
  <c r="U30" i="14"/>
  <c r="U29" i="14"/>
  <c r="U28" i="14"/>
  <c r="U27" i="14"/>
  <c r="U26" i="14"/>
  <c r="U25" i="14"/>
  <c r="U24" i="14"/>
  <c r="U23" i="14"/>
  <c r="U22" i="14"/>
  <c r="U21" i="14"/>
  <c r="U20" i="14"/>
  <c r="U19" i="14"/>
  <c r="U18" i="14"/>
  <c r="U17" i="14"/>
  <c r="U16" i="14"/>
  <c r="U15" i="14"/>
  <c r="U14" i="14"/>
  <c r="U13" i="14"/>
  <c r="U12" i="14"/>
  <c r="U11" i="14"/>
  <c r="U10" i="14"/>
  <c r="U9" i="14"/>
  <c r="U8" i="14"/>
  <c r="U7" i="14"/>
  <c r="U6" i="14"/>
  <c r="U5" i="14"/>
  <c r="U4" i="14"/>
  <c r="T4" i="14"/>
  <c r="AB73" i="14"/>
  <c r="AB72" i="14"/>
  <c r="AB71" i="14"/>
  <c r="AB70" i="14"/>
  <c r="AB69" i="14"/>
  <c r="AB66" i="14"/>
  <c r="AB65" i="14"/>
  <c r="AB64" i="14"/>
  <c r="AB57" i="14"/>
  <c r="AB56" i="14"/>
  <c r="AB55" i="14"/>
  <c r="AB54" i="14"/>
  <c r="AB49" i="14"/>
  <c r="AB47" i="14"/>
  <c r="AA73" i="14"/>
  <c r="AA72" i="14"/>
  <c r="AA71" i="14"/>
  <c r="AA70" i="14"/>
  <c r="AA69" i="14"/>
  <c r="AA66" i="14"/>
  <c r="AA65" i="14"/>
  <c r="AA64" i="14"/>
  <c r="AA57" i="14"/>
  <c r="AA56" i="14"/>
  <c r="AA55" i="14"/>
  <c r="AA54" i="14"/>
  <c r="AA49" i="14"/>
  <c r="AA47" i="14"/>
  <c r="T2" i="14" l="1"/>
  <c r="H2" i="14" s="1"/>
  <c r="U2" i="14"/>
  <c r="T1" i="14" s="1"/>
  <c r="Z12" i="14" l="1"/>
  <c r="Y12" i="14"/>
  <c r="Z35" i="14"/>
  <c r="Y35" i="14"/>
  <c r="Z13" i="14"/>
  <c r="Y13" i="14"/>
  <c r="Z14" i="14"/>
  <c r="Y14" i="14"/>
  <c r="Z50" i="14"/>
  <c r="Y50" i="14"/>
  <c r="Y15" i="14"/>
  <c r="Z15" i="14"/>
  <c r="Y52" i="14"/>
  <c r="Z52" i="14"/>
  <c r="Z29" i="14"/>
  <c r="Y29" i="14"/>
  <c r="Z23" i="14"/>
  <c r="Y23" i="14"/>
  <c r="Z36" i="14"/>
  <c r="Y36" i="14"/>
  <c r="Z48" i="14"/>
  <c r="Y48" i="14"/>
  <c r="Z37" i="14"/>
  <c r="Y37" i="14"/>
  <c r="Z38" i="14"/>
  <c r="Y38" i="14"/>
  <c r="Y51" i="14"/>
  <c r="Z51" i="14"/>
  <c r="Y27" i="14"/>
  <c r="Z27" i="14"/>
  <c r="Z17" i="14"/>
  <c r="Y17" i="14"/>
  <c r="Z41" i="14"/>
  <c r="Y41" i="14"/>
  <c r="Z18" i="14"/>
  <c r="Y18" i="14"/>
  <c r="Z30" i="14"/>
  <c r="Y30" i="14"/>
  <c r="Z42" i="14"/>
  <c r="Y42" i="14"/>
  <c r="Z43" i="14"/>
  <c r="Y43" i="14"/>
  <c r="Z58" i="14"/>
  <c r="Y58" i="14"/>
  <c r="Z20" i="14"/>
  <c r="Y20" i="14"/>
  <c r="Z32" i="14"/>
  <c r="Y32" i="14"/>
  <c r="Z44" i="14"/>
  <c r="Y44" i="14"/>
  <c r="Z59" i="14"/>
  <c r="Y59" i="14"/>
  <c r="Z5" i="14"/>
  <c r="Z10" i="14"/>
  <c r="Y10" i="14"/>
  <c r="Y5" i="14"/>
  <c r="Z21" i="14"/>
  <c r="Y21" i="14"/>
  <c r="Z33" i="14"/>
  <c r="Y33" i="14"/>
  <c r="Z7" i="14"/>
  <c r="Z45" i="14"/>
  <c r="Y45" i="14"/>
  <c r="Y7" i="14"/>
  <c r="Z60" i="14"/>
  <c r="Y60" i="14"/>
  <c r="Z11" i="14"/>
  <c r="Y11" i="14"/>
  <c r="Z22" i="14"/>
  <c r="Y22" i="14"/>
  <c r="Z34" i="14"/>
  <c r="Y34" i="14"/>
  <c r="Z46" i="14"/>
  <c r="Y46" i="14"/>
  <c r="Z61" i="14"/>
  <c r="Y61" i="14"/>
  <c r="Z31" i="14"/>
  <c r="Y31" i="14"/>
  <c r="Z6" i="14"/>
  <c r="Z19" i="14"/>
  <c r="Y6" i="14"/>
  <c r="Y19" i="14"/>
  <c r="Z62" i="14"/>
  <c r="Y62" i="14"/>
  <c r="Z24" i="14"/>
  <c r="Y24" i="14"/>
  <c r="Y63" i="14"/>
  <c r="Z63" i="14"/>
  <c r="Z25" i="14"/>
  <c r="Y25" i="14"/>
  <c r="Y8" i="14"/>
  <c r="Z67" i="14"/>
  <c r="Y67" i="14"/>
  <c r="Z8" i="14"/>
  <c r="Z26" i="14"/>
  <c r="Y26" i="14"/>
  <c r="Z68" i="14"/>
  <c r="Y68" i="14"/>
  <c r="Y39" i="14"/>
  <c r="Z39" i="14"/>
  <c r="Y16" i="14"/>
  <c r="Z16" i="14"/>
  <c r="Y28" i="14"/>
  <c r="Z28" i="14"/>
  <c r="Y40" i="14"/>
  <c r="Z40" i="14"/>
  <c r="Z53" i="14"/>
  <c r="Y53" i="14"/>
  <c r="Y9" i="14" l="1"/>
  <c r="X61" i="14"/>
  <c r="W61" i="14"/>
  <c r="W60" i="14"/>
  <c r="X60" i="14"/>
  <c r="W46" i="14"/>
  <c r="X46" i="14"/>
  <c r="Z9" i="14"/>
  <c r="W34" i="14"/>
  <c r="X34" i="14"/>
  <c r="X33" i="14"/>
  <c r="W33" i="14"/>
  <c r="X45" i="14"/>
  <c r="W45" i="14"/>
  <c r="X21" i="14"/>
  <c r="W21" i="14"/>
  <c r="P4" i="14"/>
  <c r="W7" i="14"/>
  <c r="X7" i="14" l="1"/>
  <c r="X14" i="14"/>
  <c r="W14" i="14"/>
  <c r="X53" i="14"/>
  <c r="W53" i="14"/>
  <c r="W58" i="14"/>
  <c r="X58" i="14"/>
  <c r="X62" i="14"/>
  <c r="W62" i="14"/>
  <c r="X15" i="14"/>
  <c r="W15" i="14"/>
  <c r="X37" i="14"/>
  <c r="W37" i="14"/>
  <c r="X20" i="14"/>
  <c r="W20" i="14"/>
  <c r="X39" i="14"/>
  <c r="W39" i="14"/>
  <c r="AB34" i="14"/>
  <c r="AA34" i="14"/>
  <c r="X32" i="14"/>
  <c r="W32" i="14"/>
  <c r="W13" i="14"/>
  <c r="X13" i="14"/>
  <c r="X67" i="14"/>
  <c r="W67" i="14"/>
  <c r="W8" i="14"/>
  <c r="X8" i="14"/>
  <c r="X52" i="14"/>
  <c r="W52" i="14"/>
  <c r="X30" i="14"/>
  <c r="W30" i="14"/>
  <c r="W23" i="14"/>
  <c r="X23" i="14"/>
  <c r="W28" i="14"/>
  <c r="X28" i="14"/>
  <c r="W35" i="14"/>
  <c r="X35" i="14"/>
  <c r="X19" i="14"/>
  <c r="W19" i="14"/>
  <c r="X6" i="14"/>
  <c r="W6" i="14"/>
  <c r="X40" i="14"/>
  <c r="W40" i="14"/>
  <c r="X43" i="14"/>
  <c r="W43" i="14"/>
  <c r="X25" i="14"/>
  <c r="W25" i="14"/>
  <c r="X27" i="14"/>
  <c r="W27" i="14"/>
  <c r="X50" i="14"/>
  <c r="W50" i="14"/>
  <c r="X18" i="14"/>
  <c r="W18" i="14"/>
  <c r="AB21" i="14"/>
  <c r="AA21" i="14"/>
  <c r="AB46" i="14"/>
  <c r="AA46" i="14"/>
  <c r="X44" i="14"/>
  <c r="W44" i="14"/>
  <c r="W24" i="14"/>
  <c r="X24" i="14"/>
  <c r="X42" i="14"/>
  <c r="W42" i="14"/>
  <c r="AB45" i="14"/>
  <c r="AA45" i="14"/>
  <c r="W48" i="14"/>
  <c r="X48" i="14"/>
  <c r="X26" i="14"/>
  <c r="W26" i="14"/>
  <c r="W12" i="14"/>
  <c r="X12" i="14"/>
  <c r="X51" i="14"/>
  <c r="W51" i="14"/>
  <c r="W16" i="14"/>
  <c r="X16" i="14"/>
  <c r="X41" i="14"/>
  <c r="W41" i="14"/>
  <c r="AB33" i="14"/>
  <c r="AA33" i="14"/>
  <c r="AA61" i="14"/>
  <c r="AB61" i="14"/>
  <c r="W59" i="14"/>
  <c r="X59" i="14"/>
  <c r="W36" i="14"/>
  <c r="X36" i="14"/>
  <c r="AB60" i="14"/>
  <c r="AA60" i="14"/>
  <c r="X63" i="14"/>
  <c r="W63" i="14"/>
  <c r="X38" i="14"/>
  <c r="W38" i="14"/>
  <c r="S4" i="14"/>
  <c r="W10" i="14"/>
  <c r="X5" i="14"/>
  <c r="X9" i="14" s="1"/>
  <c r="W5" i="14"/>
  <c r="X10" i="14"/>
  <c r="X29" i="14"/>
  <c r="W29" i="14"/>
  <c r="X17" i="14"/>
  <c r="W17" i="14"/>
  <c r="AA68" i="14"/>
  <c r="X68" i="14"/>
  <c r="W68" i="14"/>
  <c r="X31" i="14"/>
  <c r="W31" i="14"/>
  <c r="W22" i="14"/>
  <c r="X22" i="14"/>
  <c r="W11" i="14"/>
  <c r="X11" i="14"/>
  <c r="AA67" i="14"/>
  <c r="AB67" i="14"/>
  <c r="AD4" i="14"/>
  <c r="W9" i="14" l="1"/>
  <c r="AA63" i="14"/>
  <c r="AB63" i="14"/>
  <c r="AB12" i="14"/>
  <c r="AA12" i="14"/>
  <c r="AB22" i="14"/>
  <c r="AA22" i="14"/>
  <c r="AB29" i="14"/>
  <c r="AA29" i="14"/>
  <c r="AB8" i="14"/>
  <c r="P27" i="4" s="1"/>
  <c r="AA8" i="14"/>
  <c r="J27" i="4" s="1"/>
  <c r="AB68" i="14"/>
  <c r="AB31" i="14"/>
  <c r="AA31" i="14"/>
  <c r="AB24" i="14"/>
  <c r="AA24" i="14"/>
  <c r="AB28" i="14"/>
  <c r="AA28" i="14"/>
  <c r="AA50" i="14"/>
  <c r="AB50" i="14"/>
  <c r="AB40" i="14"/>
  <c r="AA40" i="14"/>
  <c r="AA39" i="14"/>
  <c r="AB39" i="14"/>
  <c r="AA62" i="14"/>
  <c r="AB62" i="14"/>
  <c r="AB41" i="14"/>
  <c r="AA41" i="14"/>
  <c r="AA26" i="14"/>
  <c r="AB26" i="14"/>
  <c r="AB36" i="14"/>
  <c r="AA36" i="14"/>
  <c r="AB10" i="14"/>
  <c r="AA10" i="14"/>
  <c r="AB5" i="14"/>
  <c r="P24" i="4" s="1"/>
  <c r="AA5" i="14"/>
  <c r="J24" i="4" s="1"/>
  <c r="AB16" i="14"/>
  <c r="AA16" i="14"/>
  <c r="AB48" i="14"/>
  <c r="AA48" i="14"/>
  <c r="AA7" i="14"/>
  <c r="J26" i="4" s="1"/>
  <c r="AB44" i="14"/>
  <c r="AA44" i="14"/>
  <c r="AB23" i="14"/>
  <c r="AA23" i="14"/>
  <c r="AA27" i="14"/>
  <c r="AB27" i="14"/>
  <c r="AB20" i="14"/>
  <c r="AA20" i="14"/>
  <c r="AB58" i="14"/>
  <c r="AA58" i="14"/>
  <c r="AB59" i="14"/>
  <c r="AA59" i="14"/>
  <c r="AA38" i="14"/>
  <c r="AB38" i="14"/>
  <c r="AA51" i="14"/>
  <c r="AB51" i="14"/>
  <c r="AB7" i="14"/>
  <c r="P26" i="4" s="1"/>
  <c r="AA13" i="14"/>
  <c r="AB13" i="14"/>
  <c r="AB6" i="14"/>
  <c r="P25" i="4" s="1"/>
  <c r="AB19" i="14"/>
  <c r="AA6" i="14"/>
  <c r="J25" i="4" s="1"/>
  <c r="AA19" i="14"/>
  <c r="AB30" i="14"/>
  <c r="AA30" i="14"/>
  <c r="AB11" i="14"/>
  <c r="AA11" i="14"/>
  <c r="AB17" i="14"/>
  <c r="AA17" i="14"/>
  <c r="AA25" i="14"/>
  <c r="AB25" i="14"/>
  <c r="AA37" i="14"/>
  <c r="AB37" i="14"/>
  <c r="AB53" i="14"/>
  <c r="AA53" i="14"/>
  <c r="AB32" i="14"/>
  <c r="AA32" i="14"/>
  <c r="AB42" i="14"/>
  <c r="AA42" i="14"/>
  <c r="AB35" i="14"/>
  <c r="AA35" i="14"/>
  <c r="AB52" i="14"/>
  <c r="AA52" i="14"/>
  <c r="AB18" i="14"/>
  <c r="AA18" i="14"/>
  <c r="AB43" i="14"/>
  <c r="AA43" i="14"/>
  <c r="AA15" i="14"/>
  <c r="AB15" i="14"/>
  <c r="AA14" i="14"/>
  <c r="AB14" i="14"/>
  <c r="AB9" i="14" l="1"/>
  <c r="AD5" i="14" s="1"/>
  <c r="AD6" i="14" s="1"/>
  <c r="Z23" i="4" s="1"/>
  <c r="J28" i="4"/>
  <c r="P28" i="4"/>
  <c r="AA9" i="14"/>
</calcChain>
</file>

<file path=xl/sharedStrings.xml><?xml version="1.0" encoding="utf-8"?>
<sst xmlns="http://schemas.openxmlformats.org/spreadsheetml/2006/main" count="785" uniqueCount="278">
  <si>
    <t>　　令和</t>
    <rPh sb="2" eb="4">
      <t>レイワ</t>
    </rPh>
    <phoneticPr fontId="3"/>
  </si>
  <si>
    <t>年</t>
    <rPh sb="0" eb="1">
      <t>ネン</t>
    </rPh>
    <phoneticPr fontId="3"/>
  </si>
  <si>
    <t>月</t>
    <rPh sb="0" eb="1">
      <t>ゲツ</t>
    </rPh>
    <phoneticPr fontId="3"/>
  </si>
  <si>
    <t>日</t>
    <rPh sb="0" eb="1">
      <t>ニチ</t>
    </rPh>
    <phoneticPr fontId="3"/>
  </si>
  <si>
    <t>　標記について、次のとおり申請します。</t>
    <rPh sb="1" eb="3">
      <t>ヒョウキ</t>
    </rPh>
    <rPh sb="8" eb="9">
      <t>ツギ</t>
    </rPh>
    <rPh sb="13" eb="15">
      <t>シンセイ</t>
    </rPh>
    <phoneticPr fontId="3"/>
  </si>
  <si>
    <t>フリガナ</t>
    <phoneticPr fontId="2"/>
  </si>
  <si>
    <t>職名</t>
    <rPh sb="0" eb="2">
      <t>ショクメイ</t>
    </rPh>
    <phoneticPr fontId="2"/>
  </si>
  <si>
    <t>氏名</t>
    <rPh sb="0" eb="1">
      <t>シ</t>
    </rPh>
    <rPh sb="1" eb="2">
      <t>ナ</t>
    </rPh>
    <phoneticPr fontId="3"/>
  </si>
  <si>
    <t>２　連絡担当者</t>
    <rPh sb="2" eb="7">
      <t>レンラクタントウシャ</t>
    </rPh>
    <phoneticPr fontId="2"/>
  </si>
  <si>
    <t>主たる事務所の所在地</t>
    <rPh sb="0" eb="1">
      <t>シュ</t>
    </rPh>
    <rPh sb="3" eb="6">
      <t>ジムショ</t>
    </rPh>
    <rPh sb="7" eb="10">
      <t>ショザイチ</t>
    </rPh>
    <phoneticPr fontId="2"/>
  </si>
  <si>
    <t>連絡先</t>
    <rPh sb="0" eb="3">
      <t>レンラクサキ</t>
    </rPh>
    <phoneticPr fontId="2"/>
  </si>
  <si>
    <t>　茨城県知事　殿</t>
    <rPh sb="1" eb="6">
      <t>イバラキケンチジ</t>
    </rPh>
    <rPh sb="7" eb="8">
      <t>ドノ</t>
    </rPh>
    <phoneticPr fontId="2"/>
  </si>
  <si>
    <t>所属</t>
    <rPh sb="0" eb="2">
      <t>ショゾク</t>
    </rPh>
    <phoneticPr fontId="2"/>
  </si>
  <si>
    <t>担当者</t>
    <rPh sb="0" eb="3">
      <t>タントウシャ</t>
    </rPh>
    <phoneticPr fontId="2"/>
  </si>
  <si>
    <t>合計</t>
    <rPh sb="0" eb="2">
      <t>ゴウケイ</t>
    </rPh>
    <phoneticPr fontId="2"/>
  </si>
  <si>
    <t>金融機関名</t>
  </si>
  <si>
    <t>口座名義</t>
    <rPh sb="0" eb="4">
      <t>コウザメイギ</t>
    </rPh>
    <phoneticPr fontId="2"/>
  </si>
  <si>
    <t>預金種目</t>
    <rPh sb="0" eb="4">
      <t>ヨキンシュモク</t>
    </rPh>
    <phoneticPr fontId="2"/>
  </si>
  <si>
    <t>本・支店名</t>
    <rPh sb="0" eb="1">
      <t>ホン</t>
    </rPh>
    <rPh sb="2" eb="5">
      <t>シテンメイ</t>
    </rPh>
    <phoneticPr fontId="2"/>
  </si>
  <si>
    <t>１　申請者（法人情報）</t>
    <rPh sb="2" eb="5">
      <t>シンセイシャ</t>
    </rPh>
    <rPh sb="6" eb="8">
      <t>ホウジン</t>
    </rPh>
    <rPh sb="8" eb="10">
      <t>ジョウホウ</t>
    </rPh>
    <phoneticPr fontId="2"/>
  </si>
  <si>
    <t>本申請に関し茨城県から検査・報告等の求めがあった場合は、これに応じること。</t>
    <rPh sb="6" eb="8">
      <t>イバラキ</t>
    </rPh>
    <phoneticPr fontId="2"/>
  </si>
  <si>
    <t>支援金の事務のために必要な範囲において、提出した基本情報等が第三者に提供される場合及び申請者の個人情報が第三者から取得される場合があること。</t>
    <rPh sb="0" eb="3">
      <t>シエンキン</t>
    </rPh>
    <phoneticPr fontId="2"/>
  </si>
  <si>
    <t>虚偽や不正な手段により支援金を受給した場合には、支援金の返還等に応じるとともに、加算金等を支払うこと。</t>
    <rPh sb="11" eb="14">
      <t>シエンキン</t>
    </rPh>
    <rPh sb="24" eb="26">
      <t>シエン</t>
    </rPh>
    <rPh sb="26" eb="27">
      <t>キン</t>
    </rPh>
    <rPh sb="28" eb="30">
      <t>ヘンカン</t>
    </rPh>
    <rPh sb="30" eb="31">
      <t>トウ</t>
    </rPh>
    <rPh sb="32" eb="33">
      <t>オウ</t>
    </rPh>
    <rPh sb="40" eb="42">
      <t>カサン</t>
    </rPh>
    <rPh sb="42" eb="43">
      <t>キン</t>
    </rPh>
    <rPh sb="43" eb="44">
      <t>トウ</t>
    </rPh>
    <rPh sb="45" eb="47">
      <t>シハラ</t>
    </rPh>
    <phoneticPr fontId="2"/>
  </si>
  <si>
    <t>県及び茨城県内市町村における事業者支援施策の検討・推進にあたり、提出した情報が活用される場合があること。</t>
    <phoneticPr fontId="2"/>
  </si>
  <si>
    <t>事業所区分</t>
    <rPh sb="0" eb="5">
      <t>ジギョウショクブン</t>
    </rPh>
    <phoneticPr fontId="2"/>
  </si>
  <si>
    <t>申請額</t>
    <rPh sb="0" eb="3">
      <t>シンセイガク</t>
    </rPh>
    <phoneticPr fontId="2"/>
  </si>
  <si>
    <t>介護施設等</t>
    <rPh sb="0" eb="4">
      <t>カイゴシセツ</t>
    </rPh>
    <rPh sb="4" eb="5">
      <t>ナド</t>
    </rPh>
    <phoneticPr fontId="2"/>
  </si>
  <si>
    <t>No.</t>
    <phoneticPr fontId="2"/>
  </si>
  <si>
    <t>幼保施設</t>
    <rPh sb="0" eb="4">
      <t>ヨウホシセツ</t>
    </rPh>
    <phoneticPr fontId="2"/>
  </si>
  <si>
    <t>障害者施設</t>
    <rPh sb="0" eb="3">
      <t>ショウガイシャ</t>
    </rPh>
    <rPh sb="3" eb="5">
      <t>シセツ</t>
    </rPh>
    <phoneticPr fontId="2"/>
  </si>
  <si>
    <t>合計</t>
    <rPh sb="0" eb="2">
      <t>ゴウケイ</t>
    </rPh>
    <phoneticPr fontId="2"/>
  </si>
  <si>
    <t>法人名又は個人名</t>
    <rPh sb="0" eb="3">
      <t>ホウジンメイ</t>
    </rPh>
    <rPh sb="3" eb="4">
      <t>マタ</t>
    </rPh>
    <rPh sb="5" eb="8">
      <t>コジンメイ</t>
    </rPh>
    <phoneticPr fontId="2"/>
  </si>
  <si>
    <t>事業所所在地</t>
    <rPh sb="0" eb="3">
      <t>ジギョウショ</t>
    </rPh>
    <rPh sb="3" eb="6">
      <t>ショザイチ</t>
    </rPh>
    <phoneticPr fontId="2"/>
  </si>
  <si>
    <t>医療機関等</t>
    <rPh sb="0" eb="4">
      <t>イリョウキカン</t>
    </rPh>
    <rPh sb="4" eb="5">
      <t>ナド</t>
    </rPh>
    <phoneticPr fontId="2"/>
  </si>
  <si>
    <t>幼保施設</t>
    <rPh sb="0" eb="4">
      <t>ヨウホシセツ</t>
    </rPh>
    <phoneticPr fontId="2"/>
  </si>
  <si>
    <t>介護施設等</t>
    <rPh sb="0" eb="4">
      <t>カイゴシセツ</t>
    </rPh>
    <rPh sb="4" eb="5">
      <t>ナド</t>
    </rPh>
    <phoneticPr fontId="2"/>
  </si>
  <si>
    <t>障害者施設</t>
    <rPh sb="0" eb="5">
      <t>ショウガイシャシセツ</t>
    </rPh>
    <phoneticPr fontId="2"/>
  </si>
  <si>
    <t>介護老人福祉施設</t>
  </si>
  <si>
    <t>地域密着型介護老人福祉施設</t>
  </si>
  <si>
    <t>介護老人保健施設</t>
  </si>
  <si>
    <t>介護医療院</t>
  </si>
  <si>
    <t>介護療養型医療施設</t>
  </si>
  <si>
    <t>認知症対応型共同生活介護事業所</t>
  </si>
  <si>
    <t>短期入所生活介護事業所（空床型を除く）</t>
    <rPh sb="12" eb="15">
      <t>クウショウガタ</t>
    </rPh>
    <rPh sb="16" eb="17">
      <t>ノゾ</t>
    </rPh>
    <phoneticPr fontId="3"/>
  </si>
  <si>
    <t>短期入所療養介護事業所（空床型を除く）</t>
    <rPh sb="0" eb="2">
      <t>タンキ</t>
    </rPh>
    <rPh sb="2" eb="4">
      <t>ニュウショ</t>
    </rPh>
    <rPh sb="4" eb="6">
      <t>リョウヨウ</t>
    </rPh>
    <rPh sb="6" eb="8">
      <t>カイゴ</t>
    </rPh>
    <rPh sb="8" eb="11">
      <t>ジギョウショ</t>
    </rPh>
    <rPh sb="12" eb="15">
      <t>クウショウガタ</t>
    </rPh>
    <rPh sb="16" eb="17">
      <t>ノゾ</t>
    </rPh>
    <phoneticPr fontId="3"/>
  </si>
  <si>
    <t>特定施設入居者生活介護</t>
    <rPh sb="0" eb="2">
      <t>トクテイ</t>
    </rPh>
    <rPh sb="2" eb="4">
      <t>シセツ</t>
    </rPh>
    <rPh sb="4" eb="7">
      <t>ニュウキョシャ</t>
    </rPh>
    <rPh sb="7" eb="9">
      <t>セイカツ</t>
    </rPh>
    <rPh sb="9" eb="11">
      <t>カイゴ</t>
    </rPh>
    <phoneticPr fontId="15"/>
  </si>
  <si>
    <t>地域密着型特定施設入居者生活介護</t>
  </si>
  <si>
    <t>養護老人ホーム（特定施設を除く）</t>
    <rPh sb="0" eb="2">
      <t>ヨウゴ</t>
    </rPh>
    <rPh sb="2" eb="4">
      <t>ロウジン</t>
    </rPh>
    <rPh sb="8" eb="12">
      <t>トクテイシセツ</t>
    </rPh>
    <rPh sb="13" eb="14">
      <t>ノゾ</t>
    </rPh>
    <phoneticPr fontId="3"/>
  </si>
  <si>
    <t>軽費老人ホーム（特定施設を除く）</t>
    <rPh sb="0" eb="2">
      <t>ケイヒ</t>
    </rPh>
    <rPh sb="2" eb="4">
      <t>ロウジン</t>
    </rPh>
    <phoneticPr fontId="3"/>
  </si>
  <si>
    <t>通所介護事業所</t>
    <rPh sb="0" eb="2">
      <t>ツウショ</t>
    </rPh>
    <rPh sb="2" eb="4">
      <t>カイゴ</t>
    </rPh>
    <rPh sb="4" eb="7">
      <t>ジギョウショ</t>
    </rPh>
    <phoneticPr fontId="3"/>
  </si>
  <si>
    <t>地域密着型通所介護事業所(療養通所介護事業所を含む)</t>
    <rPh sb="13" eb="15">
      <t>リョウヨウ</t>
    </rPh>
    <rPh sb="15" eb="17">
      <t>ツウショ</t>
    </rPh>
    <rPh sb="17" eb="19">
      <t>カイゴ</t>
    </rPh>
    <rPh sb="19" eb="22">
      <t>ジギョウショ</t>
    </rPh>
    <rPh sb="23" eb="24">
      <t>フク</t>
    </rPh>
    <phoneticPr fontId="3"/>
  </si>
  <si>
    <t>通所リハビリテーション事業所（みなし指定を除く）</t>
    <rPh sb="18" eb="20">
      <t>シテイ</t>
    </rPh>
    <rPh sb="21" eb="22">
      <t>ノゾ</t>
    </rPh>
    <phoneticPr fontId="3"/>
  </si>
  <si>
    <t>小規模多機能型居宅介護事業所</t>
  </si>
  <si>
    <t>看護小規模多機能型居宅介護事業所</t>
  </si>
  <si>
    <t>訪問介護事業所</t>
  </si>
  <si>
    <t>訪問入浴介護事業所</t>
  </si>
  <si>
    <t>訪問看護事業所（みなし指定を除く）</t>
    <rPh sb="11" eb="13">
      <t>シテイ</t>
    </rPh>
    <rPh sb="14" eb="15">
      <t>ノゾ</t>
    </rPh>
    <phoneticPr fontId="2"/>
  </si>
  <si>
    <t>訪問リハビリテーション事業所（みなし指定を除く）</t>
    <rPh sb="18" eb="20">
      <t>シテイ</t>
    </rPh>
    <rPh sb="21" eb="22">
      <t>ノゾ</t>
    </rPh>
    <phoneticPr fontId="2"/>
  </si>
  <si>
    <t>定期巡回・随時対応型訪問介護看護事業所</t>
  </si>
  <si>
    <t>夜間対応型訪問介護事業所</t>
  </si>
  <si>
    <t>居宅介護支援事業所</t>
  </si>
  <si>
    <t>居宅療養管理指導事業所（みなし指定を除く）</t>
    <rPh sb="8" eb="11">
      <t>ジギョウショ</t>
    </rPh>
    <rPh sb="15" eb="17">
      <t>シテイ</t>
    </rPh>
    <rPh sb="18" eb="19">
      <t>ノゾ</t>
    </rPh>
    <phoneticPr fontId="3"/>
  </si>
  <si>
    <t>障害者支援施設</t>
  </si>
  <si>
    <t>障害児入所施設</t>
  </si>
  <si>
    <t>共同生活援助</t>
  </si>
  <si>
    <t>生活介護</t>
  </si>
  <si>
    <t>自立訓練（機能訓練）</t>
  </si>
  <si>
    <t>自立訓練（生活訓練）</t>
  </si>
  <si>
    <t>児童発達支援</t>
  </si>
  <si>
    <t>放課後等デイサービス</t>
  </si>
  <si>
    <t>居宅介護</t>
  </si>
  <si>
    <t>助産所</t>
    <rPh sb="0" eb="3">
      <t>ジョサンショ</t>
    </rPh>
    <phoneticPr fontId="2"/>
  </si>
  <si>
    <t>薬局</t>
    <rPh sb="0" eb="2">
      <t>ヤッキョク</t>
    </rPh>
    <phoneticPr fontId="2"/>
  </si>
  <si>
    <t>施術所</t>
    <rPh sb="0" eb="3">
      <t>セジュツショ</t>
    </rPh>
    <phoneticPr fontId="2"/>
  </si>
  <si>
    <t>法人の場合、代表者の職氏名</t>
    <rPh sb="0" eb="2">
      <t>ホウジン</t>
    </rPh>
    <rPh sb="3" eb="5">
      <t>バアイ</t>
    </rPh>
    <rPh sb="6" eb="9">
      <t>ダイヒョウシャ</t>
    </rPh>
    <rPh sb="10" eb="11">
      <t>ショク</t>
    </rPh>
    <rPh sb="11" eb="13">
      <t>シメイ</t>
    </rPh>
    <phoneticPr fontId="2"/>
  </si>
  <si>
    <t>本支援金は、事業所得に区分されることから課税対象であること。</t>
    <rPh sb="0" eb="4">
      <t>ホンシエンキン</t>
    </rPh>
    <rPh sb="6" eb="10">
      <t>ジギョウショトク</t>
    </rPh>
    <rPh sb="11" eb="13">
      <t>クブン</t>
    </rPh>
    <rPh sb="20" eb="22">
      <t>カゼイ</t>
    </rPh>
    <rPh sb="22" eb="24">
      <t>タイショウ</t>
    </rPh>
    <phoneticPr fontId="2"/>
  </si>
  <si>
    <t>医療機関等</t>
    <rPh sb="0" eb="4">
      <t>イリョウキカン</t>
    </rPh>
    <rPh sb="4" eb="5">
      <t>トウ</t>
    </rPh>
    <phoneticPr fontId="2"/>
  </si>
  <si>
    <t>医療機関等</t>
    <phoneticPr fontId="2"/>
  </si>
  <si>
    <t>介護施設等</t>
    <phoneticPr fontId="2"/>
  </si>
  <si>
    <t>障害者施設</t>
    <phoneticPr fontId="2"/>
  </si>
  <si>
    <t>幼保施設</t>
    <phoneticPr fontId="2"/>
  </si>
  <si>
    <t>無床診療所（医科）</t>
    <rPh sb="0" eb="5">
      <t>ムショウシンリョウジョ</t>
    </rPh>
    <rPh sb="6" eb="8">
      <t>イカ</t>
    </rPh>
    <phoneticPr fontId="2"/>
  </si>
  <si>
    <t>病院</t>
    <rPh sb="0" eb="2">
      <t>ビョウイン</t>
    </rPh>
    <phoneticPr fontId="2"/>
  </si>
  <si>
    <t>有床診療所</t>
    <phoneticPr fontId="2"/>
  </si>
  <si>
    <t>歯科技工所</t>
    <rPh sb="0" eb="5">
      <t>シカギコウジョ</t>
    </rPh>
    <phoneticPr fontId="2"/>
  </si>
  <si>
    <t>補装具製作所</t>
    <rPh sb="0" eb="3">
      <t>ホソウグ</t>
    </rPh>
    <rPh sb="3" eb="6">
      <t>セイサクジョ</t>
    </rPh>
    <phoneticPr fontId="2"/>
  </si>
  <si>
    <t>最高額施設区分</t>
    <rPh sb="0" eb="3">
      <t>サイコウガク</t>
    </rPh>
    <rPh sb="3" eb="5">
      <t>シセツ</t>
    </rPh>
    <rPh sb="5" eb="7">
      <t>クブン</t>
    </rPh>
    <phoneticPr fontId="2"/>
  </si>
  <si>
    <t>担当課</t>
    <rPh sb="0" eb="3">
      <t>タントウカ</t>
    </rPh>
    <phoneticPr fontId="2"/>
  </si>
  <si>
    <t>保健政策課</t>
    <rPh sb="0" eb="5">
      <t>ホケンセイサクカ</t>
    </rPh>
    <phoneticPr fontId="2"/>
  </si>
  <si>
    <t>長寿福祉課</t>
    <rPh sb="0" eb="5">
      <t>チョウジュフクシカ</t>
    </rPh>
    <phoneticPr fontId="2"/>
  </si>
  <si>
    <t>障害福祉課</t>
    <rPh sb="0" eb="5">
      <t>ショウガイフクシカ</t>
    </rPh>
    <phoneticPr fontId="2"/>
  </si>
  <si>
    <t>子ども未来課</t>
    <rPh sb="0" eb="1">
      <t>コ</t>
    </rPh>
    <rPh sb="3" eb="6">
      <t>ミライカ</t>
    </rPh>
    <phoneticPr fontId="2"/>
  </si>
  <si>
    <t>郵便番号</t>
    <rPh sb="0" eb="4">
      <t>ユウビンバンゴウ</t>
    </rPh>
    <phoneticPr fontId="2"/>
  </si>
  <si>
    <t>電話番号</t>
    <rPh sb="0" eb="4">
      <t>デンワバンゴウ</t>
    </rPh>
    <phoneticPr fontId="2"/>
  </si>
  <si>
    <t>4　振込先口座</t>
    <phoneticPr fontId="2"/>
  </si>
  <si>
    <t>総事業所数</t>
    <rPh sb="0" eb="1">
      <t>ソウ</t>
    </rPh>
    <rPh sb="1" eb="5">
      <t>ジギョウショスウ</t>
    </rPh>
    <phoneticPr fontId="2"/>
  </si>
  <si>
    <t>（別紙）施設内訳書</t>
    <rPh sb="1" eb="3">
      <t>ベッシ</t>
    </rPh>
    <rPh sb="4" eb="8">
      <t>シセツウチワケ</t>
    </rPh>
    <rPh sb="8" eb="9">
      <t>ショ</t>
    </rPh>
    <phoneticPr fontId="2"/>
  </si>
  <si>
    <t>事業所名</t>
    <rPh sb="0" eb="3">
      <t>ジギョウショ</t>
    </rPh>
    <rPh sb="3" eb="4">
      <t>メイ</t>
    </rPh>
    <phoneticPr fontId="2"/>
  </si>
  <si>
    <t>無床診療所（歯科）</t>
    <rPh sb="0" eb="5">
      <t>ムショウシンリョウジョ</t>
    </rPh>
    <rPh sb="6" eb="8">
      <t>シカ</t>
    </rPh>
    <phoneticPr fontId="2"/>
  </si>
  <si>
    <t>事業所類型</t>
    <rPh sb="0" eb="3">
      <t>ジギョウショ</t>
    </rPh>
    <rPh sb="3" eb="5">
      <t>ルイケイ</t>
    </rPh>
    <phoneticPr fontId="2"/>
  </si>
  <si>
    <t>事業所数</t>
    <rPh sb="0" eb="3">
      <t>ジギョウショ</t>
    </rPh>
    <rPh sb="3" eb="4">
      <t>スウ</t>
    </rPh>
    <phoneticPr fontId="2"/>
  </si>
  <si>
    <t>総床面積
（㎡）</t>
    <rPh sb="0" eb="2">
      <t>ソウユカ</t>
    </rPh>
    <rPh sb="2" eb="4">
      <t>メンセキ</t>
    </rPh>
    <phoneticPr fontId="2"/>
  </si>
  <si>
    <t>対象床面積
（㎡）</t>
    <rPh sb="0" eb="2">
      <t>タイショウ</t>
    </rPh>
    <rPh sb="2" eb="5">
      <t>ユカメンセキ</t>
    </rPh>
    <phoneticPr fontId="2"/>
  </si>
  <si>
    <t>申請額集計</t>
    <rPh sb="0" eb="3">
      <t>シンセイガク</t>
    </rPh>
    <rPh sb="3" eb="5">
      <t>シュウケイ</t>
    </rPh>
    <phoneticPr fontId="2"/>
  </si>
  <si>
    <t>申請する事業所・施設が大型店舗内に所在する場合など、光熱水費が支援対象外の事業所・施設と区別がつかない場合は、面積按分とすること。</t>
    <phoneticPr fontId="2"/>
  </si>
  <si>
    <t>不正受給と判断された場合、申請者名を公表するとともに、不正内容が悪質な場合には告訴される場合があること。</t>
    <phoneticPr fontId="2"/>
  </si>
  <si>
    <t>e-mail</t>
    <phoneticPr fontId="2"/>
  </si>
  <si>
    <r>
      <t>３　申請額　</t>
    </r>
    <r>
      <rPr>
        <sz val="10"/>
        <color theme="1"/>
        <rFont val="游ゴシック"/>
        <family val="3"/>
        <charset val="128"/>
        <scheme val="minor"/>
      </rPr>
      <t>※（別紙）施設内訳書から自動転記されます。</t>
    </r>
    <rPh sb="2" eb="4">
      <t>シンセイ</t>
    </rPh>
    <rPh sb="4" eb="5">
      <t>ガク</t>
    </rPh>
    <rPh sb="8" eb="10">
      <t>ベッシ</t>
    </rPh>
    <rPh sb="11" eb="13">
      <t>シセツ</t>
    </rPh>
    <rPh sb="13" eb="15">
      <t>ウチワケ</t>
    </rPh>
    <rPh sb="15" eb="16">
      <t>ショ</t>
    </rPh>
    <rPh sb="18" eb="20">
      <t>ジドウ</t>
    </rPh>
    <rPh sb="20" eb="22">
      <t>テンキ</t>
    </rPh>
    <phoneticPr fontId="3"/>
  </si>
  <si>
    <t>以上の事項について、宣誓・同意します。</t>
    <rPh sb="0" eb="2">
      <t>イジョウ</t>
    </rPh>
    <rPh sb="3" eb="5">
      <t>ジコウ</t>
    </rPh>
    <rPh sb="10" eb="12">
      <t>センセイ</t>
    </rPh>
    <rPh sb="13" eb="15">
      <t>ドウイ</t>
    </rPh>
    <phoneticPr fontId="2"/>
  </si>
  <si>
    <t>その他※対象外</t>
    <rPh sb="2" eb="3">
      <t>ホカ</t>
    </rPh>
    <rPh sb="4" eb="7">
      <t>タイショウガイ</t>
    </rPh>
    <phoneticPr fontId="2"/>
  </si>
  <si>
    <t>有床診療所</t>
  </si>
  <si>
    <t>R3年
光熱水費
(按分後)</t>
    <rPh sb="2" eb="3">
      <t>ネン</t>
    </rPh>
    <rPh sb="4" eb="8">
      <t>コウネツスイヒ</t>
    </rPh>
    <rPh sb="10" eb="13">
      <t>アンブンゴ</t>
    </rPh>
    <phoneticPr fontId="2"/>
  </si>
  <si>
    <t>R5年
光熱水費
(按分後)</t>
    <rPh sb="2" eb="3">
      <t>ネン</t>
    </rPh>
    <rPh sb="4" eb="8">
      <t>コウネツスイヒ</t>
    </rPh>
    <rPh sb="10" eb="13">
      <t>アンブンゴ</t>
    </rPh>
    <phoneticPr fontId="2"/>
  </si>
  <si>
    <t>本支援金の支給を受けた後も対象事業所・施設の運営を継続していく意思があること。</t>
    <phoneticPr fontId="2"/>
  </si>
  <si>
    <t>認知症対応型通所介護事業所（共用型を除く）</t>
  </si>
  <si>
    <t>事業所番号
（介護施設等・
障害者施設のみ）</t>
    <rPh sb="0" eb="3">
      <t>ジギョウショ</t>
    </rPh>
    <rPh sb="3" eb="5">
      <t>バンゴウ</t>
    </rPh>
    <rPh sb="7" eb="9">
      <t>カイゴ</t>
    </rPh>
    <rPh sb="9" eb="11">
      <t>シセツ</t>
    </rPh>
    <rPh sb="11" eb="12">
      <t>ナド</t>
    </rPh>
    <rPh sb="14" eb="17">
      <t>ショウガイシャ</t>
    </rPh>
    <rPh sb="17" eb="19">
      <t>シセツ</t>
    </rPh>
    <phoneticPr fontId="2"/>
  </si>
  <si>
    <t xml:space="preserve">令和5年度茨城県医療機関・福祉施設等物価高騰対策支援金支給要綱を確認済みであること。
</t>
    <rPh sb="0" eb="2">
      <t>レイワ</t>
    </rPh>
    <rPh sb="3" eb="5">
      <t>ネンド</t>
    </rPh>
    <rPh sb="27" eb="29">
      <t>シキュウ</t>
    </rPh>
    <phoneticPr fontId="2"/>
  </si>
  <si>
    <t>5　申請添付書類</t>
    <rPh sb="2" eb="4">
      <t>シンセイ</t>
    </rPh>
    <rPh sb="4" eb="8">
      <t>テンプショルイ</t>
    </rPh>
    <phoneticPr fontId="2"/>
  </si>
  <si>
    <t>6　宣誓・同意事項</t>
    <rPh sb="2" eb="4">
      <t>センセイ</t>
    </rPh>
    <rPh sb="5" eb="7">
      <t>ドウイ</t>
    </rPh>
    <rPh sb="7" eb="9">
      <t>ジコウ</t>
    </rPh>
    <phoneticPr fontId="2"/>
  </si>
  <si>
    <t>（様式第１号ー２）</t>
    <rPh sb="1" eb="3">
      <t>ヨウシキ</t>
    </rPh>
    <rPh sb="3" eb="4">
      <t>ダイ</t>
    </rPh>
    <rPh sb="5" eb="6">
      <t>ゴウ</t>
    </rPh>
    <phoneticPr fontId="3"/>
  </si>
  <si>
    <t>・申請にあたり、以下の事項について、宣誓・同意いただく必要があります。</t>
    <rPh sb="11" eb="13">
      <t>ジコウ</t>
    </rPh>
    <rPh sb="18" eb="20">
      <t>センセイ</t>
    </rPh>
    <rPh sb="21" eb="23">
      <t>ドウイ</t>
    </rPh>
    <rPh sb="27" eb="29">
      <t>ヒツヨウ</t>
    </rPh>
    <phoneticPr fontId="2"/>
  </si>
  <si>
    <t>・各事項を確認のうえ、宣誓・同意いただく場合は〇を入力してください。</t>
    <phoneticPr fontId="2"/>
  </si>
  <si>
    <t>金融機関コード（4桁）</t>
    <rPh sb="9" eb="10">
      <t>ケタ</t>
    </rPh>
    <phoneticPr fontId="2"/>
  </si>
  <si>
    <t>支店コード（3桁）</t>
    <rPh sb="0" eb="2">
      <t>シテン</t>
    </rPh>
    <rPh sb="7" eb="8">
      <t>ケタ</t>
    </rPh>
    <phoneticPr fontId="2"/>
  </si>
  <si>
    <t>口座番号（7桁）</t>
    <rPh sb="0" eb="4">
      <t>コウザバンゴウ</t>
    </rPh>
    <rPh sb="6" eb="7">
      <t>ケタ</t>
    </rPh>
    <phoneticPr fontId="2"/>
  </si>
  <si>
    <t>令和5年度茨城県医療機関・福祉施設等物価高騰対策支援金支給申請書兼宣誓・同意書</t>
    <rPh sb="0" eb="2">
      <t>レイワ</t>
    </rPh>
    <rPh sb="3" eb="5">
      <t>ネンド</t>
    </rPh>
    <rPh sb="5" eb="7">
      <t>イバラキ</t>
    </rPh>
    <rPh sb="7" eb="8">
      <t>ケン</t>
    </rPh>
    <rPh sb="8" eb="10">
      <t>イリョウ</t>
    </rPh>
    <rPh sb="10" eb="12">
      <t>キカン</t>
    </rPh>
    <rPh sb="13" eb="15">
      <t>フクシ</t>
    </rPh>
    <rPh sb="15" eb="17">
      <t>シセツ</t>
    </rPh>
    <rPh sb="17" eb="18">
      <t>トウ</t>
    </rPh>
    <rPh sb="18" eb="20">
      <t>ブッカ</t>
    </rPh>
    <rPh sb="20" eb="22">
      <t>コウトウ</t>
    </rPh>
    <rPh sb="22" eb="24">
      <t>タイサク</t>
    </rPh>
    <rPh sb="24" eb="27">
      <t>シエンキン</t>
    </rPh>
    <phoneticPr fontId="3"/>
  </si>
  <si>
    <t>宿泊型自立訓練</t>
  </si>
  <si>
    <t>短期入所（空床型を除く）</t>
  </si>
  <si>
    <t>療養介護</t>
  </si>
  <si>
    <t>就労継続支援A型</t>
  </si>
  <si>
    <t>就労継続支援B型</t>
  </si>
  <si>
    <t>就労移行支援</t>
  </si>
  <si>
    <t>就労定着支援</t>
  </si>
  <si>
    <t>重度訪問介護</t>
  </si>
  <si>
    <t>同行援護</t>
  </si>
  <si>
    <t>行動援護</t>
  </si>
  <si>
    <t>自立生活援助</t>
  </si>
  <si>
    <t>居宅訪問型児童発達支援</t>
  </si>
  <si>
    <t>保育所等訪問支援</t>
  </si>
  <si>
    <t>幼稚園</t>
  </si>
  <si>
    <t>地域型保育事業所</t>
  </si>
  <si>
    <t>認可外保育施設（居宅訪問型認可外保育施設を除く）</t>
  </si>
  <si>
    <t>施設区分</t>
    <rPh sb="0" eb="4">
      <t>シセツクブン</t>
    </rPh>
    <phoneticPr fontId="2"/>
  </si>
  <si>
    <t>R5.10月
光熱水費</t>
    <rPh sb="5" eb="6">
      <t>ツキ</t>
    </rPh>
    <rPh sb="7" eb="11">
      <t>コウネツスイヒ</t>
    </rPh>
    <phoneticPr fontId="2"/>
  </si>
  <si>
    <t>R5.11月
光熱水費</t>
    <rPh sb="5" eb="6">
      <t>ツキ</t>
    </rPh>
    <rPh sb="7" eb="11">
      <t>コウネツスイヒ</t>
    </rPh>
    <phoneticPr fontId="2"/>
  </si>
  <si>
    <t>重度訪問介護</t>
    <phoneticPr fontId="3"/>
  </si>
  <si>
    <t>同行援護</t>
    <phoneticPr fontId="3"/>
  </si>
  <si>
    <t>行動援護</t>
    <phoneticPr fontId="3"/>
  </si>
  <si>
    <t>自立生活援助</t>
    <phoneticPr fontId="3"/>
  </si>
  <si>
    <t>居宅訪問型児童発達支援</t>
    <phoneticPr fontId="3"/>
  </si>
  <si>
    <t>保育所等訪問支援</t>
    <phoneticPr fontId="3"/>
  </si>
  <si>
    <t>幼稚園</t>
    <phoneticPr fontId="3"/>
  </si>
  <si>
    <t>地域型保育事業所</t>
    <phoneticPr fontId="3"/>
  </si>
  <si>
    <t>認可外保育施設（居宅訪問型認可外保育施設を除く）</t>
    <phoneticPr fontId="3"/>
  </si>
  <si>
    <t>補助率
(病院・有床診療所のみ）</t>
    <rPh sb="0" eb="3">
      <t>ホジョリツ</t>
    </rPh>
    <rPh sb="5" eb="7">
      <t>ビョウイン</t>
    </rPh>
    <rPh sb="8" eb="13">
      <t>ユウショウシンリョウジョ</t>
    </rPh>
    <phoneticPr fontId="2"/>
  </si>
  <si>
    <t>補助率</t>
    <rPh sb="0" eb="3">
      <t>ホジョリツ</t>
    </rPh>
    <phoneticPr fontId="2"/>
  </si>
  <si>
    <t>病床数・
入所者数・
給食提供人数</t>
    <rPh sb="0" eb="3">
      <t>ビョウショウスウ</t>
    </rPh>
    <rPh sb="5" eb="9">
      <t>ニュウショシャスウ</t>
    </rPh>
    <rPh sb="11" eb="17">
      <t>キュウショクテイキョウニンズウ</t>
    </rPh>
    <phoneticPr fontId="2"/>
  </si>
  <si>
    <t>・「１　申請者（法人情報）」と同じ名義のものを記入してください。（通帳写しの添付省略の場合も必ず記入）</t>
    <rPh sb="23" eb="25">
      <t>キニュウ</t>
    </rPh>
    <rPh sb="33" eb="36">
      <t>ツウチョウウツ</t>
    </rPh>
    <rPh sb="38" eb="40">
      <t>テンプ</t>
    </rPh>
    <rPh sb="40" eb="42">
      <t>ショウリャク</t>
    </rPh>
    <phoneticPr fontId="2"/>
  </si>
  <si>
    <t>【事業所区分：医療機関等のうち病院、有床診療所、無床診療所（医科・歯科）、薬局のみの宣誓・同意】
医療機関等のうち、病院・有床診療所、無床診療所（医科・歯科）、薬局については、次のア又はイのいずれかであること。
なお、ア及びイに関する新興感染症については、現時点では新型コロナウイルス感染症と同様の感染症を想定する。また、アについては、新興感染症の特性などが協定の前提とは大きく異なる場合には、国においてその判断を行い機動的に対応するとともに、県と協定締結事業者は、協定の内容を見直すなど、実際の状況に応じて対応する。
ア　病院・有床診療所、無床診療所（医科）、薬局については、改正感染症法第36条の３第１項の規定に基づく医療措置協定に関して次の①から⑤のいずれか１つ以上（薬局については③）を締結すること
①病床の確保、②発熱外来の実施、③自宅療養者等への医療の提供及び健康観察、④後方支援、⑤医療人材派遣
イ  無床診療所（歯科）については、新興感染症（新型インフルエンザ等感染症、指定感染症又は新感染症）の発生時に、患者が発熱や上気道症状を有している又は新興感染症にり患している若しくはその疑いがあるということのみを理由に、当該患者の診療を拒否しないこと
なお、診療が困難な場合は、少なくとも診療可能な医療機関への受診を適切に案内すること</t>
    <rPh sb="18" eb="23">
      <t>ユウショウシンリョウジョ</t>
    </rPh>
    <rPh sb="24" eb="26">
      <t>ムショウ</t>
    </rPh>
    <rPh sb="37" eb="39">
      <t>ヤッキョク</t>
    </rPh>
    <rPh sb="45" eb="47">
      <t>ドウイ</t>
    </rPh>
    <phoneticPr fontId="2"/>
  </si>
  <si>
    <t>保育所</t>
    <rPh sb="2" eb="3">
      <t>ショ</t>
    </rPh>
    <phoneticPr fontId="2"/>
  </si>
  <si>
    <t xml:space="preserve">幼稚園型認定こども園 </t>
  </si>
  <si>
    <t xml:space="preserve">幼稚園型認定こども園 </t>
    <phoneticPr fontId="2"/>
  </si>
  <si>
    <t xml:space="preserve">幼保連携型認定こども園 </t>
  </si>
  <si>
    <t xml:space="preserve">幼保連携型認定こども園 </t>
    <phoneticPr fontId="2"/>
  </si>
  <si>
    <t>保育所型認定こども園</t>
  </si>
  <si>
    <t>保育所型認定こども園</t>
    <phoneticPr fontId="2"/>
  </si>
  <si>
    <t>保育所</t>
    <rPh sb="2" eb="3">
      <t>ショ</t>
    </rPh>
    <phoneticPr fontId="3"/>
  </si>
  <si>
    <t>（令和5年度下期支援金）</t>
    <rPh sb="1" eb="3">
      <t>レイワ</t>
    </rPh>
    <rPh sb="4" eb="6">
      <t>ネンド</t>
    </rPh>
    <rPh sb="6" eb="8">
      <t>シモキ</t>
    </rPh>
    <phoneticPr fontId="2"/>
  </si>
  <si>
    <t>・令和5年度上期支援金（申請受付期間8/7～9/30）を受領した口座と異なる場合は、通帳の写しを必ず添付して下さい。</t>
    <rPh sb="1" eb="3">
      <t>レイワ</t>
    </rPh>
    <rPh sb="5" eb="6">
      <t>ド</t>
    </rPh>
    <rPh sb="6" eb="8">
      <t>カミキ</t>
    </rPh>
    <rPh sb="8" eb="11">
      <t>シエンキン</t>
    </rPh>
    <rPh sb="12" eb="18">
      <t>シンセイウケツケキカン</t>
    </rPh>
    <rPh sb="35" eb="36">
      <t>コト</t>
    </rPh>
    <rPh sb="48" eb="49">
      <t>カナラ</t>
    </rPh>
    <rPh sb="50" eb="52">
      <t>テンプ</t>
    </rPh>
    <rPh sb="54" eb="55">
      <t>クダ</t>
    </rPh>
    <phoneticPr fontId="2"/>
  </si>
  <si>
    <t>・申請書に添付した書類について、該当する項目に〇を入力してください。</t>
    <rPh sb="1" eb="4">
      <t>シンセイショ</t>
    </rPh>
    <rPh sb="5" eb="7">
      <t>テンプ</t>
    </rPh>
    <rPh sb="9" eb="11">
      <t>ショルイ</t>
    </rPh>
    <rPh sb="16" eb="18">
      <t>ガイトウ</t>
    </rPh>
    <rPh sb="20" eb="22">
      <t>コウモク</t>
    </rPh>
    <rPh sb="25" eb="27">
      <t>ニュウリョク</t>
    </rPh>
    <phoneticPr fontId="2"/>
  </si>
  <si>
    <r>
      <t>申請内容の裏付けとなる証拠書類（</t>
    </r>
    <r>
      <rPr>
        <sz val="9"/>
        <rFont val="游ゴシック"/>
        <family val="3"/>
        <charset val="128"/>
        <scheme val="minor"/>
      </rPr>
      <t>決算書、光熱水費の領収書等</t>
    </r>
    <r>
      <rPr>
        <sz val="9"/>
        <color theme="1"/>
        <rFont val="游ゴシック"/>
        <family val="3"/>
        <charset val="128"/>
        <scheme val="minor"/>
      </rPr>
      <t>）を７年間保存すること。</t>
    </r>
    <rPh sb="20" eb="24">
      <t>コウネツスイヒ</t>
    </rPh>
    <rPh sb="25" eb="28">
      <t>リョウシュウショ</t>
    </rPh>
    <rPh sb="28" eb="29">
      <t>ナド</t>
    </rPh>
    <phoneticPr fontId="2"/>
  </si>
  <si>
    <t>※令和5年度上期支援金（申請受付期間8/7～9/30）を受領している場合は、当該申請時と同じ額を記載すること</t>
    <rPh sb="5" eb="6">
      <t>ド</t>
    </rPh>
    <rPh sb="6" eb="8">
      <t>カミキ</t>
    </rPh>
    <rPh sb="28" eb="30">
      <t>ジュリョウ</t>
    </rPh>
    <rPh sb="34" eb="36">
      <t>バアイ</t>
    </rPh>
    <rPh sb="38" eb="40">
      <t>トウガイ</t>
    </rPh>
    <rPh sb="40" eb="43">
      <t>シンセイジ</t>
    </rPh>
    <rPh sb="44" eb="45">
      <t>オナ</t>
    </rPh>
    <rPh sb="46" eb="47">
      <t>ガク</t>
    </rPh>
    <rPh sb="48" eb="50">
      <t>キサイ</t>
    </rPh>
    <phoneticPr fontId="2"/>
  </si>
  <si>
    <r>
      <t xml:space="preserve">省エネ対策の取組確認書類（病院・有床診療所のみ）
</t>
    </r>
    <r>
      <rPr>
        <sz val="8"/>
        <color theme="1"/>
        <rFont val="游ゴシック"/>
        <family val="3"/>
        <charset val="128"/>
        <scheme val="minor"/>
      </rPr>
      <t>※病院及び有床診療所は「省エネ対策の取組に係る評価表」を添付。病院及び有床診療所以外は添付不要。</t>
    </r>
    <rPh sb="0" eb="1">
      <t>ショウ</t>
    </rPh>
    <rPh sb="3" eb="5">
      <t>タイサク</t>
    </rPh>
    <rPh sb="6" eb="8">
      <t>トリクミ</t>
    </rPh>
    <rPh sb="8" eb="10">
      <t>カクニン</t>
    </rPh>
    <rPh sb="10" eb="12">
      <t>ショルイ</t>
    </rPh>
    <rPh sb="13" eb="15">
      <t>ビョウイン</t>
    </rPh>
    <rPh sb="16" eb="18">
      <t>ユウショウ</t>
    </rPh>
    <rPh sb="18" eb="21">
      <t>シンリョウジョ</t>
    </rPh>
    <rPh sb="26" eb="29">
      <t>ビョウインオヨ</t>
    </rPh>
    <rPh sb="30" eb="35">
      <t>ユウショウシンリョウジョ</t>
    </rPh>
    <rPh sb="53" eb="55">
      <t>テンプ</t>
    </rPh>
    <rPh sb="65" eb="67">
      <t>イガイ</t>
    </rPh>
    <rPh sb="68" eb="72">
      <t>テンプフヨウ</t>
    </rPh>
    <phoneticPr fontId="2"/>
  </si>
  <si>
    <r>
      <t xml:space="preserve">給食実施状況確認書類（幼保施設のみ）
</t>
    </r>
    <r>
      <rPr>
        <sz val="8"/>
        <color theme="1"/>
        <rFont val="游ゴシック"/>
        <family val="3"/>
        <charset val="128"/>
        <scheme val="minor"/>
      </rPr>
      <t>※幼保施設は給食の実施状況が確認できる書類を添付。幼保施設以外は添付不要。</t>
    </r>
    <rPh sb="0" eb="6">
      <t>キュウショクジッシジョウキョウ</t>
    </rPh>
    <rPh sb="6" eb="10">
      <t>カクニンショルイ</t>
    </rPh>
    <rPh sb="11" eb="15">
      <t>ヨウホシセツ</t>
    </rPh>
    <rPh sb="20" eb="24">
      <t>ヨウホシセツ</t>
    </rPh>
    <rPh sb="25" eb="27">
      <t>キュウショク</t>
    </rPh>
    <rPh sb="28" eb="32">
      <t>ジッシジョウキョウ</t>
    </rPh>
    <rPh sb="33" eb="35">
      <t>カクニン</t>
    </rPh>
    <rPh sb="38" eb="40">
      <t>ショルイ</t>
    </rPh>
    <rPh sb="41" eb="43">
      <t>テンプ</t>
    </rPh>
    <phoneticPr fontId="2"/>
  </si>
  <si>
    <r>
      <rPr>
        <b/>
        <sz val="11"/>
        <color theme="1"/>
        <rFont val="游ゴシック"/>
        <family val="3"/>
        <charset val="128"/>
        <scheme val="minor"/>
      </rPr>
      <t>※</t>
    </r>
    <r>
      <rPr>
        <sz val="11"/>
        <color theme="1"/>
        <rFont val="游ゴシック"/>
        <family val="2"/>
        <scheme val="minor"/>
      </rPr>
      <t xml:space="preserve">
R3年
光熱水費</t>
    </r>
    <rPh sb="4" eb="5">
      <t>ネン</t>
    </rPh>
    <rPh sb="6" eb="10">
      <t>コウネツスイヒ</t>
    </rPh>
    <phoneticPr fontId="2"/>
  </si>
  <si>
    <r>
      <rPr>
        <b/>
        <sz val="11"/>
        <color theme="1"/>
        <rFont val="游ゴシック"/>
        <family val="3"/>
        <charset val="128"/>
        <scheme val="minor"/>
      </rPr>
      <t>※</t>
    </r>
    <r>
      <rPr>
        <sz val="11"/>
        <color theme="1"/>
        <rFont val="游ゴシック"/>
        <family val="3"/>
        <charset val="128"/>
        <scheme val="minor"/>
      </rPr>
      <t xml:space="preserve">
R5.4月
光熱水費</t>
    </r>
    <rPh sb="6" eb="7">
      <t>ツキ</t>
    </rPh>
    <rPh sb="8" eb="12">
      <t>コウネツスイヒ</t>
    </rPh>
    <phoneticPr fontId="2"/>
  </si>
  <si>
    <r>
      <rPr>
        <b/>
        <sz val="11"/>
        <rFont val="游ゴシック"/>
        <family val="3"/>
        <charset val="128"/>
        <scheme val="minor"/>
      </rPr>
      <t>※</t>
    </r>
    <r>
      <rPr>
        <sz val="11"/>
        <rFont val="游ゴシック"/>
        <family val="2"/>
        <scheme val="minor"/>
      </rPr>
      <t xml:space="preserve">
R5.5月
光熱水費</t>
    </r>
    <rPh sb="6" eb="7">
      <t>ツキ</t>
    </rPh>
    <rPh sb="8" eb="12">
      <t>コウネツスイヒ</t>
    </rPh>
    <phoneticPr fontId="2"/>
  </si>
  <si>
    <t>↓R5下期新規のみ</t>
    <rPh sb="3" eb="5">
      <t>シモキ</t>
    </rPh>
    <rPh sb="5" eb="7">
      <t>シンキ</t>
    </rPh>
    <phoneticPr fontId="2"/>
  </si>
  <si>
    <t>↓R3年がない場合のみ</t>
    <phoneticPr fontId="2"/>
  </si>
  <si>
    <t>↓面積按分する場合のみ</t>
    <phoneticPr fontId="2"/>
  </si>
  <si>
    <t>↓省エネ対策評価の結果</t>
    <rPh sb="1" eb="2">
      <t>ショウ</t>
    </rPh>
    <rPh sb="4" eb="6">
      <t>タイサク</t>
    </rPh>
    <rPh sb="6" eb="8">
      <t>ヒョウカ</t>
    </rPh>
    <rPh sb="9" eb="11">
      <t>ケッカ</t>
    </rPh>
    <phoneticPr fontId="2"/>
  </si>
  <si>
    <r>
      <t xml:space="preserve">振込先口座の通帳の写し
</t>
    </r>
    <r>
      <rPr>
        <sz val="8"/>
        <color theme="1"/>
        <rFont val="游ゴシック"/>
        <family val="3"/>
        <charset val="128"/>
        <scheme val="minor"/>
      </rPr>
      <t>※令和4年度又は令和5年度上期の「茨城県医療機関・福祉施設等物価高騰支援金」を受領した口座と同じ口座で受領を希望する場合は添付不要。</t>
    </r>
    <rPh sb="0" eb="3">
      <t>フリコミサキ</t>
    </rPh>
    <rPh sb="3" eb="5">
      <t>コウザ</t>
    </rPh>
    <rPh sb="6" eb="8">
      <t>ツウチョウ</t>
    </rPh>
    <rPh sb="9" eb="10">
      <t>ウツ</t>
    </rPh>
    <rPh sb="55" eb="57">
      <t>コウザ</t>
    </rPh>
    <rPh sb="58" eb="59">
      <t>オナ</t>
    </rPh>
    <rPh sb="60" eb="62">
      <t>コウザ</t>
    </rPh>
    <rPh sb="63" eb="65">
      <t>ジュリョウ</t>
    </rPh>
    <rPh sb="66" eb="68">
      <t>キボウ</t>
    </rPh>
    <rPh sb="70" eb="72">
      <t>バアイ</t>
    </rPh>
    <rPh sb="73" eb="77">
      <t>テンプフヨウ</t>
    </rPh>
    <phoneticPr fontId="2"/>
  </si>
  <si>
    <r>
      <t xml:space="preserve">支給要件確認書類（施術所・助産所・歯科技工所のみ）
</t>
    </r>
    <r>
      <rPr>
        <sz val="8"/>
        <color theme="1"/>
        <rFont val="游ゴシック"/>
        <family val="3"/>
        <charset val="128"/>
        <scheme val="minor"/>
      </rPr>
      <t>※令和4年度又は令和5年度上期の「茨城県医療機関・福祉施設等物価高騰対策支援金」を受領した場合は添付不要。</t>
    </r>
    <rPh sb="0" eb="4">
      <t>シキュウヨウケン</t>
    </rPh>
    <rPh sb="4" eb="8">
      <t>カクニンショルイ</t>
    </rPh>
    <rPh sb="9" eb="12">
      <t>セジュツジョ</t>
    </rPh>
    <rPh sb="13" eb="16">
      <t>ジョサンジョ</t>
    </rPh>
    <rPh sb="17" eb="22">
      <t>シカギコウジョ</t>
    </rPh>
    <rPh sb="32" eb="33">
      <t>マタ</t>
    </rPh>
    <rPh sb="39" eb="41">
      <t>カミキ</t>
    </rPh>
    <rPh sb="74" eb="78">
      <t>テンプフヨウ</t>
    </rPh>
    <phoneticPr fontId="2"/>
  </si>
  <si>
    <t>食材料費等支給額</t>
    <rPh sb="0" eb="5">
      <t>ショクザイリョウヒトウ</t>
    </rPh>
    <rPh sb="5" eb="8">
      <t>シキュウガク</t>
    </rPh>
    <phoneticPr fontId="2"/>
  </si>
  <si>
    <t>申請額</t>
    <rPh sb="0" eb="3">
      <t>シンセイガク</t>
    </rPh>
    <phoneticPr fontId="2"/>
  </si>
  <si>
    <t>イリョウホウジンイバラキカイ</t>
  </si>
  <si>
    <t>医療法人茨城会</t>
    <rPh sb="0" eb="4">
      <t>イリョウホウジン</t>
    </rPh>
    <rPh sb="4" eb="6">
      <t>イバラキ</t>
    </rPh>
    <rPh sb="6" eb="7">
      <t>カイ</t>
    </rPh>
    <phoneticPr fontId="2"/>
  </si>
  <si>
    <t>理事長</t>
    <rPh sb="0" eb="3">
      <t>リジチョウ</t>
    </rPh>
    <phoneticPr fontId="2"/>
  </si>
  <si>
    <t>茨城　太郎</t>
    <rPh sb="0" eb="2">
      <t>イバラキ</t>
    </rPh>
    <rPh sb="3" eb="5">
      <t>タロウ</t>
    </rPh>
    <phoneticPr fontId="2"/>
  </si>
  <si>
    <t>3108555</t>
    <phoneticPr fontId="2"/>
  </si>
  <si>
    <t>水戸市笠原町978番6</t>
    <rPh sb="0" eb="3">
      <t>ミトシ</t>
    </rPh>
    <rPh sb="3" eb="6">
      <t>カサハラチョウ</t>
    </rPh>
    <rPh sb="9" eb="10">
      <t>バン</t>
    </rPh>
    <phoneticPr fontId="2"/>
  </si>
  <si>
    <t>事務局</t>
    <rPh sb="0" eb="3">
      <t>ジムキョク</t>
    </rPh>
    <phoneticPr fontId="2"/>
  </si>
  <si>
    <t>茨城　次郎</t>
    <rPh sb="0" eb="2">
      <t>イバラキ</t>
    </rPh>
    <rPh sb="3" eb="5">
      <t>ジロウ</t>
    </rPh>
    <phoneticPr fontId="2"/>
  </si>
  <si>
    <t>0293011111</t>
    <phoneticPr fontId="2"/>
  </si>
  <si>
    <t>xxxxxx@pref.ibaraki.lg.jp</t>
    <phoneticPr fontId="2"/>
  </si>
  <si>
    <t>○○銀行</t>
    <phoneticPr fontId="2"/>
  </si>
  <si>
    <t>本店</t>
    <phoneticPr fontId="2"/>
  </si>
  <si>
    <t>1234</t>
    <phoneticPr fontId="2"/>
  </si>
  <si>
    <t>567</t>
    <phoneticPr fontId="2"/>
  </si>
  <si>
    <t>イリョウホウジンイバラキカイ　リジチョウ　イバラキタロウ</t>
    <phoneticPr fontId="2"/>
  </si>
  <si>
    <t>医療法人茨城会　理事長　茨城太郎</t>
    <phoneticPr fontId="2"/>
  </si>
  <si>
    <t>7654321</t>
    <phoneticPr fontId="2"/>
  </si>
  <si>
    <t>当座</t>
    <phoneticPr fontId="2"/>
  </si>
  <si>
    <t>○</t>
  </si>
  <si>
    <t>〇</t>
  </si>
  <si>
    <t>茨城○○病院</t>
    <rPh sb="0" eb="2">
      <t>イバラキ</t>
    </rPh>
    <rPh sb="4" eb="6">
      <t>ビョウイン</t>
    </rPh>
    <phoneticPr fontId="2"/>
  </si>
  <si>
    <t>水戸市笠原町XXXXX</t>
    <rPh sb="0" eb="3">
      <t>ミトシ</t>
    </rPh>
    <rPh sb="3" eb="6">
      <t>カサハラチョウ</t>
    </rPh>
    <phoneticPr fontId="2"/>
  </si>
  <si>
    <t>茨城○○診療所</t>
    <rPh sb="0" eb="2">
      <t>イバラキ</t>
    </rPh>
    <rPh sb="4" eb="7">
      <t>シンリョウジョ</t>
    </rPh>
    <phoneticPr fontId="2"/>
  </si>
  <si>
    <t>茨城○○医科診療所</t>
    <rPh sb="0" eb="2">
      <t>イバラキ</t>
    </rPh>
    <rPh sb="4" eb="6">
      <t>イカ</t>
    </rPh>
    <rPh sb="6" eb="9">
      <t>シンリョウジョ</t>
    </rPh>
    <phoneticPr fontId="2"/>
  </si>
  <si>
    <t>茨城○○歯科診療所</t>
    <rPh sb="0" eb="2">
      <t>イバラキ</t>
    </rPh>
    <rPh sb="4" eb="6">
      <t>シカ</t>
    </rPh>
    <rPh sb="6" eb="9">
      <t>シンリョウジョ</t>
    </rPh>
    <phoneticPr fontId="2"/>
  </si>
  <si>
    <t>茨城○○薬局</t>
    <rPh sb="0" eb="2">
      <t>イバラキ</t>
    </rPh>
    <rPh sb="4" eb="6">
      <t>ヤッキョク</t>
    </rPh>
    <phoneticPr fontId="2"/>
  </si>
  <si>
    <t>茨城○○接骨院</t>
    <rPh sb="0" eb="2">
      <t>イバラキ</t>
    </rPh>
    <rPh sb="4" eb="7">
      <t>セッコツイン</t>
    </rPh>
    <phoneticPr fontId="2"/>
  </si>
  <si>
    <t>茨城○○助産所</t>
    <rPh sb="0" eb="2">
      <t>イバラキ</t>
    </rPh>
    <rPh sb="4" eb="7">
      <t>ジョサンジョ</t>
    </rPh>
    <phoneticPr fontId="2"/>
  </si>
  <si>
    <t>茨城○○デンタルラボ</t>
    <rPh sb="0" eb="2">
      <t>イバラキ</t>
    </rPh>
    <phoneticPr fontId="2"/>
  </si>
  <si>
    <t>茨城○○園</t>
    <rPh sb="0" eb="2">
      <t>イバラキ</t>
    </rPh>
    <rPh sb="4" eb="5">
      <t>エン</t>
    </rPh>
    <phoneticPr fontId="2"/>
  </si>
  <si>
    <t>08xxxxxxxx</t>
  </si>
  <si>
    <t>茨城○○の郷</t>
    <rPh sb="0" eb="2">
      <t>イバラキ</t>
    </rPh>
    <rPh sb="5" eb="6">
      <t>サト</t>
    </rPh>
    <phoneticPr fontId="2"/>
  </si>
  <si>
    <t>茨城○○の園</t>
    <rPh sb="0" eb="2">
      <t>イバラキ</t>
    </rPh>
    <rPh sb="5" eb="6">
      <t>ソノ</t>
    </rPh>
    <phoneticPr fontId="2"/>
  </si>
  <si>
    <t>茨城○○介護医療院</t>
    <rPh sb="0" eb="2">
      <t>イバラキ</t>
    </rPh>
    <rPh sb="4" eb="6">
      <t>カイゴ</t>
    </rPh>
    <rPh sb="6" eb="8">
      <t>イリョウ</t>
    </rPh>
    <rPh sb="8" eb="9">
      <t>イン</t>
    </rPh>
    <phoneticPr fontId="2"/>
  </si>
  <si>
    <t>茨城××病院</t>
    <rPh sb="0" eb="2">
      <t>イバラキ</t>
    </rPh>
    <rPh sb="4" eb="6">
      <t>ビョウイン</t>
    </rPh>
    <phoneticPr fontId="2"/>
  </si>
  <si>
    <t>グループホーム茨城○○</t>
    <rPh sb="7" eb="9">
      <t>イバラキ</t>
    </rPh>
    <phoneticPr fontId="2"/>
  </si>
  <si>
    <t>ショートステイ茨城○○</t>
    <rPh sb="7" eb="9">
      <t>イバラキ</t>
    </rPh>
    <phoneticPr fontId="2"/>
  </si>
  <si>
    <t>茨城○○館</t>
    <rPh sb="0" eb="2">
      <t>イバラキ</t>
    </rPh>
    <rPh sb="4" eb="5">
      <t>カン</t>
    </rPh>
    <phoneticPr fontId="2"/>
  </si>
  <si>
    <t>ケア茨城○○</t>
    <rPh sb="2" eb="4">
      <t>イバラキ</t>
    </rPh>
    <phoneticPr fontId="2"/>
  </si>
  <si>
    <t>○○ローズ園</t>
    <rPh sb="5" eb="6">
      <t>エン</t>
    </rPh>
    <phoneticPr fontId="2"/>
  </si>
  <si>
    <t>養護老人ホーム○○</t>
  </si>
  <si>
    <t>軽費老人ホーム○○</t>
  </si>
  <si>
    <t>デイサービス○○</t>
  </si>
  <si>
    <t>デイサービス××</t>
  </si>
  <si>
    <t>デイサービス△△</t>
  </si>
  <si>
    <t>リハビリ型デイサービス□□</t>
    <rPh sb="4" eb="5">
      <t>ガタ</t>
    </rPh>
    <phoneticPr fontId="2"/>
  </si>
  <si>
    <t>〇〇の家</t>
    <rPh sb="3" eb="4">
      <t>イエ</t>
    </rPh>
    <phoneticPr fontId="2"/>
  </si>
  <si>
    <t>水戸△△ホーム</t>
    <rPh sb="0" eb="2">
      <t>ミト</t>
    </rPh>
    <phoneticPr fontId="2"/>
  </si>
  <si>
    <t>□□サービス</t>
  </si>
  <si>
    <t>訪問入浴□□事業所</t>
    <rPh sb="0" eb="4">
      <t>ホウモンニュウヨク</t>
    </rPh>
    <rPh sb="6" eb="9">
      <t>ジギョウショ</t>
    </rPh>
    <phoneticPr fontId="2"/>
  </si>
  <si>
    <t>訪問看護ステーション△△</t>
    <rPh sb="0" eb="4">
      <t>ホウモンカンゴ</t>
    </rPh>
    <phoneticPr fontId="2"/>
  </si>
  <si>
    <t>訪問リハビリ〇〇</t>
    <rPh sb="0" eb="2">
      <t>ホウモン</t>
    </rPh>
    <phoneticPr fontId="2"/>
  </si>
  <si>
    <t>訪問介護※※</t>
    <rPh sb="0" eb="2">
      <t>ホウモン</t>
    </rPh>
    <rPh sb="2" eb="4">
      <t>カイゴ</t>
    </rPh>
    <phoneticPr fontId="2"/>
  </si>
  <si>
    <t>訪問介護××</t>
    <rPh sb="0" eb="4">
      <t>ホウモンカイゴ</t>
    </rPh>
    <phoneticPr fontId="2"/>
  </si>
  <si>
    <t>介護支援〇〇の家</t>
    <rPh sb="0" eb="2">
      <t>カイゴ</t>
    </rPh>
    <rPh sb="2" eb="4">
      <t>シエン</t>
    </rPh>
    <rPh sb="7" eb="8">
      <t>イエ</t>
    </rPh>
    <phoneticPr fontId="2"/>
  </si>
  <si>
    <t>居宅療養管理△△</t>
    <rPh sb="0" eb="2">
      <t>キョタク</t>
    </rPh>
    <rPh sb="2" eb="4">
      <t>リョウヨウ</t>
    </rPh>
    <rPh sb="4" eb="6">
      <t>カンリ</t>
    </rPh>
    <phoneticPr fontId="2"/>
  </si>
  <si>
    <t>△△の里</t>
    <rPh sb="3" eb="4">
      <t>サト</t>
    </rPh>
    <phoneticPr fontId="2"/>
  </si>
  <si>
    <t>グループホーム〇〇</t>
  </si>
  <si>
    <t>茨城〇〇支援センター</t>
    <rPh sb="0" eb="2">
      <t>イバラキ</t>
    </rPh>
    <rPh sb="4" eb="6">
      <t>シエン</t>
    </rPh>
    <phoneticPr fontId="2"/>
  </si>
  <si>
    <t>茨城生活訓練センター</t>
    <rPh sb="0" eb="2">
      <t>イバラキ</t>
    </rPh>
    <rPh sb="2" eb="4">
      <t>セイカツ</t>
    </rPh>
    <rPh sb="4" eb="6">
      <t>クンレン</t>
    </rPh>
    <phoneticPr fontId="2"/>
  </si>
  <si>
    <t>水戸△△の家</t>
    <rPh sb="0" eb="2">
      <t>ミト</t>
    </rPh>
    <rPh sb="5" eb="6">
      <t>イエ</t>
    </rPh>
    <phoneticPr fontId="2"/>
  </si>
  <si>
    <t>××就労継続支援事業所</t>
    <rPh sb="2" eb="8">
      <t>シュウロウケイゾクシエン</t>
    </rPh>
    <rPh sb="8" eb="11">
      <t>ジギョウショ</t>
    </rPh>
    <phoneticPr fontId="2"/>
  </si>
  <si>
    <t>〇〇就労継続支援事業所</t>
    <rPh sb="2" eb="6">
      <t>シュウロウケイゾク</t>
    </rPh>
    <rPh sb="6" eb="8">
      <t>シエン</t>
    </rPh>
    <rPh sb="8" eb="11">
      <t>ジギョウショ</t>
    </rPh>
    <phoneticPr fontId="2"/>
  </si>
  <si>
    <t>こども発達支援センター</t>
    <rPh sb="3" eb="5">
      <t>ハッタツ</t>
    </rPh>
    <rPh sb="5" eb="7">
      <t>シエン</t>
    </rPh>
    <phoneticPr fontId="2"/>
  </si>
  <si>
    <t>放課後△△の杜</t>
    <rPh sb="0" eb="3">
      <t>ホウカゴ</t>
    </rPh>
    <rPh sb="6" eb="7">
      <t>モリ</t>
    </rPh>
    <phoneticPr fontId="2"/>
  </si>
  <si>
    <t>居宅介護××</t>
    <rPh sb="0" eb="4">
      <t>キョタクカイゴ</t>
    </rPh>
    <phoneticPr fontId="2"/>
  </si>
  <si>
    <t>※※幼稚園</t>
    <rPh sb="2" eb="5">
      <t>ヨウチエン</t>
    </rPh>
    <phoneticPr fontId="2"/>
  </si>
  <si>
    <t>□□ナーサリー</t>
  </si>
  <si>
    <t>光熱水費
算出根拠書類
添付に○</t>
    <rPh sb="12" eb="14">
      <t>テンプ</t>
    </rPh>
    <phoneticPr fontId="2"/>
  </si>
  <si>
    <t>光熱水費
支給額</t>
    <rPh sb="0" eb="4">
      <t>コウネツスイヒ</t>
    </rPh>
    <rPh sb="5" eb="8">
      <t>シキュウガク</t>
    </rPh>
    <phoneticPr fontId="2"/>
  </si>
  <si>
    <r>
      <t xml:space="preserve">光熱水費の算出根拠書類（確定申告書、決算書等）
</t>
    </r>
    <r>
      <rPr>
        <sz val="8"/>
        <color theme="1"/>
        <rFont val="游ゴシック"/>
        <family val="3"/>
        <charset val="128"/>
        <scheme val="minor"/>
      </rPr>
      <t>※令和5年度上期の「茨城県医療機関・福祉施設等物価高騰支援金」申請時に根拠書類を提出していない施設の分のみ添付し、施設内訳書の該当施設において○を付けること。</t>
    </r>
    <rPh sb="5" eb="11">
      <t>サンシュツコンキョショルイ</t>
    </rPh>
    <rPh sb="12" eb="17">
      <t>カクテイシンコクショ</t>
    </rPh>
    <rPh sb="18" eb="21">
      <t>ケッサンショ</t>
    </rPh>
    <rPh sb="21" eb="22">
      <t>トウ</t>
    </rPh>
    <rPh sb="55" eb="58">
      <t>シンセイジ</t>
    </rPh>
    <rPh sb="74" eb="75">
      <t>ブン</t>
    </rPh>
    <rPh sb="81" eb="86">
      <t>シセツウチワケショ</t>
    </rPh>
    <rPh sb="87" eb="89">
      <t>ガイトウ</t>
    </rPh>
    <rPh sb="89" eb="91">
      <t>シセツ</t>
    </rPh>
    <phoneticPr fontId="2"/>
  </si>
  <si>
    <t>食材料費</t>
    <rPh sb="0" eb="1">
      <t>ショク</t>
    </rPh>
    <rPh sb="1" eb="3">
      <t>ザイリョウ</t>
    </rPh>
    <rPh sb="3" eb="4">
      <t>ヒ</t>
    </rPh>
    <phoneticPr fontId="2"/>
  </si>
  <si>
    <t>〇〇保育園</t>
    <rPh sb="2" eb="5">
      <t>ホイクエン</t>
    </rPh>
    <phoneticPr fontId="2"/>
  </si>
  <si>
    <t>△△保育園</t>
    <rPh sb="2" eb="5">
      <t>ホイクエン</t>
    </rPh>
    <rPh sb="4" eb="5">
      <t>エン</t>
    </rPh>
    <phoneticPr fontId="2"/>
  </si>
  <si>
    <t>認定こども園□□園</t>
    <rPh sb="0" eb="2">
      <t>ニンテイ</t>
    </rPh>
    <rPh sb="5" eb="6">
      <t>エン</t>
    </rPh>
    <rPh sb="8" eb="9">
      <t>エン</t>
    </rPh>
    <phoneticPr fontId="2"/>
  </si>
  <si>
    <t>△△幼稚園</t>
    <rPh sb="2" eb="5">
      <t>ヨウチエン</t>
    </rPh>
    <phoneticPr fontId="2"/>
  </si>
  <si>
    <t>※※保育園</t>
    <rPh sb="2" eb="5">
      <t>ホイクエン</t>
    </rPh>
    <phoneticPr fontId="2"/>
  </si>
  <si>
    <t xml:space="preserve">【事業所区分：幼児教育・保育施設のみの宣誓・同意】
幼児教育・保育施設について、令和４年４月１日以降、食材料費等の価格高騰を理由とした給食費の値上げを行っていない又は、既に徴収した値上げ相当額に係る本支援金支給額分の返還等を実施し、保護者への価格転嫁解消又は緩和を行うこと。
</t>
    <rPh sb="7" eb="11">
      <t>ヨウジキョウイク</t>
    </rPh>
    <rPh sb="12" eb="16">
      <t>ホイクシセツ</t>
    </rPh>
    <rPh sb="55" eb="56">
      <t>トウ</t>
    </rPh>
    <phoneticPr fontId="2"/>
  </si>
  <si>
    <t>食材料費等
支給額</t>
    <rPh sb="0" eb="4">
      <t>ショクザイリョウヒ</t>
    </rPh>
    <rPh sb="4" eb="5">
      <t>トウ</t>
    </rPh>
    <rPh sb="6" eb="9">
      <t>シキュウガク</t>
    </rPh>
    <phoneticPr fontId="2"/>
  </si>
  <si>
    <t>光熱水費支給額</t>
    <rPh sb="0" eb="4">
      <t>コウネツスイヒ</t>
    </rPh>
    <rPh sb="4" eb="7">
      <t>シキュウガク</t>
    </rPh>
    <phoneticPr fontId="2"/>
  </si>
  <si>
    <t>メガネ○○　ショッピングセンター□□店</t>
    <rPh sb="18" eb="19">
      <t>ミセ</t>
    </rPh>
    <phoneticPr fontId="2"/>
  </si>
  <si>
    <t>茨城○○歯科技工所</t>
    <rPh sb="0" eb="2">
      <t>イバラキ</t>
    </rPh>
    <rPh sb="4" eb="6">
      <t>シカ</t>
    </rPh>
    <rPh sb="6" eb="9">
      <t>ギコウショ</t>
    </rPh>
    <phoneticPr fontId="2"/>
  </si>
  <si>
    <t>障害者支援施設〇〇</t>
    <rPh sb="0" eb="3">
      <t>ショウガイシャ</t>
    </rPh>
    <rPh sb="3" eb="5">
      <t>シエン</t>
    </rPh>
    <rPh sb="5" eb="7">
      <t>シセツ</t>
    </rPh>
    <phoneticPr fontId="2"/>
  </si>
  <si>
    <t>〇〇学園</t>
    <rPh sb="2" eb="4">
      <t>ガクエン</t>
    </rPh>
    <phoneticPr fontId="2"/>
  </si>
  <si>
    <t>事業所〇〇</t>
    <rPh sb="0" eb="3">
      <t>ジギョウショ</t>
    </rPh>
    <phoneticPr fontId="2"/>
  </si>
  <si>
    <t>こども○○　□店</t>
    <rPh sb="7" eb="8">
      <t>テン</t>
    </rPh>
    <phoneticPr fontId="2"/>
  </si>
  <si>
    <t>○○介護サービス</t>
    <rPh sb="2" eb="4">
      <t>カイゴ</t>
    </rPh>
    <phoneticPr fontId="2"/>
  </si>
  <si>
    <t>株式会社〇〇</t>
  </si>
  <si>
    <t>〇〇センター</t>
  </si>
  <si>
    <t>訪問介護事業所〇〇</t>
  </si>
  <si>
    <t>□□荘</t>
  </si>
  <si>
    <t>〇〇こども園</t>
  </si>
  <si>
    <t>〇〇センター□□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</si>
</sst>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円&quot;;[Red]\-#,##0&quot;円&quot;"/>
    <numFmt numFmtId="177" formatCode="#,##0_ &quot;事&quot;&quot;業&quot;&quot;所&quot;"/>
    <numFmt numFmtId="178" formatCode="0_ "/>
    <numFmt numFmtId="179" formatCode="#,##0.0_ ;[Red]\-#,##0.0\ "/>
    <numFmt numFmtId="180" formatCode="#,##0_ ;[Red]\-#,##0\ "/>
    <numFmt numFmtId="181" formatCode="#,###_ &quot;か所&quot;"/>
    <numFmt numFmtId="182" formatCode="#,###_ &quot;円&quot;"/>
    <numFmt numFmtId="183" formatCode="#,###;[Red]\-#,###"/>
    <numFmt numFmtId="184" formatCode="#,##0_ "/>
    <numFmt numFmtId="185" formatCode="#,###_ ;[Red]\-#,###\ "/>
  </numFmts>
  <fonts count="25">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sz val="9"/>
      <color theme="1"/>
      <name val="游ゴシック"/>
      <family val="3"/>
      <charset val="128"/>
      <scheme val="minor"/>
    </font>
    <font>
      <sz val="10"/>
      <color theme="1"/>
      <name val="游ゴシック"/>
      <family val="3"/>
      <charset val="128"/>
      <scheme val="minor"/>
    </font>
    <font>
      <sz val="8"/>
      <color theme="1"/>
      <name val="游ゴシック"/>
      <family val="3"/>
      <charset val="128"/>
      <scheme val="minor"/>
    </font>
    <font>
      <b/>
      <sz val="10"/>
      <color theme="1"/>
      <name val="游ゴシック"/>
      <family val="3"/>
      <charset val="128"/>
      <scheme val="minor"/>
    </font>
    <font>
      <sz val="9"/>
      <color theme="1"/>
      <name val="Meiryo"/>
      <family val="2"/>
    </font>
    <font>
      <sz val="11"/>
      <color theme="1"/>
      <name val="游ゴシック"/>
      <family val="3"/>
      <charset val="128"/>
      <scheme val="minor"/>
    </font>
    <font>
      <b/>
      <sz val="11"/>
      <color theme="1"/>
      <name val="游ゴシック"/>
      <family val="3"/>
      <charset val="128"/>
      <scheme val="minor"/>
    </font>
    <font>
      <sz val="10"/>
      <name val="游ゴシック"/>
      <family val="3"/>
      <charset val="128"/>
      <scheme val="minor"/>
    </font>
    <font>
      <b/>
      <sz val="10"/>
      <color rgb="FFFF0000"/>
      <name val="游ゴシック"/>
      <family val="3"/>
      <charset val="128"/>
      <scheme val="minor"/>
    </font>
    <font>
      <sz val="11"/>
      <color theme="1"/>
      <name val="游ゴシック"/>
      <family val="2"/>
      <scheme val="minor"/>
    </font>
    <font>
      <sz val="14"/>
      <color theme="1"/>
      <name val="游ゴシック"/>
      <family val="3"/>
      <charset val="128"/>
      <scheme val="minor"/>
    </font>
    <font>
      <sz val="18"/>
      <color theme="3"/>
      <name val="游ゴシック Light"/>
      <family val="2"/>
      <charset val="128"/>
      <scheme val="major"/>
    </font>
    <font>
      <b/>
      <sz val="11"/>
      <color rgb="FFFF0000"/>
      <name val="游ゴシック"/>
      <family val="3"/>
      <charset val="128"/>
      <scheme val="minor"/>
    </font>
    <font>
      <sz val="11"/>
      <name val="游ゴシック"/>
      <family val="2"/>
      <scheme val="minor"/>
    </font>
    <font>
      <sz val="11"/>
      <name val="游ゴシック"/>
      <family val="3"/>
      <charset val="128"/>
      <scheme val="minor"/>
    </font>
    <font>
      <b/>
      <sz val="8"/>
      <color rgb="FFFF0000"/>
      <name val="游ゴシック"/>
      <family val="3"/>
      <charset val="128"/>
      <scheme val="minor"/>
    </font>
    <font>
      <b/>
      <sz val="9"/>
      <color rgb="FFFF0000"/>
      <name val="游ゴシック"/>
      <family val="3"/>
      <charset val="128"/>
      <scheme val="minor"/>
    </font>
    <font>
      <b/>
      <sz val="10"/>
      <color theme="0"/>
      <name val="游ゴシック"/>
      <family val="3"/>
      <charset val="128"/>
      <scheme val="minor"/>
    </font>
    <font>
      <sz val="9"/>
      <name val="游ゴシック"/>
      <family val="3"/>
      <charset val="128"/>
      <scheme val="minor"/>
    </font>
    <font>
      <b/>
      <sz val="11"/>
      <name val="游ゴシック"/>
      <family val="3"/>
      <charset val="128"/>
      <scheme val="minor"/>
    </font>
    <font>
      <sz val="16"/>
      <color theme="1"/>
      <name val="游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rgb="FFFFFFFF"/>
        <bgColor indexed="64"/>
      </patternFill>
    </fill>
    <fill>
      <patternFill patternType="solid">
        <fgColor theme="7" tint="0.59999389629810485"/>
        <bgColor indexed="64"/>
      </patternFill>
    </fill>
    <fill>
      <patternFill patternType="solid">
        <fgColor rgb="FFFFFF00"/>
        <bgColor indexed="64"/>
      </patternFill>
    </fill>
  </fills>
  <borders count="5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double">
        <color indexed="64"/>
      </bottom>
      <diagonal/>
    </border>
    <border>
      <left style="double">
        <color indexed="64"/>
      </left>
      <right style="medium">
        <color indexed="64"/>
      </right>
      <top/>
      <bottom style="thin">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double">
        <color indexed="64"/>
      </bottom>
      <diagonal/>
    </border>
    <border>
      <left/>
      <right style="thin">
        <color indexed="64"/>
      </right>
      <top/>
      <bottom style="medium">
        <color indexed="64"/>
      </bottom>
      <diagonal/>
    </border>
    <border>
      <left/>
      <right/>
      <top/>
      <bottom style="medium">
        <color indexed="64"/>
      </bottom>
      <diagonal/>
    </border>
    <border>
      <left style="double">
        <color indexed="64"/>
      </left>
      <right style="medium">
        <color indexed="64"/>
      </right>
      <top style="double">
        <color indexed="64"/>
      </top>
      <bottom style="thin">
        <color indexed="64"/>
      </bottom>
      <diagonal/>
    </border>
    <border>
      <left style="double">
        <color indexed="64"/>
      </left>
      <right style="medium">
        <color indexed="64"/>
      </right>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0" fontId="1" fillId="0" borderId="0">
      <alignment vertical="center"/>
    </xf>
    <xf numFmtId="0" fontId="8" fillId="0" borderId="0"/>
    <xf numFmtId="38" fontId="13" fillId="0" borderId="0" applyFont="0" applyFill="0" applyBorder="0" applyAlignment="0" applyProtection="0">
      <alignment vertical="center"/>
    </xf>
  </cellStyleXfs>
  <cellXfs count="243">
    <xf numFmtId="0" fontId="0" fillId="0" borderId="0" xfId="0"/>
    <xf numFmtId="0" fontId="4" fillId="0" borderId="0" xfId="1" applyFont="1" applyProtection="1">
      <alignment vertical="center"/>
    </xf>
    <xf numFmtId="0" fontId="5" fillId="0" borderId="0" xfId="1" applyFont="1" applyBorder="1" applyProtection="1">
      <alignment vertical="center"/>
    </xf>
    <xf numFmtId="0" fontId="5" fillId="0" borderId="0" xfId="1" applyFont="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horizontal="center" vertical="center"/>
    </xf>
    <xf numFmtId="0" fontId="12" fillId="0" borderId="0" xfId="1" applyFont="1" applyProtection="1">
      <alignment vertical="center"/>
    </xf>
    <xf numFmtId="0" fontId="6" fillId="0" borderId="0" xfId="1" applyFont="1" applyAlignment="1" applyProtection="1">
      <alignment horizontal="left" vertical="center"/>
    </xf>
    <xf numFmtId="0" fontId="6" fillId="0" borderId="0" xfId="1" applyFont="1" applyProtection="1">
      <alignment vertical="center"/>
    </xf>
    <xf numFmtId="0" fontId="5" fillId="0" borderId="0" xfId="1" applyFont="1" applyFill="1" applyProtection="1">
      <alignment vertical="center"/>
    </xf>
    <xf numFmtId="0" fontId="5" fillId="0" borderId="0" xfId="1" applyFont="1" applyFill="1" applyAlignment="1" applyProtection="1">
      <alignment horizontal="center" vertical="center"/>
    </xf>
    <xf numFmtId="0" fontId="12" fillId="0" borderId="0" xfId="1" applyFont="1" applyBorder="1" applyProtection="1">
      <alignment vertical="center"/>
    </xf>
    <xf numFmtId="0" fontId="19" fillId="0" borderId="0" xfId="1" applyFont="1" applyProtection="1">
      <alignment vertical="center"/>
    </xf>
    <xf numFmtId="0" fontId="12" fillId="0" borderId="0" xfId="1" applyFont="1" applyFill="1" applyProtection="1">
      <alignment vertical="center"/>
    </xf>
    <xf numFmtId="0" fontId="10" fillId="0" borderId="0" xfId="0" applyFont="1" applyBorder="1" applyAlignment="1" applyProtection="1">
      <alignment shrinkToFit="1"/>
    </xf>
    <xf numFmtId="0" fontId="10" fillId="0" borderId="0" xfId="0" applyFont="1" applyAlignment="1" applyProtection="1">
      <alignment shrinkToFit="1"/>
    </xf>
    <xf numFmtId="0" fontId="0" fillId="0" borderId="0" xfId="0" applyAlignment="1" applyProtection="1">
      <alignment shrinkToFit="1"/>
    </xf>
    <xf numFmtId="0" fontId="0" fillId="0" borderId="0" xfId="0" applyBorder="1" applyAlignment="1" applyProtection="1">
      <alignment vertical="center"/>
    </xf>
    <xf numFmtId="0" fontId="0" fillId="0" borderId="0" xfId="0" applyAlignment="1" applyProtection="1">
      <alignment vertical="center"/>
    </xf>
    <xf numFmtId="0" fontId="9" fillId="0" borderId="0" xfId="0" applyFont="1" applyFill="1" applyBorder="1" applyAlignment="1" applyProtection="1">
      <alignment vertical="center"/>
    </xf>
    <xf numFmtId="0" fontId="14" fillId="0" borderId="0" xfId="0" applyFont="1" applyFill="1" applyBorder="1" applyAlignment="1" applyProtection="1">
      <alignment vertical="center" shrinkToFit="1"/>
    </xf>
    <xf numFmtId="38" fontId="0" fillId="0" borderId="0" xfId="3" applyFont="1" applyFill="1" applyBorder="1" applyAlignment="1" applyProtection="1">
      <alignment vertical="center" shrinkToFit="1"/>
    </xf>
    <xf numFmtId="49" fontId="18" fillId="4" borderId="12" xfId="0" applyNumberFormat="1" applyFont="1" applyFill="1" applyBorder="1" applyAlignment="1" applyProtection="1">
      <alignment horizontal="left" vertical="center" shrinkToFit="1"/>
      <protection locked="0"/>
    </xf>
    <xf numFmtId="38" fontId="0" fillId="4" borderId="12" xfId="3" applyFont="1" applyFill="1" applyBorder="1" applyAlignment="1" applyProtection="1">
      <alignment horizontal="right" vertical="center" shrinkToFit="1"/>
      <protection locked="0"/>
    </xf>
    <xf numFmtId="38" fontId="10" fillId="0" borderId="0" xfId="0" applyNumberFormat="1" applyFont="1" applyAlignment="1" applyProtection="1">
      <alignment vertical="center" shrinkToFit="1"/>
    </xf>
    <xf numFmtId="0" fontId="0" fillId="0" borderId="0" xfId="0" applyBorder="1" applyAlignment="1" applyProtection="1">
      <alignment horizontal="center" vertical="center" shrinkToFit="1"/>
    </xf>
    <xf numFmtId="38" fontId="0" fillId="0" borderId="0" xfId="0" applyNumberFormat="1" applyAlignment="1" applyProtection="1">
      <alignment vertical="center"/>
    </xf>
    <xf numFmtId="0" fontId="0" fillId="0" borderId="20" xfId="0" applyBorder="1" applyAlignment="1" applyProtection="1">
      <alignment horizontal="center" vertical="center" shrinkToFit="1"/>
    </xf>
    <xf numFmtId="177" fontId="0" fillId="0" borderId="20" xfId="0" applyNumberFormat="1" applyBorder="1" applyAlignment="1" applyProtection="1">
      <alignment vertical="center" shrinkToFit="1"/>
    </xf>
    <xf numFmtId="176" fontId="0" fillId="0" borderId="20" xfId="3" applyNumberFormat="1" applyFont="1" applyBorder="1" applyAlignment="1" applyProtection="1">
      <alignment vertical="center" shrinkToFit="1"/>
    </xf>
    <xf numFmtId="38" fontId="0" fillId="0" borderId="0" xfId="3" applyFont="1" applyAlignment="1" applyProtection="1">
      <alignment vertical="center"/>
    </xf>
    <xf numFmtId="38" fontId="18" fillId="0" borderId="0" xfId="3" applyFont="1" applyAlignment="1" applyProtection="1">
      <alignment vertical="center"/>
    </xf>
    <xf numFmtId="38" fontId="0" fillId="0" borderId="0" xfId="3" applyFont="1" applyAlignment="1" applyProtection="1">
      <alignment vertical="center" shrinkToFit="1"/>
    </xf>
    <xf numFmtId="179" fontId="18" fillId="4" borderId="12" xfId="3" applyNumberFormat="1" applyFont="1" applyFill="1" applyBorder="1" applyAlignment="1" applyProtection="1">
      <alignment horizontal="right" vertical="center" shrinkToFit="1"/>
      <protection locked="0"/>
    </xf>
    <xf numFmtId="0" fontId="0" fillId="0" borderId="0" xfId="0" applyAlignment="1" applyProtection="1">
      <alignment vertical="center" shrinkToFit="1"/>
    </xf>
    <xf numFmtId="0" fontId="0" fillId="0" borderId="24" xfId="0" applyBorder="1" applyAlignment="1" applyProtection="1">
      <alignment vertical="center" shrinkToFit="1"/>
    </xf>
    <xf numFmtId="177" fontId="0" fillId="0" borderId="24" xfId="0" applyNumberFormat="1" applyBorder="1" applyAlignment="1" applyProtection="1">
      <alignment vertical="center" shrinkToFit="1"/>
    </xf>
    <xf numFmtId="176" fontId="0" fillId="0" borderId="24" xfId="3" applyNumberFormat="1" applyFont="1" applyBorder="1" applyAlignment="1" applyProtection="1">
      <alignment vertical="center" shrinkToFit="1"/>
    </xf>
    <xf numFmtId="0" fontId="0" fillId="0" borderId="25" xfId="0" applyBorder="1" applyAlignment="1" applyProtection="1">
      <alignment vertical="center" shrinkToFit="1"/>
    </xf>
    <xf numFmtId="177" fontId="0" fillId="0" borderId="25" xfId="0" applyNumberFormat="1" applyBorder="1" applyAlignment="1" applyProtection="1">
      <alignment vertical="center" shrinkToFit="1"/>
    </xf>
    <xf numFmtId="176" fontId="0" fillId="0" borderId="25" xfId="3" applyNumberFormat="1" applyFont="1" applyBorder="1" applyAlignment="1" applyProtection="1">
      <alignment vertical="center" shrinkToFit="1"/>
    </xf>
    <xf numFmtId="0" fontId="0" fillId="0" borderId="26" xfId="0" applyBorder="1" applyAlignment="1" applyProtection="1">
      <alignment vertical="center" shrinkToFit="1"/>
    </xf>
    <xf numFmtId="177" fontId="0" fillId="0" borderId="26" xfId="0" applyNumberFormat="1" applyBorder="1" applyAlignment="1" applyProtection="1">
      <alignment vertical="center" shrinkToFit="1"/>
    </xf>
    <xf numFmtId="176" fontId="0" fillId="0" borderId="26" xfId="3" applyNumberFormat="1" applyFont="1" applyBorder="1" applyAlignment="1" applyProtection="1">
      <alignment vertical="center" shrinkToFit="1"/>
    </xf>
    <xf numFmtId="38" fontId="0" fillId="0" borderId="0" xfId="3" applyFont="1" applyFill="1" applyBorder="1" applyAlignment="1" applyProtection="1">
      <alignment horizontal="right" vertical="center" shrinkToFit="1"/>
    </xf>
    <xf numFmtId="0" fontId="10" fillId="0" borderId="0" xfId="0" applyFont="1" applyFill="1" applyBorder="1" applyAlignment="1" applyProtection="1">
      <alignment vertical="center"/>
    </xf>
    <xf numFmtId="0" fontId="10" fillId="0" borderId="0" xfId="0" applyFont="1" applyFill="1" applyAlignment="1" applyProtection="1">
      <alignment vertical="center"/>
    </xf>
    <xf numFmtId="0" fontId="0" fillId="0" borderId="0" xfId="0" applyFill="1" applyBorder="1" applyAlignment="1" applyProtection="1">
      <alignment vertical="center"/>
    </xf>
    <xf numFmtId="0" fontId="10" fillId="0" borderId="0" xfId="0" applyFont="1"/>
    <xf numFmtId="184" fontId="0" fillId="0" borderId="0" xfId="0" applyNumberFormat="1"/>
    <xf numFmtId="0" fontId="0" fillId="5" borderId="0" xfId="0" applyFill="1" applyBorder="1" applyAlignment="1" applyProtection="1">
      <alignment vertical="center"/>
    </xf>
    <xf numFmtId="0" fontId="16" fillId="0" borderId="0" xfId="0" applyFont="1" applyBorder="1" applyAlignment="1" applyProtection="1">
      <alignment horizontal="center" vertical="center" shrinkToFit="1"/>
    </xf>
    <xf numFmtId="49" fontId="18" fillId="4" borderId="32" xfId="0" applyNumberFormat="1" applyFont="1" applyFill="1" applyBorder="1" applyAlignment="1" applyProtection="1">
      <alignment horizontal="left" vertical="center" shrinkToFit="1"/>
      <protection locked="0"/>
    </xf>
    <xf numFmtId="49" fontId="18" fillId="4" borderId="20" xfId="0" applyNumberFormat="1" applyFont="1" applyFill="1" applyBorder="1" applyAlignment="1" applyProtection="1">
      <alignment horizontal="left" vertical="center" shrinkToFit="1"/>
      <protection locked="0"/>
    </xf>
    <xf numFmtId="38" fontId="0" fillId="4" borderId="20" xfId="3" applyFont="1" applyFill="1" applyBorder="1" applyAlignment="1" applyProtection="1">
      <alignment horizontal="right" vertical="center" shrinkToFit="1"/>
      <protection locked="0"/>
    </xf>
    <xf numFmtId="38" fontId="18" fillId="4" borderId="20" xfId="3" applyFont="1" applyFill="1" applyBorder="1" applyAlignment="1" applyProtection="1">
      <alignment horizontal="right" vertical="center" shrinkToFit="1"/>
      <protection locked="0"/>
    </xf>
    <xf numFmtId="179" fontId="18" fillId="4" borderId="20" xfId="3" applyNumberFormat="1" applyFont="1" applyFill="1" applyBorder="1" applyAlignment="1" applyProtection="1">
      <alignment horizontal="right" vertical="center" shrinkToFit="1"/>
      <protection locked="0"/>
    </xf>
    <xf numFmtId="0" fontId="9" fillId="2" borderId="35" xfId="0" applyFont="1" applyFill="1" applyBorder="1" applyAlignment="1" applyProtection="1">
      <alignment horizontal="center" vertical="center" shrinkToFit="1"/>
    </xf>
    <xf numFmtId="0" fontId="0" fillId="2" borderId="36" xfId="0" applyFill="1" applyBorder="1" applyAlignment="1" applyProtection="1">
      <alignment horizontal="center" vertical="center" shrinkToFit="1"/>
    </xf>
    <xf numFmtId="38" fontId="9" fillId="2" borderId="36" xfId="3" applyFont="1" applyFill="1" applyBorder="1" applyAlignment="1" applyProtection="1">
      <alignment horizontal="center" vertical="center" wrapText="1" shrinkToFit="1"/>
    </xf>
    <xf numFmtId="38" fontId="17" fillId="2" borderId="36" xfId="3" applyFont="1" applyFill="1" applyBorder="1" applyAlignment="1" applyProtection="1">
      <alignment horizontal="center" vertical="center" wrapText="1" shrinkToFit="1"/>
    </xf>
    <xf numFmtId="38" fontId="0" fillId="0" borderId="0" xfId="3" applyFont="1" applyFill="1" applyBorder="1" applyAlignment="1" applyProtection="1">
      <alignment horizontal="center" vertical="center" wrapText="1" shrinkToFit="1"/>
    </xf>
    <xf numFmtId="38" fontId="0" fillId="4" borderId="32" xfId="3" applyFont="1" applyFill="1" applyBorder="1" applyAlignment="1" applyProtection="1">
      <alignment horizontal="right" vertical="center" shrinkToFit="1"/>
      <protection locked="0"/>
    </xf>
    <xf numFmtId="179" fontId="18" fillId="4" borderId="32" xfId="3" applyNumberFormat="1" applyFont="1" applyFill="1" applyBorder="1" applyAlignment="1" applyProtection="1">
      <alignment horizontal="right" vertical="center" shrinkToFit="1"/>
      <protection locked="0"/>
    </xf>
    <xf numFmtId="38" fontId="17" fillId="2" borderId="37" xfId="3" applyFont="1" applyFill="1" applyBorder="1" applyAlignment="1" applyProtection="1">
      <alignment horizontal="center" vertical="center" wrapText="1" shrinkToFit="1"/>
    </xf>
    <xf numFmtId="179" fontId="18" fillId="4" borderId="18" xfId="3" applyNumberFormat="1" applyFont="1" applyFill="1" applyBorder="1" applyAlignment="1" applyProtection="1">
      <alignment horizontal="right" vertical="center" shrinkToFit="1"/>
      <protection locked="0"/>
    </xf>
    <xf numFmtId="179" fontId="18" fillId="4" borderId="9" xfId="3" applyNumberFormat="1" applyFont="1" applyFill="1" applyBorder="1" applyAlignment="1" applyProtection="1">
      <alignment horizontal="right" vertical="center" shrinkToFit="1"/>
      <protection locked="0"/>
    </xf>
    <xf numFmtId="179" fontId="18" fillId="4" borderId="38" xfId="3" applyNumberFormat="1" applyFont="1" applyFill="1" applyBorder="1" applyAlignment="1" applyProtection="1">
      <alignment horizontal="right" vertical="center" shrinkToFit="1"/>
      <protection locked="0"/>
    </xf>
    <xf numFmtId="38" fontId="0" fillId="2" borderId="39" xfId="3" applyFont="1" applyFill="1" applyBorder="1" applyAlignment="1" applyProtection="1">
      <alignment horizontal="center" vertical="center" wrapText="1" shrinkToFit="1"/>
    </xf>
    <xf numFmtId="183" fontId="0" fillId="0" borderId="40" xfId="3" applyNumberFormat="1" applyFont="1" applyFill="1" applyBorder="1" applyAlignment="1" applyProtection="1">
      <alignment horizontal="right" vertical="center" shrinkToFit="1"/>
    </xf>
    <xf numFmtId="38" fontId="17" fillId="2" borderId="41" xfId="3" applyFont="1" applyFill="1" applyBorder="1" applyAlignment="1" applyProtection="1">
      <alignment horizontal="center" vertical="center" wrapText="1" shrinkToFit="1"/>
    </xf>
    <xf numFmtId="38" fontId="17" fillId="2" borderId="39" xfId="3" applyFont="1" applyFill="1" applyBorder="1" applyAlignment="1" applyProtection="1">
      <alignment horizontal="center" vertical="center" wrapText="1" shrinkToFit="1"/>
    </xf>
    <xf numFmtId="185" fontId="18" fillId="0" borderId="40" xfId="3" applyNumberFormat="1" applyFont="1" applyFill="1" applyBorder="1" applyAlignment="1" applyProtection="1">
      <alignment horizontal="right" vertical="center" shrinkToFit="1"/>
    </xf>
    <xf numFmtId="0" fontId="9" fillId="2" borderId="36" xfId="0" applyFont="1" applyFill="1" applyBorder="1" applyAlignment="1" applyProtection="1">
      <alignment horizontal="center" vertical="center" shrinkToFit="1"/>
    </xf>
    <xf numFmtId="0" fontId="9" fillId="0" borderId="30"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38" fontId="0" fillId="2" borderId="34" xfId="3" applyFont="1" applyFill="1" applyBorder="1" applyAlignment="1" applyProtection="1">
      <alignment horizontal="center" vertical="center" shrinkToFit="1"/>
    </xf>
    <xf numFmtId="183" fontId="0" fillId="0" borderId="45" xfId="3" applyNumberFormat="1" applyFont="1" applyFill="1" applyBorder="1" applyAlignment="1" applyProtection="1">
      <alignment horizontal="right" vertical="center" shrinkToFit="1"/>
    </xf>
    <xf numFmtId="12" fontId="10" fillId="0" borderId="0" xfId="0" applyNumberFormat="1" applyFont="1"/>
    <xf numFmtId="12" fontId="0" fillId="0" borderId="0" xfId="0" applyNumberFormat="1"/>
    <xf numFmtId="12" fontId="18" fillId="4" borderId="20" xfId="3" applyNumberFormat="1" applyFont="1" applyFill="1" applyBorder="1" applyAlignment="1" applyProtection="1">
      <alignment horizontal="center" vertical="center" shrinkToFit="1"/>
      <protection locked="0"/>
    </xf>
    <xf numFmtId="12" fontId="18" fillId="4" borderId="12" xfId="3" applyNumberFormat="1" applyFont="1" applyFill="1" applyBorder="1" applyAlignment="1" applyProtection="1">
      <alignment horizontal="center" vertical="center" shrinkToFit="1"/>
      <protection locked="0"/>
    </xf>
    <xf numFmtId="12" fontId="18" fillId="4" borderId="32" xfId="3" applyNumberFormat="1" applyFont="1" applyFill="1" applyBorder="1" applyAlignment="1" applyProtection="1">
      <alignment horizontal="center" vertical="center" shrinkToFit="1"/>
      <protection locked="0"/>
    </xf>
    <xf numFmtId="0" fontId="10" fillId="0" borderId="0" xfId="0" applyFont="1" applyBorder="1" applyAlignment="1" applyProtection="1">
      <alignment vertical="center"/>
    </xf>
    <xf numFmtId="38" fontId="0" fillId="4" borderId="14" xfId="3" applyFont="1" applyFill="1" applyBorder="1" applyAlignment="1" applyProtection="1">
      <alignment horizontal="right" vertical="center" shrinkToFit="1"/>
      <protection locked="0"/>
    </xf>
    <xf numFmtId="38" fontId="0" fillId="4" borderId="47" xfId="3" applyFont="1" applyFill="1" applyBorder="1" applyAlignment="1" applyProtection="1">
      <alignment horizontal="right" vertical="center" shrinkToFit="1"/>
      <protection locked="0"/>
    </xf>
    <xf numFmtId="180" fontId="18" fillId="4" borderId="42" xfId="3" applyNumberFormat="1" applyFont="1" applyFill="1" applyBorder="1" applyAlignment="1" applyProtection="1">
      <alignment horizontal="right" vertical="center" shrinkToFit="1"/>
      <protection locked="0"/>
    </xf>
    <xf numFmtId="180" fontId="18" fillId="4" borderId="43" xfId="3" applyNumberFormat="1" applyFont="1" applyFill="1" applyBorder="1" applyAlignment="1" applyProtection="1">
      <alignment horizontal="right" vertical="center" shrinkToFit="1"/>
      <protection locked="0"/>
    </xf>
    <xf numFmtId="180" fontId="18" fillId="4" borderId="44" xfId="3" applyNumberFormat="1" applyFont="1" applyFill="1" applyBorder="1" applyAlignment="1" applyProtection="1">
      <alignment horizontal="right" vertical="center" shrinkToFit="1"/>
      <protection locked="0"/>
    </xf>
    <xf numFmtId="38" fontId="18" fillId="4" borderId="14" xfId="3" applyFont="1" applyFill="1" applyBorder="1" applyAlignment="1" applyProtection="1">
      <alignment horizontal="right" vertical="center" shrinkToFit="1"/>
      <protection locked="0"/>
    </xf>
    <xf numFmtId="38" fontId="18" fillId="4" borderId="47" xfId="3" applyFont="1" applyFill="1" applyBorder="1" applyAlignment="1" applyProtection="1">
      <alignment horizontal="right" vertical="center" shrinkToFit="1"/>
      <protection locked="0"/>
    </xf>
    <xf numFmtId="0" fontId="0" fillId="2" borderId="37" xfId="0" applyFill="1" applyBorder="1" applyAlignment="1" applyProtection="1">
      <alignment horizontal="center" vertical="center" wrapText="1" shrinkToFit="1"/>
    </xf>
    <xf numFmtId="49" fontId="18" fillId="4" borderId="18" xfId="0" applyNumberFormat="1" applyFont="1" applyFill="1" applyBorder="1" applyAlignment="1" applyProtection="1">
      <alignment horizontal="left" vertical="center" shrinkToFit="1"/>
      <protection locked="0"/>
    </xf>
    <xf numFmtId="49" fontId="18" fillId="4" borderId="9" xfId="0" applyNumberFormat="1" applyFont="1" applyFill="1" applyBorder="1" applyAlignment="1" applyProtection="1">
      <alignment horizontal="left" vertical="center" shrinkToFit="1"/>
      <protection locked="0"/>
    </xf>
    <xf numFmtId="49" fontId="18" fillId="4" borderId="38" xfId="0" applyNumberFormat="1" applyFont="1" applyFill="1" applyBorder="1" applyAlignment="1" applyProtection="1">
      <alignment horizontal="left" vertical="center" shrinkToFit="1"/>
      <protection locked="0"/>
    </xf>
    <xf numFmtId="38" fontId="0" fillId="4" borderId="17" xfId="3" applyFont="1" applyFill="1" applyBorder="1" applyAlignment="1" applyProtection="1">
      <alignment horizontal="right" vertical="center" shrinkToFit="1"/>
      <protection locked="0"/>
    </xf>
    <xf numFmtId="38" fontId="0" fillId="4" borderId="19" xfId="3" applyFont="1" applyFill="1" applyBorder="1" applyAlignment="1" applyProtection="1">
      <alignment horizontal="right" vertical="center" shrinkToFit="1"/>
      <protection locked="0"/>
    </xf>
    <xf numFmtId="38" fontId="0" fillId="4" borderId="49" xfId="3" applyFont="1" applyFill="1" applyBorder="1" applyAlignment="1" applyProtection="1">
      <alignment horizontal="right" vertical="center" shrinkToFit="1"/>
      <protection locked="0"/>
    </xf>
    <xf numFmtId="0" fontId="0" fillId="2" borderId="35" xfId="0" applyFill="1" applyBorder="1" applyAlignment="1" applyProtection="1">
      <alignment horizontal="center" vertical="center" wrapText="1" shrinkToFit="1"/>
    </xf>
    <xf numFmtId="0" fontId="16" fillId="0" borderId="0" xfId="0" applyFont="1" applyAlignment="1" applyProtection="1">
      <alignment vertical="center" shrinkToFit="1"/>
    </xf>
    <xf numFmtId="49" fontId="18" fillId="4" borderId="33" xfId="0" applyNumberFormat="1" applyFont="1" applyFill="1" applyBorder="1" applyAlignment="1" applyProtection="1">
      <alignment horizontal="center" vertical="center" shrinkToFit="1"/>
      <protection locked="0"/>
    </xf>
    <xf numFmtId="49" fontId="18" fillId="4" borderId="46" xfId="0" applyNumberFormat="1" applyFont="1" applyFill="1" applyBorder="1" applyAlignment="1" applyProtection="1">
      <alignment horizontal="center" vertical="center" shrinkToFit="1"/>
      <protection locked="0"/>
    </xf>
    <xf numFmtId="183" fontId="0" fillId="0" borderId="51" xfId="3" applyNumberFormat="1" applyFont="1" applyFill="1" applyBorder="1" applyAlignment="1" applyProtection="1">
      <alignment horizontal="right" vertical="center" shrinkToFit="1"/>
    </xf>
    <xf numFmtId="183" fontId="0" fillId="0" borderId="52" xfId="3" applyNumberFormat="1" applyFont="1" applyFill="1" applyBorder="1" applyAlignment="1" applyProtection="1">
      <alignment horizontal="right" vertical="center" shrinkToFit="1"/>
    </xf>
    <xf numFmtId="185" fontId="18" fillId="0" borderId="51" xfId="3" applyNumberFormat="1" applyFont="1" applyFill="1" applyBorder="1" applyAlignment="1" applyProtection="1">
      <alignment horizontal="right" vertical="center" shrinkToFit="1"/>
    </xf>
    <xf numFmtId="185" fontId="18" fillId="0" borderId="52" xfId="3" applyNumberFormat="1" applyFont="1" applyFill="1" applyBorder="1" applyAlignment="1" applyProtection="1">
      <alignment horizontal="right" vertical="center" shrinkToFit="1"/>
    </xf>
    <xf numFmtId="183" fontId="0" fillId="0" borderId="53" xfId="3" applyNumberFormat="1" applyFont="1" applyFill="1" applyBorder="1" applyAlignment="1" applyProtection="1">
      <alignment horizontal="right" vertical="center" shrinkToFit="1"/>
    </xf>
    <xf numFmtId="183" fontId="0" fillId="0" borderId="54" xfId="3" applyNumberFormat="1" applyFont="1" applyFill="1" applyBorder="1" applyAlignment="1" applyProtection="1">
      <alignment horizontal="right" vertical="center" shrinkToFit="1"/>
    </xf>
    <xf numFmtId="0" fontId="5" fillId="0" borderId="0" xfId="1" applyFont="1" applyBorder="1" applyAlignment="1" applyProtection="1">
      <alignment horizontal="center" vertical="center"/>
    </xf>
    <xf numFmtId="0" fontId="16" fillId="0" borderId="0" xfId="0" applyFont="1" applyBorder="1" applyAlignment="1" applyProtection="1">
      <alignment horizontal="center" vertical="center" shrinkToFit="1"/>
    </xf>
    <xf numFmtId="49" fontId="18" fillId="4" borderId="20" xfId="0" applyNumberFormat="1" applyFont="1" applyFill="1" applyBorder="1" applyAlignment="1" applyProtection="1">
      <alignment horizontal="left" vertical="center" shrinkToFit="1"/>
    </xf>
    <xf numFmtId="49" fontId="18" fillId="4" borderId="18" xfId="0" applyNumberFormat="1" applyFont="1" applyFill="1" applyBorder="1" applyAlignment="1" applyProtection="1">
      <alignment horizontal="left" vertical="center" shrinkToFit="1"/>
    </xf>
    <xf numFmtId="49" fontId="18" fillId="4" borderId="33" xfId="0" applyNumberFormat="1" applyFont="1" applyFill="1" applyBorder="1" applyAlignment="1" applyProtection="1">
      <alignment horizontal="center" vertical="center" shrinkToFit="1"/>
    </xf>
    <xf numFmtId="38" fontId="0" fillId="4" borderId="17" xfId="3" applyFont="1" applyFill="1" applyBorder="1" applyAlignment="1" applyProtection="1">
      <alignment horizontal="right" vertical="center" shrinkToFit="1"/>
    </xf>
    <xf numFmtId="38" fontId="0" fillId="4" borderId="14" xfId="3" applyFont="1" applyFill="1" applyBorder="1" applyAlignment="1" applyProtection="1">
      <alignment horizontal="right" vertical="center" shrinkToFit="1"/>
    </xf>
    <xf numFmtId="38" fontId="18" fillId="4" borderId="14" xfId="3" applyFont="1" applyFill="1" applyBorder="1" applyAlignment="1" applyProtection="1">
      <alignment horizontal="right" vertical="center" shrinkToFit="1"/>
    </xf>
    <xf numFmtId="179" fontId="18" fillId="4" borderId="20" xfId="3" applyNumberFormat="1" applyFont="1" applyFill="1" applyBorder="1" applyAlignment="1" applyProtection="1">
      <alignment horizontal="right" vertical="center" shrinkToFit="1"/>
    </xf>
    <xf numFmtId="179" fontId="18" fillId="4" borderId="18" xfId="3" applyNumberFormat="1" applyFont="1" applyFill="1" applyBorder="1" applyAlignment="1" applyProtection="1">
      <alignment horizontal="right" vertical="center" shrinkToFit="1"/>
    </xf>
    <xf numFmtId="12" fontId="18" fillId="4" borderId="20" xfId="3" applyNumberFormat="1" applyFont="1" applyFill="1" applyBorder="1" applyAlignment="1" applyProtection="1">
      <alignment horizontal="center" vertical="center" shrinkToFit="1"/>
    </xf>
    <xf numFmtId="180" fontId="18" fillId="4" borderId="42" xfId="3" applyNumberFormat="1" applyFont="1" applyFill="1" applyBorder="1" applyAlignment="1" applyProtection="1">
      <alignment horizontal="right" vertical="center" shrinkToFit="1"/>
    </xf>
    <xf numFmtId="49" fontId="18" fillId="4" borderId="12" xfId="0" applyNumberFormat="1" applyFont="1" applyFill="1" applyBorder="1" applyAlignment="1" applyProtection="1">
      <alignment horizontal="left" vertical="center" shrinkToFit="1"/>
    </xf>
    <xf numFmtId="49" fontId="18" fillId="4" borderId="9" xfId="0" applyNumberFormat="1" applyFont="1" applyFill="1" applyBorder="1" applyAlignment="1" applyProtection="1">
      <alignment horizontal="left" vertical="center" shrinkToFit="1"/>
    </xf>
    <xf numFmtId="38" fontId="0" fillId="4" borderId="19" xfId="3" applyFont="1" applyFill="1" applyBorder="1" applyAlignment="1" applyProtection="1">
      <alignment horizontal="right" vertical="center" shrinkToFit="1"/>
    </xf>
    <xf numFmtId="38" fontId="0" fillId="4" borderId="12" xfId="3" applyFont="1" applyFill="1" applyBorder="1" applyAlignment="1" applyProtection="1">
      <alignment horizontal="right" vertical="center" shrinkToFit="1"/>
    </xf>
    <xf numFmtId="38" fontId="0" fillId="4" borderId="20" xfId="3" applyFont="1" applyFill="1" applyBorder="1" applyAlignment="1" applyProtection="1">
      <alignment horizontal="right" vertical="center" shrinkToFit="1"/>
    </xf>
    <xf numFmtId="38" fontId="18" fillId="4" borderId="20" xfId="3" applyFont="1" applyFill="1" applyBorder="1" applyAlignment="1" applyProtection="1">
      <alignment horizontal="right" vertical="center" shrinkToFit="1"/>
    </xf>
    <xf numFmtId="179" fontId="18" fillId="4" borderId="12" xfId="3" applyNumberFormat="1" applyFont="1" applyFill="1" applyBorder="1" applyAlignment="1" applyProtection="1">
      <alignment horizontal="right" vertical="center" shrinkToFit="1"/>
    </xf>
    <xf numFmtId="179" fontId="18" fillId="4" borderId="9" xfId="3" applyNumberFormat="1" applyFont="1" applyFill="1" applyBorder="1" applyAlignment="1" applyProtection="1">
      <alignment horizontal="right" vertical="center" shrinkToFit="1"/>
    </xf>
    <xf numFmtId="12" fontId="18" fillId="4" borderId="12" xfId="3" applyNumberFormat="1" applyFont="1" applyFill="1" applyBorder="1" applyAlignment="1" applyProtection="1">
      <alignment horizontal="center" vertical="center" shrinkToFit="1"/>
    </xf>
    <xf numFmtId="180" fontId="18" fillId="4" borderId="43" xfId="3" applyNumberFormat="1" applyFont="1" applyFill="1" applyBorder="1" applyAlignment="1" applyProtection="1">
      <alignment horizontal="right" vertical="center" shrinkToFit="1"/>
    </xf>
    <xf numFmtId="49" fontId="18" fillId="4" borderId="32" xfId="0" applyNumberFormat="1" applyFont="1" applyFill="1" applyBorder="1" applyAlignment="1" applyProtection="1">
      <alignment horizontal="left" vertical="center" shrinkToFit="1"/>
    </xf>
    <xf numFmtId="49" fontId="18" fillId="4" borderId="38" xfId="0" applyNumberFormat="1" applyFont="1" applyFill="1" applyBorder="1" applyAlignment="1" applyProtection="1">
      <alignment horizontal="left" vertical="center" shrinkToFit="1"/>
    </xf>
    <xf numFmtId="49" fontId="18" fillId="4" borderId="46" xfId="0" applyNumberFormat="1" applyFont="1" applyFill="1" applyBorder="1" applyAlignment="1" applyProtection="1">
      <alignment horizontal="center" vertical="center" shrinkToFit="1"/>
    </xf>
    <xf numFmtId="38" fontId="0" fillId="4" borderId="49" xfId="3" applyFont="1" applyFill="1" applyBorder="1" applyAlignment="1" applyProtection="1">
      <alignment horizontal="right" vertical="center" shrinkToFit="1"/>
    </xf>
    <xf numFmtId="38" fontId="0" fillId="4" borderId="32" xfId="3" applyFont="1" applyFill="1" applyBorder="1" applyAlignment="1" applyProtection="1">
      <alignment horizontal="right" vertical="center" shrinkToFit="1"/>
    </xf>
    <xf numFmtId="38" fontId="0" fillId="4" borderId="47" xfId="3" applyFont="1" applyFill="1" applyBorder="1" applyAlignment="1" applyProtection="1">
      <alignment horizontal="right" vertical="center" shrinkToFit="1"/>
    </xf>
    <xf numFmtId="38" fontId="18" fillId="4" borderId="47" xfId="3" applyFont="1" applyFill="1" applyBorder="1" applyAlignment="1" applyProtection="1">
      <alignment horizontal="right" vertical="center" shrinkToFit="1"/>
    </xf>
    <xf numFmtId="179" fontId="18" fillId="4" borderId="32" xfId="3" applyNumberFormat="1" applyFont="1" applyFill="1" applyBorder="1" applyAlignment="1" applyProtection="1">
      <alignment horizontal="right" vertical="center" shrinkToFit="1"/>
    </xf>
    <xf numFmtId="179" fontId="18" fillId="4" borderId="38" xfId="3" applyNumberFormat="1" applyFont="1" applyFill="1" applyBorder="1" applyAlignment="1" applyProtection="1">
      <alignment horizontal="right" vertical="center" shrinkToFit="1"/>
    </xf>
    <xf numFmtId="12" fontId="18" fillId="4" borderId="32" xfId="3" applyNumberFormat="1" applyFont="1" applyFill="1" applyBorder="1" applyAlignment="1" applyProtection="1">
      <alignment horizontal="center" vertical="center" shrinkToFit="1"/>
    </xf>
    <xf numFmtId="180" fontId="18" fillId="4" borderId="44" xfId="3" applyNumberFormat="1" applyFont="1" applyFill="1" applyBorder="1" applyAlignment="1" applyProtection="1">
      <alignment horizontal="right" vertical="center" shrinkToFit="1"/>
    </xf>
    <xf numFmtId="38" fontId="9" fillId="5" borderId="48" xfId="3" applyFont="1" applyFill="1" applyBorder="1" applyAlignment="1" applyProtection="1">
      <alignment horizontal="center" vertical="center" wrapText="1" shrinkToFit="1"/>
    </xf>
    <xf numFmtId="38" fontId="9" fillId="5" borderId="36" xfId="3" applyFont="1" applyFill="1" applyBorder="1" applyAlignment="1" applyProtection="1">
      <alignment horizontal="center" vertical="center" wrapText="1" shrinkToFit="1"/>
    </xf>
    <xf numFmtId="38" fontId="18" fillId="5" borderId="36" xfId="3" applyFont="1" applyFill="1" applyBorder="1" applyAlignment="1" applyProtection="1">
      <alignment horizontal="center" vertical="center" wrapText="1" shrinkToFit="1"/>
    </xf>
    <xf numFmtId="0" fontId="5" fillId="0" borderId="12" xfId="1" applyFont="1" applyFill="1" applyBorder="1" applyAlignment="1" applyProtection="1">
      <alignment horizontal="center" vertical="center" shrinkToFit="1"/>
      <protection locked="0"/>
    </xf>
    <xf numFmtId="0" fontId="5" fillId="3" borderId="9" xfId="1" applyFont="1" applyFill="1" applyBorder="1" applyAlignment="1" applyProtection="1">
      <alignment horizontal="left" vertical="center" wrapText="1"/>
    </xf>
    <xf numFmtId="0" fontId="5" fillId="3" borderId="10" xfId="1" applyFont="1" applyFill="1" applyBorder="1" applyAlignment="1" applyProtection="1">
      <alignment horizontal="left" vertical="center" wrapText="1"/>
    </xf>
    <xf numFmtId="0" fontId="5" fillId="3" borderId="11" xfId="1" applyFont="1" applyFill="1" applyBorder="1" applyAlignment="1" applyProtection="1">
      <alignment horizontal="left" vertical="center" wrapText="1"/>
    </xf>
    <xf numFmtId="0" fontId="24" fillId="0" borderId="28" xfId="1" applyFont="1" applyFill="1" applyBorder="1" applyAlignment="1" applyProtection="1">
      <alignment horizontal="center" vertical="center" wrapText="1"/>
      <protection locked="0"/>
    </xf>
    <xf numFmtId="0" fontId="24" fillId="0" borderId="29" xfId="1" applyFont="1" applyFill="1" applyBorder="1" applyAlignment="1" applyProtection="1">
      <alignment horizontal="center" vertical="center" wrapText="1"/>
      <protection locked="0"/>
    </xf>
    <xf numFmtId="0" fontId="5" fillId="0" borderId="27" xfId="1" applyFont="1" applyFill="1" applyBorder="1" applyAlignment="1" applyProtection="1">
      <alignment vertical="center" wrapText="1"/>
    </xf>
    <xf numFmtId="0" fontId="5" fillId="0" borderId="28" xfId="1" applyFont="1" applyFill="1" applyBorder="1" applyAlignment="1" applyProtection="1">
      <alignment vertical="center" wrapText="1"/>
    </xf>
    <xf numFmtId="0" fontId="4" fillId="0" borderId="12" xfId="1" applyFont="1" applyFill="1" applyBorder="1" applyAlignment="1" applyProtection="1">
      <alignment horizontal="center" vertical="center"/>
    </xf>
    <xf numFmtId="0" fontId="22" fillId="0" borderId="9" xfId="1" applyFont="1" applyFill="1" applyBorder="1" applyAlignment="1" applyProtection="1">
      <alignment vertical="top" wrapText="1"/>
    </xf>
    <xf numFmtId="0" fontId="22" fillId="0" borderId="10" xfId="1" applyFont="1" applyFill="1" applyBorder="1" applyAlignment="1" applyProtection="1">
      <alignment vertical="top" wrapText="1"/>
    </xf>
    <xf numFmtId="0" fontId="22" fillId="0" borderId="11" xfId="1" applyFont="1" applyFill="1" applyBorder="1" applyAlignment="1" applyProtection="1">
      <alignment vertical="top" wrapText="1"/>
    </xf>
    <xf numFmtId="0" fontId="4" fillId="0" borderId="9" xfId="1" applyFont="1" applyFill="1" applyBorder="1" applyAlignment="1" applyProtection="1">
      <alignment horizontal="left" vertical="top" wrapText="1"/>
    </xf>
    <xf numFmtId="0" fontId="4" fillId="0" borderId="10" xfId="1" applyFont="1" applyFill="1" applyBorder="1" applyAlignment="1" applyProtection="1">
      <alignment horizontal="left" vertical="top" wrapText="1"/>
    </xf>
    <xf numFmtId="0" fontId="4" fillId="0" borderId="11" xfId="1" applyFont="1" applyFill="1" applyBorder="1" applyAlignment="1" applyProtection="1">
      <alignment horizontal="left" vertical="top" wrapText="1"/>
    </xf>
    <xf numFmtId="49" fontId="5" fillId="0" borderId="13" xfId="1" applyNumberFormat="1" applyFont="1" applyFill="1" applyBorder="1" applyAlignment="1" applyProtection="1">
      <alignment horizontal="left" vertical="center" shrinkToFit="1"/>
      <protection locked="0"/>
    </xf>
    <xf numFmtId="0" fontId="5" fillId="0" borderId="13" xfId="1" applyFont="1" applyBorder="1" applyAlignment="1" applyProtection="1">
      <alignment horizontal="center" vertical="center"/>
    </xf>
    <xf numFmtId="0" fontId="7" fillId="0" borderId="0" xfId="1" applyFont="1" applyAlignment="1" applyProtection="1">
      <alignment vertical="center"/>
    </xf>
    <xf numFmtId="0" fontId="5" fillId="0" borderId="12" xfId="1" applyFont="1" applyBorder="1" applyAlignment="1" applyProtection="1">
      <alignment horizontal="center" vertical="center"/>
    </xf>
    <xf numFmtId="0" fontId="5" fillId="0" borderId="12" xfId="1" applyFont="1" applyFill="1" applyBorder="1" applyAlignment="1" applyProtection="1">
      <alignment horizontal="center" vertical="center"/>
    </xf>
    <xf numFmtId="49" fontId="5" fillId="0" borderId="12" xfId="1" applyNumberFormat="1" applyFont="1" applyFill="1" applyBorder="1" applyAlignment="1" applyProtection="1">
      <alignment horizontal="left" vertical="center" shrinkToFit="1"/>
      <protection locked="0"/>
    </xf>
    <xf numFmtId="0" fontId="4" fillId="0" borderId="9" xfId="1" applyFont="1" applyFill="1" applyBorder="1" applyAlignment="1" applyProtection="1">
      <alignment horizontal="left" vertical="top"/>
    </xf>
    <xf numFmtId="0" fontId="4" fillId="0" borderId="10" xfId="1" applyFont="1" applyFill="1" applyBorder="1" applyAlignment="1" applyProtection="1">
      <alignment horizontal="left" vertical="top"/>
    </xf>
    <xf numFmtId="0" fontId="4" fillId="0" borderId="11" xfId="1" applyFont="1" applyFill="1" applyBorder="1" applyAlignment="1" applyProtection="1">
      <alignment horizontal="left" vertical="top"/>
    </xf>
    <xf numFmtId="0" fontId="22" fillId="0" borderId="9" xfId="1" applyFont="1" applyFill="1" applyBorder="1" applyAlignment="1" applyProtection="1">
      <alignment horizontal="left" vertical="top" wrapText="1"/>
    </xf>
    <xf numFmtId="0" fontId="22" fillId="0" borderId="10" xfId="1" applyFont="1" applyFill="1" applyBorder="1" applyAlignment="1" applyProtection="1">
      <alignment horizontal="left" vertical="top" wrapText="1"/>
    </xf>
    <xf numFmtId="0" fontId="22" fillId="0" borderId="11" xfId="1" applyFont="1" applyFill="1" applyBorder="1" applyAlignment="1" applyProtection="1">
      <alignment horizontal="left" vertical="top" wrapText="1"/>
    </xf>
    <xf numFmtId="0" fontId="20" fillId="0" borderId="0" xfId="1" applyFont="1" applyFill="1" applyBorder="1" applyAlignment="1" applyProtection="1">
      <alignment horizontal="left" vertical="center" shrinkToFit="1"/>
    </xf>
    <xf numFmtId="0" fontId="7" fillId="0" borderId="0" xfId="1" applyFont="1" applyFill="1" applyAlignment="1" applyProtection="1">
      <alignment vertical="center"/>
    </xf>
    <xf numFmtId="0" fontId="7" fillId="0" borderId="5" xfId="1" applyFont="1" applyBorder="1" applyAlignment="1" applyProtection="1">
      <alignment vertical="center"/>
    </xf>
    <xf numFmtId="0" fontId="5" fillId="0" borderId="1" xfId="1" applyFont="1" applyBorder="1" applyAlignment="1" applyProtection="1">
      <alignment horizontal="center" vertical="center"/>
    </xf>
    <xf numFmtId="49" fontId="5" fillId="0" borderId="6" xfId="1" applyNumberFormat="1" applyFont="1" applyFill="1" applyBorder="1" applyAlignment="1" applyProtection="1">
      <alignment horizontal="left" vertical="center" shrinkToFit="1"/>
      <protection locked="0"/>
    </xf>
    <xf numFmtId="49" fontId="5" fillId="0" borderId="7" xfId="1" applyNumberFormat="1" applyFont="1" applyFill="1" applyBorder="1" applyAlignment="1" applyProtection="1">
      <alignment horizontal="left" vertical="center" shrinkToFit="1"/>
      <protection locked="0"/>
    </xf>
    <xf numFmtId="49" fontId="5" fillId="0" borderId="8" xfId="1" applyNumberFormat="1" applyFont="1" applyFill="1" applyBorder="1" applyAlignment="1" applyProtection="1">
      <alignment horizontal="left" vertical="center" shrinkToFit="1"/>
      <protection locked="0"/>
    </xf>
    <xf numFmtId="0" fontId="5" fillId="0" borderId="9" xfId="1" applyFont="1" applyBorder="1" applyAlignment="1" applyProtection="1">
      <alignment horizontal="center" vertical="center"/>
    </xf>
    <xf numFmtId="0" fontId="5" fillId="0" borderId="10" xfId="1" applyFont="1" applyBorder="1" applyAlignment="1" applyProtection="1">
      <alignment horizontal="center" vertical="center"/>
    </xf>
    <xf numFmtId="0" fontId="5" fillId="0" borderId="11" xfId="1" applyFont="1" applyBorder="1" applyAlignment="1" applyProtection="1">
      <alignment horizontal="center" vertical="center"/>
    </xf>
    <xf numFmtId="181" fontId="5" fillId="0" borderId="9" xfId="1" applyNumberFormat="1" applyFont="1" applyBorder="1" applyAlignment="1" applyProtection="1">
      <alignment horizontal="center" vertical="center" shrinkToFit="1"/>
    </xf>
    <xf numFmtId="181" fontId="5" fillId="0" borderId="10" xfId="1" applyNumberFormat="1" applyFont="1" applyBorder="1" applyAlignment="1" applyProtection="1">
      <alignment horizontal="center" vertical="center" shrinkToFit="1"/>
    </xf>
    <xf numFmtId="181" fontId="5" fillId="0" borderId="11" xfId="1" applyNumberFormat="1" applyFont="1" applyBorder="1" applyAlignment="1" applyProtection="1">
      <alignment horizontal="center" vertical="center" shrinkToFit="1"/>
    </xf>
    <xf numFmtId="181" fontId="5" fillId="0" borderId="21" xfId="1" applyNumberFormat="1" applyFont="1" applyBorder="1" applyAlignment="1" applyProtection="1">
      <alignment horizontal="center" vertical="center" shrinkToFit="1"/>
    </xf>
    <xf numFmtId="181" fontId="5" fillId="0" borderId="22" xfId="1" applyNumberFormat="1" applyFont="1" applyBorder="1" applyAlignment="1" applyProtection="1">
      <alignment horizontal="center" vertical="center" shrinkToFit="1"/>
    </xf>
    <xf numFmtId="181" fontId="5" fillId="0" borderId="23" xfId="1" applyNumberFormat="1" applyFont="1" applyBorder="1" applyAlignment="1" applyProtection="1">
      <alignment horizontal="center" vertical="center" shrinkToFit="1"/>
    </xf>
    <xf numFmtId="0" fontId="7" fillId="0" borderId="0" xfId="1" applyFont="1" applyBorder="1" applyAlignment="1" applyProtection="1">
      <alignment vertical="center"/>
    </xf>
    <xf numFmtId="0" fontId="5" fillId="0" borderId="0" xfId="1" applyFont="1" applyBorder="1" applyAlignment="1" applyProtection="1">
      <alignment horizontal="center" vertical="center"/>
    </xf>
    <xf numFmtId="0" fontId="11" fillId="0" borderId="12" xfId="1" applyFont="1" applyBorder="1" applyAlignment="1" applyProtection="1">
      <alignment horizontal="center" vertical="center"/>
    </xf>
    <xf numFmtId="49" fontId="5" fillId="0" borderId="12" xfId="1" applyNumberFormat="1" applyFont="1" applyBorder="1" applyAlignment="1" applyProtection="1">
      <alignment horizontal="left" vertical="center" shrinkToFit="1"/>
      <protection locked="0"/>
    </xf>
    <xf numFmtId="49" fontId="5" fillId="0" borderId="9" xfId="1" applyNumberFormat="1" applyFont="1" applyFill="1" applyBorder="1" applyAlignment="1" applyProtection="1">
      <alignment horizontal="left" vertical="center" shrinkToFit="1"/>
      <protection locked="0"/>
    </xf>
    <xf numFmtId="49" fontId="5" fillId="0" borderId="10" xfId="1" applyNumberFormat="1" applyFont="1" applyFill="1" applyBorder="1" applyAlignment="1" applyProtection="1">
      <alignment horizontal="left" vertical="center" shrinkToFit="1"/>
      <protection locked="0"/>
    </xf>
    <xf numFmtId="49" fontId="5" fillId="0" borderId="11" xfId="1" applyNumberFormat="1" applyFont="1" applyFill="1" applyBorder="1" applyAlignment="1" applyProtection="1">
      <alignment horizontal="left" vertical="center" shrinkToFit="1"/>
      <protection locked="0"/>
    </xf>
    <xf numFmtId="0" fontId="21" fillId="0" borderId="0" xfId="1" applyFont="1" applyAlignment="1" applyProtection="1">
      <alignment horizontal="center" vertical="center"/>
    </xf>
    <xf numFmtId="0" fontId="7" fillId="0" borderId="0" xfId="1" applyFont="1" applyFill="1" applyAlignment="1" applyProtection="1">
      <alignment horizontal="center" vertical="center"/>
    </xf>
    <xf numFmtId="178" fontId="5" fillId="0" borderId="0" xfId="1" applyNumberFormat="1" applyFont="1" applyFill="1" applyAlignment="1" applyProtection="1">
      <alignment horizontal="center" vertical="center" shrinkToFit="1"/>
      <protection locked="0"/>
    </xf>
    <xf numFmtId="0" fontId="4" fillId="0" borderId="0" xfId="1" applyFont="1" applyAlignment="1" applyProtection="1">
      <alignment vertical="center"/>
    </xf>
    <xf numFmtId="0" fontId="5" fillId="0" borderId="0" xfId="1" applyFont="1" applyFill="1" applyAlignment="1" applyProtection="1">
      <alignment vertical="center"/>
    </xf>
    <xf numFmtId="0" fontId="5" fillId="0" borderId="0" xfId="1" applyFont="1" applyAlignment="1" applyProtection="1">
      <alignment vertical="center"/>
    </xf>
    <xf numFmtId="0" fontId="5" fillId="0" borderId="0" xfId="1" applyFont="1" applyAlignment="1" applyProtection="1">
      <alignment horizontal="right" vertical="center"/>
    </xf>
    <xf numFmtId="49" fontId="5" fillId="0" borderId="2" xfId="1" applyNumberFormat="1" applyFont="1" applyFill="1" applyBorder="1" applyAlignment="1" applyProtection="1">
      <alignment horizontal="left" vertical="center" shrinkToFit="1"/>
      <protection locked="0"/>
    </xf>
    <xf numFmtId="49" fontId="5" fillId="0" borderId="3" xfId="1" applyNumberFormat="1" applyFont="1" applyFill="1" applyBorder="1" applyAlignment="1" applyProtection="1">
      <alignment horizontal="left" vertical="center" shrinkToFit="1"/>
      <protection locked="0"/>
    </xf>
    <xf numFmtId="49" fontId="5" fillId="0" borderId="4" xfId="1" applyNumberFormat="1" applyFont="1" applyFill="1" applyBorder="1" applyAlignment="1" applyProtection="1">
      <alignment horizontal="left" vertical="center" shrinkToFit="1"/>
      <protection locked="0"/>
    </xf>
    <xf numFmtId="49" fontId="5" fillId="0" borderId="1" xfId="1" applyNumberFormat="1" applyFont="1" applyFill="1" applyBorder="1" applyAlignment="1" applyProtection="1">
      <alignment horizontal="left" vertical="center" shrinkToFit="1"/>
      <protection locked="0"/>
    </xf>
    <xf numFmtId="0" fontId="5" fillId="0" borderId="14" xfId="1" applyFont="1" applyBorder="1" applyAlignment="1" applyProtection="1">
      <alignment horizontal="center" vertical="center"/>
    </xf>
    <xf numFmtId="0" fontId="5" fillId="0" borderId="16" xfId="1" applyFont="1" applyBorder="1" applyAlignment="1" applyProtection="1">
      <alignment horizontal="center" vertical="center"/>
    </xf>
    <xf numFmtId="181" fontId="5" fillId="0" borderId="16" xfId="1" applyNumberFormat="1" applyFont="1" applyBorder="1" applyAlignment="1" applyProtection="1">
      <alignment horizontal="center" vertical="center" wrapText="1"/>
    </xf>
    <xf numFmtId="181" fontId="5" fillId="0" borderId="15" xfId="1" applyNumberFormat="1" applyFont="1" applyBorder="1" applyAlignment="1" applyProtection="1">
      <alignment horizontal="center" vertical="center" wrapText="1"/>
    </xf>
    <xf numFmtId="181" fontId="5" fillId="0" borderId="17" xfId="1" applyNumberFormat="1" applyFont="1" applyBorder="1" applyAlignment="1" applyProtection="1">
      <alignment horizontal="center" vertical="center" wrapText="1"/>
    </xf>
    <xf numFmtId="182" fontId="5" fillId="0" borderId="18" xfId="1" applyNumberFormat="1" applyFont="1" applyBorder="1" applyAlignment="1" applyProtection="1">
      <alignment horizontal="right" vertical="center" indent="1" shrinkToFit="1"/>
    </xf>
    <xf numFmtId="182" fontId="5" fillId="0" borderId="5" xfId="1" applyNumberFormat="1" applyFont="1" applyBorder="1" applyAlignment="1" applyProtection="1">
      <alignment horizontal="right" vertical="center" indent="1" shrinkToFit="1"/>
    </xf>
    <xf numFmtId="182" fontId="5" fillId="0" borderId="19" xfId="1" applyNumberFormat="1" applyFont="1" applyBorder="1" applyAlignment="1" applyProtection="1">
      <alignment horizontal="right" vertical="center" indent="1" shrinkToFit="1"/>
    </xf>
    <xf numFmtId="182" fontId="5" fillId="0" borderId="9" xfId="1" applyNumberFormat="1" applyFont="1" applyBorder="1" applyAlignment="1" applyProtection="1">
      <alignment horizontal="right" vertical="center" indent="1" shrinkToFit="1"/>
    </xf>
    <xf numFmtId="182" fontId="5" fillId="0" borderId="10" xfId="1" applyNumberFormat="1" applyFont="1" applyBorder="1" applyAlignment="1" applyProtection="1">
      <alignment horizontal="right" vertical="center" indent="1" shrinkToFit="1"/>
    </xf>
    <xf numFmtId="182" fontId="5" fillId="0" borderId="11" xfId="1" applyNumberFormat="1" applyFont="1" applyBorder="1" applyAlignment="1" applyProtection="1">
      <alignment horizontal="right" vertical="center" indent="1" shrinkToFit="1"/>
    </xf>
    <xf numFmtId="182" fontId="5" fillId="0" borderId="21" xfId="1" applyNumberFormat="1" applyFont="1" applyBorder="1" applyAlignment="1" applyProtection="1">
      <alignment horizontal="right" vertical="center" indent="1" shrinkToFit="1"/>
    </xf>
    <xf numFmtId="182" fontId="5" fillId="0" borderId="22" xfId="1" applyNumberFormat="1" applyFont="1" applyBorder="1" applyAlignment="1" applyProtection="1">
      <alignment horizontal="right" vertical="center" indent="1" shrinkToFit="1"/>
    </xf>
    <xf numFmtId="182" fontId="5" fillId="0" borderId="23" xfId="1" applyNumberFormat="1" applyFont="1" applyBorder="1" applyAlignment="1" applyProtection="1">
      <alignment horizontal="right" vertical="center" indent="1" shrinkToFit="1"/>
    </xf>
    <xf numFmtId="0" fontId="10" fillId="0" borderId="0" xfId="0" applyFont="1" applyBorder="1" applyAlignment="1" applyProtection="1">
      <alignment horizontal="left" vertical="center"/>
    </xf>
    <xf numFmtId="0" fontId="16" fillId="0" borderId="50" xfId="0" applyFont="1" applyBorder="1" applyAlignment="1" applyProtection="1">
      <alignment horizontal="left" vertical="center" shrinkToFit="1"/>
    </xf>
    <xf numFmtId="0" fontId="0" fillId="0" borderId="5" xfId="0" applyBorder="1" applyAlignment="1" applyProtection="1">
      <alignment horizontal="center" vertical="center"/>
    </xf>
    <xf numFmtId="180" fontId="16" fillId="0" borderId="0" xfId="0" applyNumberFormat="1" applyFont="1" applyBorder="1" applyAlignment="1" applyProtection="1">
      <alignment horizontal="center" vertical="center" shrinkToFit="1"/>
    </xf>
    <xf numFmtId="0" fontId="16" fillId="0" borderId="0" xfId="0" applyFont="1" applyBorder="1" applyAlignment="1" applyProtection="1">
      <alignment horizontal="center" vertical="center" shrinkToFit="1"/>
    </xf>
    <xf numFmtId="0" fontId="10" fillId="5" borderId="0" xfId="0" applyFont="1" applyFill="1" applyBorder="1" applyAlignment="1" applyProtection="1">
      <alignment horizontal="left" vertical="center"/>
    </xf>
    <xf numFmtId="49" fontId="5" fillId="0" borderId="1" xfId="1" applyNumberFormat="1" applyFont="1" applyFill="1" applyBorder="1" applyAlignment="1" applyProtection="1">
      <alignment horizontal="left" vertical="center" shrinkToFit="1"/>
    </xf>
    <xf numFmtId="49" fontId="5" fillId="0" borderId="13" xfId="1" applyNumberFormat="1" applyFont="1" applyFill="1" applyBorder="1" applyAlignment="1" applyProtection="1">
      <alignment horizontal="left" vertical="center" shrinkToFit="1"/>
    </xf>
    <xf numFmtId="178" fontId="5" fillId="0" borderId="0" xfId="1" applyNumberFormat="1" applyFont="1" applyFill="1" applyAlignment="1" applyProtection="1">
      <alignment horizontal="center" vertical="center" shrinkToFit="1"/>
    </xf>
    <xf numFmtId="49" fontId="5" fillId="0" borderId="12" xfId="1" applyNumberFormat="1" applyFont="1" applyFill="1" applyBorder="1" applyAlignment="1" applyProtection="1">
      <alignment horizontal="left" vertical="center" shrinkToFit="1"/>
    </xf>
    <xf numFmtId="49" fontId="5" fillId="0" borderId="2" xfId="1" applyNumberFormat="1" applyFont="1" applyFill="1" applyBorder="1" applyAlignment="1" applyProtection="1">
      <alignment horizontal="left" vertical="center" shrinkToFit="1"/>
    </xf>
    <xf numFmtId="49" fontId="5" fillId="0" borderId="3" xfId="1" applyNumberFormat="1" applyFont="1" applyFill="1" applyBorder="1" applyAlignment="1" applyProtection="1">
      <alignment horizontal="left" vertical="center" shrinkToFit="1"/>
    </xf>
    <xf numFmtId="49" fontId="5" fillId="0" borderId="4" xfId="1" applyNumberFormat="1" applyFont="1" applyFill="1" applyBorder="1" applyAlignment="1" applyProtection="1">
      <alignment horizontal="left" vertical="center" shrinkToFit="1"/>
    </xf>
    <xf numFmtId="49" fontId="5" fillId="0" borderId="6" xfId="1" applyNumberFormat="1" applyFont="1" applyFill="1" applyBorder="1" applyAlignment="1" applyProtection="1">
      <alignment horizontal="left" vertical="center" shrinkToFit="1"/>
    </xf>
    <xf numFmtId="49" fontId="5" fillId="0" borderId="7" xfId="1" applyNumberFormat="1" applyFont="1" applyFill="1" applyBorder="1" applyAlignment="1" applyProtection="1">
      <alignment horizontal="left" vertical="center" shrinkToFit="1"/>
    </xf>
    <xf numFmtId="49" fontId="5" fillId="0" borderId="8" xfId="1" applyNumberFormat="1" applyFont="1" applyFill="1" applyBorder="1" applyAlignment="1" applyProtection="1">
      <alignment horizontal="left" vertical="center" shrinkToFit="1"/>
    </xf>
    <xf numFmtId="49" fontId="5" fillId="0" borderId="9" xfId="1" applyNumberFormat="1" applyFont="1" applyFill="1" applyBorder="1" applyAlignment="1" applyProtection="1">
      <alignment horizontal="left" vertical="center" shrinkToFit="1"/>
    </xf>
    <xf numFmtId="49" fontId="5" fillId="0" borderId="10" xfId="1" applyNumberFormat="1" applyFont="1" applyFill="1" applyBorder="1" applyAlignment="1" applyProtection="1">
      <alignment horizontal="left" vertical="center" shrinkToFit="1"/>
    </xf>
    <xf numFmtId="49" fontId="5" fillId="0" borderId="11" xfId="1" applyNumberFormat="1" applyFont="1" applyFill="1" applyBorder="1" applyAlignment="1" applyProtection="1">
      <alignment horizontal="left" vertical="center" shrinkToFit="1"/>
    </xf>
    <xf numFmtId="49" fontId="5" fillId="0" borderId="12" xfId="1" applyNumberFormat="1" applyFont="1" applyBorder="1" applyAlignment="1" applyProtection="1">
      <alignment horizontal="left" vertical="center" shrinkToFit="1"/>
    </xf>
    <xf numFmtId="0" fontId="5" fillId="0" borderId="12" xfId="1" applyFont="1" applyFill="1" applyBorder="1" applyAlignment="1" applyProtection="1">
      <alignment horizontal="center" vertical="center" shrinkToFit="1"/>
    </xf>
    <xf numFmtId="0" fontId="24" fillId="0" borderId="28" xfId="1" applyFont="1" applyFill="1" applyBorder="1" applyAlignment="1" applyProtection="1">
      <alignment horizontal="center" vertical="center" wrapText="1"/>
    </xf>
    <xf numFmtId="0" fontId="24" fillId="0" borderId="29" xfId="1" applyFont="1" applyFill="1" applyBorder="1" applyAlignment="1" applyProtection="1">
      <alignment horizontal="center" vertical="center" wrapText="1"/>
    </xf>
  </cellXfs>
  <cellStyles count="4">
    <cellStyle name="桁区切り" xfId="3" builtinId="6"/>
    <cellStyle name="標準" xfId="0" builtinId="0"/>
    <cellStyle name="標準 2" xfId="1" xr:uid="{00000000-0005-0000-0000-000002000000}"/>
    <cellStyle name="標準 3" xfId="2" xr:uid="{00000000-0005-0000-0000-000003000000}"/>
  </cellStyles>
  <dxfs count="78">
    <dxf>
      <fill>
        <patternFill>
          <bgColor theme="0" tint="-0.34998626667073579"/>
        </patternFill>
      </fill>
    </dxf>
    <dxf>
      <font>
        <color auto="1"/>
      </font>
      <fill>
        <patternFill>
          <bgColor theme="0" tint="-0.34998626667073579"/>
        </patternFill>
      </fill>
      <border>
        <vertical/>
        <horizontal/>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auto="1"/>
      </font>
      <fill>
        <patternFill>
          <bgColor theme="0" tint="-0.34998626667073579"/>
        </patternFill>
      </fill>
    </dxf>
    <dxf>
      <fill>
        <patternFill>
          <bgColor theme="2"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theme="0"/>
      </font>
      <fill>
        <patternFill>
          <bgColor rgb="FFFF00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0" tint="-0.34998626667073579"/>
        </patternFill>
      </fill>
    </dxf>
    <dxf>
      <font>
        <color auto="1"/>
      </font>
      <fill>
        <patternFill>
          <bgColor theme="0" tint="-0.34998626667073579"/>
        </patternFill>
      </fill>
      <border>
        <vertical/>
        <horizontal/>
      </border>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color auto="1"/>
      </font>
      <fill>
        <patternFill>
          <bgColor theme="0" tint="-0.34998626667073579"/>
        </patternFill>
      </fill>
    </dxf>
    <dxf>
      <fill>
        <patternFill>
          <bgColor theme="2" tint="-0.24994659260841701"/>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b/>
        <i val="0"/>
        <color theme="0"/>
      </font>
      <fill>
        <patternFill>
          <bgColor rgb="FFFF0000"/>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808080"/>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55563</xdr:colOff>
      <xdr:row>6</xdr:row>
      <xdr:rowOff>47625</xdr:rowOff>
    </xdr:from>
    <xdr:ext cx="4438650" cy="825867"/>
    <xdr:sp macro="" textlink="">
      <xdr:nvSpPr>
        <xdr:cNvPr id="2" name="正方形/長方形 1">
          <a:extLst>
            <a:ext uri="{FF2B5EF4-FFF2-40B4-BE49-F238E27FC236}">
              <a16:creationId xmlns:a16="http://schemas.microsoft.com/office/drawing/2014/main" id="{618E7B90-85FD-4C60-88E0-330D918C8F24}"/>
            </a:ext>
          </a:extLst>
        </xdr:cNvPr>
        <xdr:cNvSpPr/>
      </xdr:nvSpPr>
      <xdr:spPr>
        <a:xfrm>
          <a:off x="2325688" y="1174750"/>
          <a:ext cx="4438650" cy="825867"/>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r>
            <a:rPr kumimoji="1" lang="ja-JP" altLang="ja-JP" sz="1100" baseline="0">
              <a:solidFill>
                <a:schemeClr val="accent4">
                  <a:lumMod val="40000"/>
                  <a:lumOff val="60000"/>
                </a:schemeClr>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baseline="0">
              <a:solidFill>
                <a:srgbClr val="FF0000"/>
              </a:solidFill>
              <a:effectLst/>
              <a:latin typeface="HG丸ｺﾞｼｯｸM-PRO" panose="020F0600000000000000" pitchFamily="50" charset="-128"/>
              <a:ea typeface="HG丸ｺﾞｼｯｸM-PRO" panose="020F0600000000000000" pitchFamily="50" charset="-128"/>
              <a:cs typeface="+mn-cs"/>
            </a:rPr>
            <a:t>塗りつぶし箇所</a:t>
          </a:r>
          <a:r>
            <a:rPr kumimoji="1"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が入力欄です。</a:t>
          </a:r>
          <a:endPar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記入漏れがないように注意してください。申請書右上に「申請書に記入漏れがあります！」や「施設内訳書に記入漏れがあります！」が表示されていないことを確認してから申請してください。</a:t>
          </a:r>
          <a:endPar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oneCellAnchor>
    <xdr:from>
      <xdr:col>0</xdr:col>
      <xdr:colOff>71438</xdr:colOff>
      <xdr:row>1</xdr:row>
      <xdr:rowOff>55563</xdr:rowOff>
    </xdr:from>
    <xdr:ext cx="1752600" cy="625812"/>
    <xdr:sp macro="" textlink="">
      <xdr:nvSpPr>
        <xdr:cNvPr id="4" name="正方形/長方形 3">
          <a:extLst>
            <a:ext uri="{FF2B5EF4-FFF2-40B4-BE49-F238E27FC236}">
              <a16:creationId xmlns:a16="http://schemas.microsoft.com/office/drawing/2014/main" id="{E46875A3-8C70-4BC7-A690-BF0950FBC93A}"/>
            </a:ext>
          </a:extLst>
        </xdr:cNvPr>
        <xdr:cNvSpPr/>
      </xdr:nvSpPr>
      <xdr:spPr>
        <a:xfrm>
          <a:off x="71438" y="261938"/>
          <a:ext cx="1752600" cy="625812"/>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3200">
              <a:solidFill>
                <a:srgbClr val="FF0000"/>
              </a:solidFill>
              <a:latin typeface="HG丸ｺﾞｼｯｸM-PRO" panose="020F0600000000000000" pitchFamily="50" charset="-128"/>
              <a:ea typeface="HG丸ｺﾞｼｯｸM-PRO" panose="020F0600000000000000" pitchFamily="50" charset="-128"/>
            </a:rPr>
            <a:t>記載例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1133475</xdr:colOff>
      <xdr:row>0</xdr:row>
      <xdr:rowOff>85725</xdr:rowOff>
    </xdr:from>
    <xdr:ext cx="1752600" cy="625812"/>
    <xdr:sp macro="" textlink="">
      <xdr:nvSpPr>
        <xdr:cNvPr id="2" name="正方形/長方形 1">
          <a:extLst>
            <a:ext uri="{FF2B5EF4-FFF2-40B4-BE49-F238E27FC236}">
              <a16:creationId xmlns:a16="http://schemas.microsoft.com/office/drawing/2014/main" id="{2F45DC7C-6879-4CF7-BEDF-7E7A2D1AF7A7}"/>
            </a:ext>
          </a:extLst>
        </xdr:cNvPr>
        <xdr:cNvSpPr/>
      </xdr:nvSpPr>
      <xdr:spPr>
        <a:xfrm>
          <a:off x="1457325" y="85725"/>
          <a:ext cx="1752600" cy="625812"/>
        </a:xfrm>
        <a:prstGeom prst="rect">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3200">
              <a:solidFill>
                <a:srgbClr val="FF0000"/>
              </a:solidFill>
              <a:latin typeface="HG丸ｺﾞｼｯｸM-PRO" panose="020F0600000000000000" pitchFamily="50" charset="-128"/>
              <a:ea typeface="HG丸ｺﾞｼｯｸM-PRO" panose="020F0600000000000000" pitchFamily="50" charset="-128"/>
            </a:rPr>
            <a:t>記載例</a:t>
          </a:r>
        </a:p>
      </xdr:txBody>
    </xdr:sp>
    <xdr:clientData/>
  </xdr:oneCellAnchor>
  <xdr:oneCellAnchor>
    <xdr:from>
      <xdr:col>1</xdr:col>
      <xdr:colOff>1647825</xdr:colOff>
      <xdr:row>3</xdr:row>
      <xdr:rowOff>171450</xdr:rowOff>
    </xdr:from>
    <xdr:ext cx="1981201" cy="459100"/>
    <xdr:sp macro="" textlink="">
      <xdr:nvSpPr>
        <xdr:cNvPr id="3" name="四角形吹き出し 16">
          <a:extLst>
            <a:ext uri="{FF2B5EF4-FFF2-40B4-BE49-F238E27FC236}">
              <a16:creationId xmlns:a16="http://schemas.microsoft.com/office/drawing/2014/main" id="{89E09BB3-BF27-4233-BCB2-9D5444905217}"/>
            </a:ext>
          </a:extLst>
        </xdr:cNvPr>
        <xdr:cNvSpPr/>
      </xdr:nvSpPr>
      <xdr:spPr>
        <a:xfrm>
          <a:off x="1971675" y="1447800"/>
          <a:ext cx="1981201" cy="459100"/>
        </a:xfrm>
        <a:prstGeom prst="wedgeRectCallout">
          <a:avLst>
            <a:gd name="adj1" fmla="val -75953"/>
            <a:gd name="adj2" fmla="val -50780"/>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１事業所につき１行</a:t>
          </a:r>
          <a:r>
            <a:rPr kumimoji="1"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で</a:t>
          </a:r>
          <a:r>
            <a:rPr kumimoji="1"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記入</a:t>
          </a:r>
          <a:r>
            <a:rPr kumimoji="1"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してください。</a:t>
          </a:r>
          <a:endParaRPr kumimoji="1" lang="ja-JP" altLang="en-US" sz="1100">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4</xdr:col>
      <xdr:colOff>2590800</xdr:colOff>
      <xdr:row>3</xdr:row>
      <xdr:rowOff>152400</xdr:rowOff>
    </xdr:from>
    <xdr:ext cx="2592705" cy="642484"/>
    <xdr:sp macro="" textlink="">
      <xdr:nvSpPr>
        <xdr:cNvPr id="4" name="四角形吹き出し 13">
          <a:extLst>
            <a:ext uri="{FF2B5EF4-FFF2-40B4-BE49-F238E27FC236}">
              <a16:creationId xmlns:a16="http://schemas.microsoft.com/office/drawing/2014/main" id="{505AA9B1-4700-4820-B9C9-427C3AF89269}"/>
            </a:ext>
          </a:extLst>
        </xdr:cNvPr>
        <xdr:cNvSpPr/>
      </xdr:nvSpPr>
      <xdr:spPr>
        <a:xfrm>
          <a:off x="8677275" y="1428750"/>
          <a:ext cx="2592705" cy="642484"/>
        </a:xfrm>
        <a:prstGeom prst="wedgeRectCallout">
          <a:avLst>
            <a:gd name="adj1" fmla="val 69939"/>
            <a:gd name="adj2" fmla="val -40816"/>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令和３年</a:t>
          </a:r>
          <a:r>
            <a:rPr kumimoji="1"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確定申告書に記載</a:t>
          </a:r>
          <a:r>
            <a:rPr kumimoji="1"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された光熱水費を事業所ごとに記入してください。</a:t>
          </a:r>
          <a:endPar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endParaRPr>
        </a:p>
        <a:p>
          <a:r>
            <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令和</a:t>
          </a:r>
          <a:r>
            <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5</a:t>
          </a:r>
          <a:r>
            <a:rPr kumimoji="1"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年度上期支援金申請時と同額</a:t>
          </a:r>
          <a:endPar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oneCellAnchor>
    <xdr:from>
      <xdr:col>4</xdr:col>
      <xdr:colOff>1626870</xdr:colOff>
      <xdr:row>6</xdr:row>
      <xdr:rowOff>83820</xdr:rowOff>
    </xdr:from>
    <xdr:ext cx="3067050" cy="1376018"/>
    <xdr:sp macro="" textlink="">
      <xdr:nvSpPr>
        <xdr:cNvPr id="5" name="四角形吹き出し 1">
          <a:extLst>
            <a:ext uri="{FF2B5EF4-FFF2-40B4-BE49-F238E27FC236}">
              <a16:creationId xmlns:a16="http://schemas.microsoft.com/office/drawing/2014/main" id="{D61B5360-663E-472E-A334-2D4FC06182A1}"/>
            </a:ext>
          </a:extLst>
        </xdr:cNvPr>
        <xdr:cNvSpPr/>
      </xdr:nvSpPr>
      <xdr:spPr>
        <a:xfrm>
          <a:off x="7713345" y="2217420"/>
          <a:ext cx="3067050" cy="1376018"/>
        </a:xfrm>
        <a:prstGeom prst="wedgeRectCallout">
          <a:avLst>
            <a:gd name="adj1" fmla="val 79920"/>
            <a:gd name="adj2" fmla="val -26303"/>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b="1" u="sng">
              <a:solidFill>
                <a:srgbClr val="FF0000"/>
              </a:solidFill>
              <a:effectLst/>
              <a:latin typeface="HG丸ｺﾞｼｯｸM-PRO" panose="020F0600000000000000" pitchFamily="50" charset="-128"/>
              <a:ea typeface="HG丸ｺﾞｼｯｸM-PRO" panose="020F0600000000000000" pitchFamily="50" charset="-128"/>
              <a:cs typeface="+mn-cs"/>
            </a:rPr>
            <a:t>支援対象の事業所</a:t>
          </a:r>
          <a:r>
            <a:rPr kumimoji="1" lang="ja-JP" altLang="en-US" sz="1100" b="1" u="sng">
              <a:solidFill>
                <a:srgbClr val="FF0000"/>
              </a:solidFill>
              <a:effectLst/>
              <a:latin typeface="HG丸ｺﾞｼｯｸM-PRO" panose="020F0600000000000000" pitchFamily="50" charset="-128"/>
              <a:ea typeface="HG丸ｺﾞｼｯｸM-PRO" panose="020F0600000000000000" pitchFamily="50" charset="-128"/>
              <a:cs typeface="+mn-cs"/>
            </a:rPr>
            <a:t>が建物の一部である場合は、</a:t>
          </a:r>
          <a:r>
            <a:rPr kumimoji="1" lang="ja-JP" altLang="ja-JP" sz="1100" b="1" u="sng">
              <a:solidFill>
                <a:srgbClr val="FF0000"/>
              </a:solidFill>
              <a:effectLst/>
              <a:latin typeface="HG丸ｺﾞｼｯｸM-PRO" panose="020F0600000000000000" pitchFamily="50" charset="-128"/>
              <a:ea typeface="HG丸ｺﾞｼｯｸM-PRO" panose="020F0600000000000000" pitchFamily="50" charset="-128"/>
              <a:cs typeface="+mn-cs"/>
            </a:rPr>
            <a:t>面積按分を</a:t>
          </a:r>
          <a:r>
            <a:rPr kumimoji="1" lang="ja-JP" altLang="en-US" sz="1100" b="1" u="sng">
              <a:solidFill>
                <a:srgbClr val="FF0000"/>
              </a:solidFill>
              <a:effectLst/>
              <a:latin typeface="HG丸ｺﾞｼｯｸM-PRO" panose="020F0600000000000000" pitchFamily="50" charset="-128"/>
              <a:ea typeface="HG丸ｺﾞｼｯｸM-PRO" panose="020F0600000000000000" pitchFamily="50" charset="-128"/>
              <a:cs typeface="+mn-cs"/>
            </a:rPr>
            <a:t>する</a:t>
          </a:r>
          <a:r>
            <a:rPr lang="ja-JP" altLang="en-US" sz="1100" b="0">
              <a:solidFill>
                <a:srgbClr val="FF0000"/>
              </a:solidFill>
              <a:effectLst/>
              <a:latin typeface="HG丸ｺﾞｼｯｸM-PRO" panose="020F0600000000000000" pitchFamily="50" charset="-128"/>
              <a:ea typeface="HG丸ｺﾞｼｯｸM-PRO" panose="020F0600000000000000" pitchFamily="50" charset="-128"/>
            </a:rPr>
            <a:t>ため、</a:t>
          </a:r>
          <a:r>
            <a:rPr kumimoji="1" lang="ja-JP" altLang="ja-JP" sz="1100" b="0" baseline="0">
              <a:solidFill>
                <a:srgbClr val="FF0000"/>
              </a:solidFill>
              <a:effectLst/>
              <a:latin typeface="HG丸ｺﾞｼｯｸM-PRO" panose="020F0600000000000000" pitchFamily="50" charset="-128"/>
              <a:ea typeface="HG丸ｺﾞｼｯｸM-PRO" panose="020F0600000000000000" pitchFamily="50" charset="-128"/>
              <a:cs typeface="+mn-cs"/>
            </a:rPr>
            <a:t>建物全体の光熱水費</a:t>
          </a:r>
          <a:r>
            <a:rPr kumimoji="1" lang="ja-JP" altLang="en-US" sz="1100" b="0" baseline="0">
              <a:solidFill>
                <a:srgbClr val="FF0000"/>
              </a:solidFill>
              <a:effectLst/>
              <a:latin typeface="HG丸ｺﾞｼｯｸM-PRO" panose="020F0600000000000000" pitchFamily="50" charset="-128"/>
              <a:ea typeface="HG丸ｺﾞｼｯｸM-PRO" panose="020F0600000000000000" pitchFamily="50" charset="-128"/>
              <a:cs typeface="+mn-cs"/>
            </a:rPr>
            <a:t>、総床面積、対象床面積を記入してください。</a:t>
          </a:r>
          <a:endParaRPr kumimoji="1" lang="en-US" altLang="ja-JP" sz="1100" b="0" baseline="0">
            <a:solidFill>
              <a:srgbClr val="FF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b="0">
              <a:solidFill>
                <a:srgbClr val="FF0000"/>
              </a:solidFill>
              <a:latin typeface="HG丸ｺﾞｼｯｸM-PRO" panose="020F0600000000000000" pitchFamily="50" charset="-128"/>
              <a:ea typeface="HG丸ｺﾞｼｯｸM-PRO" panose="020F0600000000000000" pitchFamily="50" charset="-128"/>
            </a:rPr>
            <a:t>なお、支援対象外部分の床面積については、事業所区分「その他</a:t>
          </a:r>
          <a:r>
            <a:rPr kumimoji="1" lang="en-US" altLang="ja-JP" sz="1100" b="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対象外」として記入してください。（複数事業所分をまとめて記載いただいて構いません。）</a:t>
          </a:r>
        </a:p>
      </xdr:txBody>
    </xdr:sp>
    <xdr:clientData/>
  </xdr:oneCellAnchor>
  <xdr:oneCellAnchor>
    <xdr:from>
      <xdr:col>14</xdr:col>
      <xdr:colOff>102870</xdr:colOff>
      <xdr:row>5</xdr:row>
      <xdr:rowOff>57150</xdr:rowOff>
    </xdr:from>
    <xdr:ext cx="3440430" cy="825867"/>
    <xdr:sp macro="" textlink="">
      <xdr:nvSpPr>
        <xdr:cNvPr id="6" name="四角形吹き出し 9">
          <a:extLst>
            <a:ext uri="{FF2B5EF4-FFF2-40B4-BE49-F238E27FC236}">
              <a16:creationId xmlns:a16="http://schemas.microsoft.com/office/drawing/2014/main" id="{69CFCAAC-C973-45ED-BD9D-431396395738}"/>
            </a:ext>
          </a:extLst>
        </xdr:cNvPr>
        <xdr:cNvSpPr/>
      </xdr:nvSpPr>
      <xdr:spPr>
        <a:xfrm>
          <a:off x="16809720" y="1905000"/>
          <a:ext cx="3440430" cy="825867"/>
        </a:xfrm>
        <a:prstGeom prst="wedgeRectCallout">
          <a:avLst>
            <a:gd name="adj1" fmla="val 57369"/>
            <a:gd name="adj2" fmla="val -102632"/>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申請額は、入力した光熱水費、病床数等、面積按分比により自動計算されます。</a:t>
          </a:r>
          <a:endParaRPr kumimoji="1" lang="en-US" altLang="ja-JP" sz="11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申請額＝光熱費</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×13.5</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％（物価上昇率）</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 1/2</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6</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か月分）</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補助率</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面積按分比</a:t>
          </a:r>
        </a:p>
      </xdr:txBody>
    </xdr:sp>
    <xdr:clientData/>
  </xdr:oneCellAnchor>
  <xdr:oneCellAnchor>
    <xdr:from>
      <xdr:col>7</xdr:col>
      <xdr:colOff>506730</xdr:colOff>
      <xdr:row>12</xdr:row>
      <xdr:rowOff>64770</xdr:rowOff>
    </xdr:from>
    <xdr:ext cx="3028949" cy="1009251"/>
    <xdr:sp macro="" textlink="">
      <xdr:nvSpPr>
        <xdr:cNvPr id="7" name="四角形吹き出し 20">
          <a:extLst>
            <a:ext uri="{FF2B5EF4-FFF2-40B4-BE49-F238E27FC236}">
              <a16:creationId xmlns:a16="http://schemas.microsoft.com/office/drawing/2014/main" id="{3345BF22-FCD0-4CA7-8005-259178E38D26}"/>
            </a:ext>
          </a:extLst>
        </xdr:cNvPr>
        <xdr:cNvSpPr/>
      </xdr:nvSpPr>
      <xdr:spPr>
        <a:xfrm>
          <a:off x="12134850" y="3958590"/>
          <a:ext cx="3028949" cy="1009251"/>
        </a:xfrm>
        <a:prstGeom prst="wedgeRectCallout">
          <a:avLst>
            <a:gd name="adj1" fmla="val -14532"/>
            <a:gd name="adj2" fmla="val 92755"/>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令和３年度に営業していなかった事業所の場合</a:t>
          </a:r>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は、</a:t>
          </a:r>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令和５年４月、令和５年５月にかかった光熱水費を記入</a:t>
          </a:r>
          <a:endParaRPr kumimoji="1" lang="en-US" altLang="ja-JP" sz="1100" b="0">
            <a:solidFill>
              <a:srgbClr val="FF0000"/>
            </a:solidFill>
            <a:effectLst/>
            <a:latin typeface="HG丸ｺﾞｼｯｸM-PRO" panose="020F0600000000000000" pitchFamily="50" charset="-128"/>
            <a:ea typeface="HG丸ｺﾞｼｯｸM-PRO" panose="020F0600000000000000" pitchFamily="50" charset="-128"/>
            <a:cs typeface="+mn-cs"/>
          </a:endParaRPr>
        </a:p>
        <a:p>
          <a:r>
            <a:rPr kumimoji="1" lang="en-US"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令和</a:t>
          </a:r>
          <a:r>
            <a:rPr kumimoji="1" lang="en-US"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5</a:t>
          </a:r>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年度上期支援金申請時と同額</a:t>
          </a:r>
        </a:p>
        <a:p>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　「</a:t>
          </a:r>
          <a:r>
            <a:rPr kumimoji="1" lang="en-US"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R3</a:t>
          </a:r>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年光熱水費」欄は空欄</a:t>
          </a:r>
          <a:endParaRPr kumimoji="1" lang="ja-JP" altLang="en-US"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8</xdr:col>
      <xdr:colOff>112395</xdr:colOff>
      <xdr:row>4</xdr:row>
      <xdr:rowOff>150495</xdr:rowOff>
    </xdr:from>
    <xdr:ext cx="3028949" cy="642484"/>
    <xdr:sp macro="" textlink="">
      <xdr:nvSpPr>
        <xdr:cNvPr id="8" name="四角形吹き出し 20">
          <a:extLst>
            <a:ext uri="{FF2B5EF4-FFF2-40B4-BE49-F238E27FC236}">
              <a16:creationId xmlns:a16="http://schemas.microsoft.com/office/drawing/2014/main" id="{F81AE6A3-B8ED-4802-8A18-9EC22888A585}"/>
            </a:ext>
          </a:extLst>
        </xdr:cNvPr>
        <xdr:cNvSpPr/>
      </xdr:nvSpPr>
      <xdr:spPr>
        <a:xfrm>
          <a:off x="12552045" y="1712595"/>
          <a:ext cx="3028949" cy="642484"/>
        </a:xfrm>
        <a:prstGeom prst="wedgeRectCallout">
          <a:avLst>
            <a:gd name="adj1" fmla="val 16097"/>
            <a:gd name="adj2" fmla="val 206671"/>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令和３年度</a:t>
          </a:r>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、令和</a:t>
          </a:r>
          <a:r>
            <a:rPr kumimoji="1" lang="en-US"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5</a:t>
          </a:r>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年</a:t>
          </a:r>
          <a:r>
            <a:rPr kumimoji="1" lang="en-US"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4</a:t>
          </a:r>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月</a:t>
          </a:r>
          <a:r>
            <a:rPr kumimoji="1" lang="en-US"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日</a:t>
          </a:r>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に営業していなかった事業所の場合</a:t>
          </a:r>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は、</a:t>
          </a:r>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令和５年</a:t>
          </a:r>
          <a:r>
            <a:rPr kumimoji="1" lang="en-US"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10</a:t>
          </a:r>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月、令和５年</a:t>
          </a:r>
          <a:r>
            <a:rPr kumimoji="1" lang="en-US"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11</a:t>
          </a:r>
          <a:r>
            <a:rPr kumimoji="1" lang="ja-JP" altLang="ja-JP" sz="1100" b="0">
              <a:solidFill>
                <a:srgbClr val="FF0000"/>
              </a:solidFill>
              <a:effectLst/>
              <a:latin typeface="HG丸ｺﾞｼｯｸM-PRO" panose="020F0600000000000000" pitchFamily="50" charset="-128"/>
              <a:ea typeface="HG丸ｺﾞｼｯｸM-PRO" panose="020F0600000000000000" pitchFamily="50" charset="-128"/>
              <a:cs typeface="+mn-cs"/>
            </a:rPr>
            <a:t>月にかかった光熱水費を記入</a:t>
          </a:r>
          <a:endParaRPr kumimoji="1" lang="ja-JP" altLang="en-US"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oneCellAnchor>
    <xdr:from>
      <xdr:col>4</xdr:col>
      <xdr:colOff>1773556</xdr:colOff>
      <xdr:row>12</xdr:row>
      <xdr:rowOff>133350</xdr:rowOff>
    </xdr:from>
    <xdr:ext cx="3350894" cy="275717"/>
    <xdr:sp macro="" textlink="">
      <xdr:nvSpPr>
        <xdr:cNvPr id="9" name="四角形吹き出し 20">
          <a:extLst>
            <a:ext uri="{FF2B5EF4-FFF2-40B4-BE49-F238E27FC236}">
              <a16:creationId xmlns:a16="http://schemas.microsoft.com/office/drawing/2014/main" id="{CC59F587-5A5F-423B-BC9A-493916A934B0}"/>
            </a:ext>
          </a:extLst>
        </xdr:cNvPr>
        <xdr:cNvSpPr/>
      </xdr:nvSpPr>
      <xdr:spPr>
        <a:xfrm>
          <a:off x="7860031" y="3981450"/>
          <a:ext cx="3350894" cy="275717"/>
        </a:xfrm>
        <a:prstGeom prst="wedgeRectCallout">
          <a:avLst>
            <a:gd name="adj1" fmla="val 44666"/>
            <a:gd name="adj2" fmla="val -213952"/>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r>
            <a:rPr kumimoji="1" lang="ja-JP" altLang="en-US" sz="1100" b="0">
              <a:solidFill>
                <a:srgbClr val="FF0000"/>
              </a:solidFill>
              <a:effectLst/>
              <a:latin typeface="HG丸ｺﾞｼｯｸM-PRO" panose="020F0600000000000000" pitchFamily="50" charset="-128"/>
              <a:ea typeface="HG丸ｺﾞｼｯｸM-PRO" panose="020F0600000000000000" pitchFamily="50" charset="-128"/>
              <a:cs typeface="+mn-cs"/>
            </a:rPr>
            <a:t>今回、光熱水費算出根拠書類を添付する場合は○</a:t>
          </a:r>
          <a:endParaRPr kumimoji="1" lang="ja-JP" altLang="en-US" sz="1100" b="0">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62"/>
  <sheetViews>
    <sheetView tabSelected="1" view="pageBreakPreview" zoomScale="120" zoomScaleNormal="120" zoomScaleSheetLayoutView="120" workbookViewId="0">
      <selection sqref="A1:Y1"/>
    </sheetView>
  </sheetViews>
  <sheetFormatPr defaultColWidth="2.19921875" defaultRowHeight="16.2"/>
  <cols>
    <col min="1" max="39" width="2.19921875" style="4" customWidth="1"/>
    <col min="40" max="40" width="11.5" style="6" bestFit="1" customWidth="1"/>
    <col min="41" max="16384" width="2.19921875" style="4"/>
  </cols>
  <sheetData>
    <row r="1" spans="1:40" ht="16.95" customHeight="1">
      <c r="A1" s="198" t="s">
        <v>119</v>
      </c>
      <c r="B1" s="198"/>
      <c r="C1" s="198"/>
      <c r="D1" s="198"/>
      <c r="E1" s="198"/>
      <c r="F1" s="198"/>
      <c r="G1" s="198"/>
      <c r="H1" s="198"/>
      <c r="I1" s="198"/>
      <c r="J1" s="198"/>
      <c r="K1" s="198"/>
      <c r="L1" s="198"/>
      <c r="M1" s="198"/>
      <c r="N1" s="198"/>
      <c r="O1" s="198"/>
      <c r="P1" s="198"/>
      <c r="Q1" s="198"/>
      <c r="R1" s="198"/>
      <c r="S1" s="198"/>
      <c r="T1" s="198"/>
      <c r="U1" s="198"/>
      <c r="V1" s="198"/>
      <c r="W1" s="198"/>
      <c r="X1" s="198"/>
      <c r="Y1" s="198"/>
      <c r="Z1" s="195" t="str">
        <f>IF(COUNTIF($AN:$AN,"記入漏れあり")&gt;0,"申請書に記入漏れがあります！",IF(施設内訳書!$AA$9=0,"施設内訳書に記入漏れがあります！",""))</f>
        <v>申請書に記入漏れがあります！</v>
      </c>
      <c r="AA1" s="195"/>
      <c r="AB1" s="195"/>
      <c r="AC1" s="195"/>
      <c r="AD1" s="195"/>
      <c r="AE1" s="195"/>
      <c r="AF1" s="195"/>
      <c r="AG1" s="195"/>
      <c r="AH1" s="195"/>
      <c r="AI1" s="195"/>
      <c r="AJ1" s="195"/>
      <c r="AK1" s="195"/>
      <c r="AL1" s="195"/>
      <c r="AM1" s="195"/>
    </row>
    <row r="2" spans="1:40" ht="12" customHeight="1">
      <c r="A2" s="1"/>
      <c r="B2" s="2"/>
      <c r="C2" s="3"/>
      <c r="D2" s="3"/>
    </row>
    <row r="3" spans="1:40" ht="16.95" customHeight="1">
      <c r="A3" s="196" t="s">
        <v>125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row>
    <row r="4" spans="1:40" ht="16.95" customHeight="1">
      <c r="A4" s="196" t="s">
        <v>167</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row>
    <row r="5" spans="1:40" ht="12"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40" ht="16.95" customHeight="1">
      <c r="B6" s="2"/>
      <c r="C6" s="3"/>
      <c r="D6" s="3"/>
      <c r="Z6" s="201" t="s">
        <v>0</v>
      </c>
      <c r="AA6" s="201"/>
      <c r="AB6" s="201"/>
      <c r="AC6" s="201"/>
      <c r="AD6" s="197"/>
      <c r="AE6" s="197"/>
      <c r="AF6" s="10" t="s">
        <v>1</v>
      </c>
      <c r="AG6" s="197"/>
      <c r="AH6" s="197"/>
      <c r="AI6" s="10" t="s">
        <v>2</v>
      </c>
      <c r="AJ6" s="197"/>
      <c r="AK6" s="197"/>
      <c r="AL6" s="5" t="s">
        <v>3</v>
      </c>
      <c r="AM6" s="5"/>
      <c r="AN6" s="6" t="str">
        <f>IF(OR(TRIM($AD$6)="",TRIM($AG$6)="",TRIM($AJ$6)=""),"記入漏れあり","")</f>
        <v>記入漏れあり</v>
      </c>
    </row>
    <row r="7" spans="1:40" ht="16.95" customHeight="1">
      <c r="A7" s="199" t="s">
        <v>11</v>
      </c>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row>
    <row r="8" spans="1:40" ht="12" customHeight="1">
      <c r="B8" s="2"/>
      <c r="C8" s="3"/>
      <c r="D8" s="3"/>
    </row>
    <row r="9" spans="1:40" ht="16.95" customHeight="1">
      <c r="A9" s="200" t="s">
        <v>4</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row>
    <row r="10" spans="1:40" ht="12" customHeight="1">
      <c r="B10" s="2"/>
      <c r="C10" s="3"/>
      <c r="D10" s="3"/>
    </row>
    <row r="11" spans="1:40" ht="16.95" customHeight="1">
      <c r="A11" s="174" t="s">
        <v>19</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row>
    <row r="12" spans="1:40" ht="33" customHeight="1">
      <c r="A12" s="175" t="s">
        <v>5</v>
      </c>
      <c r="B12" s="175"/>
      <c r="C12" s="175"/>
      <c r="D12" s="175"/>
      <c r="E12" s="175"/>
      <c r="F12" s="175"/>
      <c r="G12" s="175"/>
      <c r="H12" s="175"/>
      <c r="I12" s="175"/>
      <c r="J12" s="175"/>
      <c r="K12" s="17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205"/>
      <c r="AL12" s="205"/>
      <c r="AM12" s="205"/>
      <c r="AN12" s="6" t="str">
        <f>IF(TRIM($L$12)="","記入漏れあり","")</f>
        <v>記入漏れあり</v>
      </c>
    </row>
    <row r="13" spans="1:40" ht="33" customHeight="1">
      <c r="A13" s="161" t="s">
        <v>31</v>
      </c>
      <c r="B13" s="161"/>
      <c r="C13" s="161"/>
      <c r="D13" s="161"/>
      <c r="E13" s="161"/>
      <c r="F13" s="161"/>
      <c r="G13" s="161"/>
      <c r="H13" s="161"/>
      <c r="I13" s="161"/>
      <c r="J13" s="161"/>
      <c r="K13" s="161"/>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6" t="str">
        <f>IF(TRIM($L$13)="","記入漏れあり","")</f>
        <v>記入漏れあり</v>
      </c>
    </row>
    <row r="14" spans="1:40" ht="33" customHeight="1">
      <c r="A14" s="163" t="s">
        <v>74</v>
      </c>
      <c r="B14" s="163"/>
      <c r="C14" s="163"/>
      <c r="D14" s="163"/>
      <c r="E14" s="163"/>
      <c r="F14" s="163"/>
      <c r="G14" s="163"/>
      <c r="H14" s="163"/>
      <c r="I14" s="163"/>
      <c r="J14" s="163"/>
      <c r="K14" s="163"/>
      <c r="L14" s="163" t="s">
        <v>6</v>
      </c>
      <c r="M14" s="163"/>
      <c r="N14" s="163"/>
      <c r="O14" s="163"/>
      <c r="P14" s="165"/>
      <c r="Q14" s="165"/>
      <c r="R14" s="165"/>
      <c r="S14" s="165"/>
      <c r="T14" s="165"/>
      <c r="U14" s="165"/>
      <c r="V14" s="165"/>
      <c r="W14" s="165"/>
      <c r="X14" s="165"/>
      <c r="Y14" s="163" t="s">
        <v>7</v>
      </c>
      <c r="Z14" s="163"/>
      <c r="AA14" s="163"/>
      <c r="AB14" s="163"/>
      <c r="AC14" s="163"/>
      <c r="AD14" s="165"/>
      <c r="AE14" s="165"/>
      <c r="AF14" s="165"/>
      <c r="AG14" s="165"/>
      <c r="AH14" s="165"/>
      <c r="AI14" s="165"/>
      <c r="AJ14" s="165"/>
      <c r="AK14" s="165"/>
      <c r="AL14" s="165"/>
      <c r="AM14" s="165"/>
    </row>
    <row r="15" spans="1:40" ht="33" customHeight="1">
      <c r="A15" s="163" t="s">
        <v>9</v>
      </c>
      <c r="B15" s="163"/>
      <c r="C15" s="163"/>
      <c r="D15" s="163"/>
      <c r="E15" s="163"/>
      <c r="F15" s="163"/>
      <c r="G15" s="163"/>
      <c r="H15" s="163"/>
      <c r="I15" s="163"/>
      <c r="J15" s="163"/>
      <c r="K15" s="163"/>
      <c r="L15" s="175" t="s">
        <v>92</v>
      </c>
      <c r="M15" s="175"/>
      <c r="N15" s="175"/>
      <c r="O15" s="175"/>
      <c r="P15" s="202"/>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4"/>
      <c r="AN15" s="6" t="str">
        <f>IF(TRIM($P$15)="","記入漏れあり","")</f>
        <v>記入漏れあり</v>
      </c>
    </row>
    <row r="16" spans="1:40" ht="33" customHeight="1">
      <c r="A16" s="163"/>
      <c r="B16" s="163"/>
      <c r="C16" s="163"/>
      <c r="D16" s="163"/>
      <c r="E16" s="163"/>
      <c r="F16" s="163"/>
      <c r="G16" s="163"/>
      <c r="H16" s="163"/>
      <c r="I16" s="163"/>
      <c r="J16" s="163"/>
      <c r="K16" s="163"/>
      <c r="L16" s="176"/>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8"/>
      <c r="AN16" s="6" t="str">
        <f>IF(TRIM($L$16)="","記入漏れあり","")</f>
        <v>記入漏れあり</v>
      </c>
    </row>
    <row r="17" spans="1:40" ht="12" customHeight="1">
      <c r="B17" s="3"/>
      <c r="C17" s="3"/>
      <c r="D17" s="3"/>
      <c r="E17" s="3"/>
      <c r="F17" s="3"/>
      <c r="G17" s="3"/>
      <c r="H17" s="3"/>
      <c r="I17" s="3"/>
      <c r="J17" s="3"/>
      <c r="K17" s="3"/>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row>
    <row r="18" spans="1:40" ht="16.95" customHeight="1">
      <c r="A18" s="174" t="s">
        <v>8</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row>
    <row r="19" spans="1:40" ht="33" customHeight="1">
      <c r="A19" s="163" t="s">
        <v>13</v>
      </c>
      <c r="B19" s="163"/>
      <c r="C19" s="163"/>
      <c r="D19" s="163"/>
      <c r="E19" s="163"/>
      <c r="F19" s="163"/>
      <c r="G19" s="163"/>
      <c r="H19" s="163"/>
      <c r="I19" s="163"/>
      <c r="J19" s="163"/>
      <c r="K19" s="163"/>
      <c r="L19" s="163" t="s">
        <v>12</v>
      </c>
      <c r="M19" s="163"/>
      <c r="N19" s="163"/>
      <c r="O19" s="163"/>
      <c r="P19" s="165"/>
      <c r="Q19" s="165"/>
      <c r="R19" s="165"/>
      <c r="S19" s="165"/>
      <c r="T19" s="165"/>
      <c r="U19" s="165"/>
      <c r="V19" s="165"/>
      <c r="W19" s="165"/>
      <c r="X19" s="165"/>
      <c r="Y19" s="164" t="s">
        <v>7</v>
      </c>
      <c r="Z19" s="164"/>
      <c r="AA19" s="164"/>
      <c r="AB19" s="164"/>
      <c r="AC19" s="164"/>
      <c r="AD19" s="165"/>
      <c r="AE19" s="165"/>
      <c r="AF19" s="165"/>
      <c r="AG19" s="165"/>
      <c r="AH19" s="165"/>
      <c r="AI19" s="165"/>
      <c r="AJ19" s="165"/>
      <c r="AK19" s="165"/>
      <c r="AL19" s="165"/>
      <c r="AM19" s="165"/>
      <c r="AN19" s="6" t="str">
        <f>IF(TRIM($AD$19)="","記入漏れあり","")</f>
        <v>記入漏れあり</v>
      </c>
    </row>
    <row r="20" spans="1:40" ht="33" customHeight="1">
      <c r="A20" s="163" t="s">
        <v>10</v>
      </c>
      <c r="B20" s="163"/>
      <c r="C20" s="163"/>
      <c r="D20" s="163"/>
      <c r="E20" s="163"/>
      <c r="F20" s="163"/>
      <c r="G20" s="163"/>
      <c r="H20" s="163"/>
      <c r="I20" s="163"/>
      <c r="J20" s="163"/>
      <c r="K20" s="163"/>
      <c r="L20" s="163" t="s">
        <v>93</v>
      </c>
      <c r="M20" s="163"/>
      <c r="N20" s="163"/>
      <c r="O20" s="163"/>
      <c r="P20" s="192"/>
      <c r="Q20" s="193"/>
      <c r="R20" s="193"/>
      <c r="S20" s="193"/>
      <c r="T20" s="193"/>
      <c r="U20" s="193"/>
      <c r="V20" s="193"/>
      <c r="W20" s="193"/>
      <c r="X20" s="194"/>
      <c r="Y20" s="190" t="s">
        <v>106</v>
      </c>
      <c r="Z20" s="190"/>
      <c r="AA20" s="190"/>
      <c r="AB20" s="190"/>
      <c r="AC20" s="190"/>
      <c r="AD20" s="191"/>
      <c r="AE20" s="191"/>
      <c r="AF20" s="191"/>
      <c r="AG20" s="191"/>
      <c r="AH20" s="191"/>
      <c r="AI20" s="191"/>
      <c r="AJ20" s="191"/>
      <c r="AK20" s="191"/>
      <c r="AL20" s="191"/>
      <c r="AM20" s="191"/>
      <c r="AN20" s="6" t="str">
        <f>IF(TRIM($P$20)="","記入漏れあり","")</f>
        <v>記入漏れあり</v>
      </c>
    </row>
    <row r="21" spans="1:40" ht="12" customHeight="1">
      <c r="B21" s="2"/>
      <c r="C21" s="3"/>
      <c r="D21" s="3"/>
    </row>
    <row r="22" spans="1:40" s="2" customFormat="1" ht="16.95" customHeight="1">
      <c r="A22" s="188" t="s">
        <v>107</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1"/>
    </row>
    <row r="23" spans="1:40" s="2" customFormat="1" ht="16.95" customHeight="1">
      <c r="A23" s="163" t="s">
        <v>24</v>
      </c>
      <c r="B23" s="163"/>
      <c r="C23" s="163"/>
      <c r="D23" s="163"/>
      <c r="E23" s="163"/>
      <c r="F23" s="163"/>
      <c r="G23" s="163"/>
      <c r="H23" s="163"/>
      <c r="I23" s="163"/>
      <c r="J23" s="179" t="s">
        <v>100</v>
      </c>
      <c r="K23" s="180"/>
      <c r="L23" s="180"/>
      <c r="M23" s="180"/>
      <c r="N23" s="180"/>
      <c r="O23" s="181"/>
      <c r="P23" s="179" t="s">
        <v>25</v>
      </c>
      <c r="Q23" s="180"/>
      <c r="R23" s="180"/>
      <c r="S23" s="180"/>
      <c r="T23" s="180"/>
      <c r="U23" s="180"/>
      <c r="V23" s="180"/>
      <c r="W23" s="180"/>
      <c r="X23" s="181"/>
      <c r="Y23" s="11"/>
      <c r="Z23" s="189" t="str">
        <f>施設内訳書!$AD$6</f>
        <v/>
      </c>
      <c r="AA23" s="189"/>
      <c r="AB23" s="189"/>
      <c r="AC23" s="189"/>
      <c r="AD23" s="189"/>
      <c r="AE23" s="189"/>
      <c r="AF23" s="189"/>
      <c r="AG23" s="189"/>
      <c r="AH23" s="189"/>
      <c r="AI23" s="189"/>
      <c r="AJ23" s="189"/>
      <c r="AK23" s="189"/>
      <c r="AL23" s="189"/>
      <c r="AM23" s="189"/>
    </row>
    <row r="24" spans="1:40" ht="16.95" customHeight="1">
      <c r="A24" s="163" t="s">
        <v>77</v>
      </c>
      <c r="B24" s="163"/>
      <c r="C24" s="163"/>
      <c r="D24" s="163"/>
      <c r="E24" s="163"/>
      <c r="F24" s="163"/>
      <c r="G24" s="163"/>
      <c r="H24" s="163"/>
      <c r="I24" s="163"/>
      <c r="J24" s="182">
        <f>施設内訳書!$AA$5</f>
        <v>0</v>
      </c>
      <c r="K24" s="183"/>
      <c r="L24" s="183"/>
      <c r="M24" s="183"/>
      <c r="N24" s="183"/>
      <c r="O24" s="184"/>
      <c r="P24" s="214">
        <f>施設内訳書!$AB$5</f>
        <v>0</v>
      </c>
      <c r="Q24" s="215"/>
      <c r="R24" s="215"/>
      <c r="S24" s="215"/>
      <c r="T24" s="215"/>
      <c r="U24" s="215"/>
      <c r="V24" s="215"/>
      <c r="W24" s="215"/>
      <c r="X24" s="216"/>
      <c r="Y24" s="6"/>
      <c r="AN24" s="4"/>
    </row>
    <row r="25" spans="1:40" ht="16.95" customHeight="1">
      <c r="A25" s="163" t="s">
        <v>78</v>
      </c>
      <c r="B25" s="163"/>
      <c r="C25" s="163"/>
      <c r="D25" s="163"/>
      <c r="E25" s="163"/>
      <c r="F25" s="163"/>
      <c r="G25" s="163"/>
      <c r="H25" s="163"/>
      <c r="I25" s="163"/>
      <c r="J25" s="182">
        <f>施設内訳書!$AA$6</f>
        <v>0</v>
      </c>
      <c r="K25" s="183"/>
      <c r="L25" s="183"/>
      <c r="M25" s="183"/>
      <c r="N25" s="183"/>
      <c r="O25" s="184"/>
      <c r="P25" s="214">
        <f>施設内訳書!$AB$6</f>
        <v>0</v>
      </c>
      <c r="Q25" s="215"/>
      <c r="R25" s="215"/>
      <c r="S25" s="215"/>
      <c r="T25" s="215"/>
      <c r="U25" s="215"/>
      <c r="V25" s="215"/>
      <c r="W25" s="215"/>
      <c r="X25" s="216"/>
      <c r="Y25" s="6"/>
      <c r="AN25" s="4"/>
    </row>
    <row r="26" spans="1:40" ht="16.95" customHeight="1">
      <c r="A26" s="163" t="s">
        <v>79</v>
      </c>
      <c r="B26" s="163"/>
      <c r="C26" s="163"/>
      <c r="D26" s="163"/>
      <c r="E26" s="163"/>
      <c r="F26" s="163"/>
      <c r="G26" s="163"/>
      <c r="H26" s="163"/>
      <c r="I26" s="163"/>
      <c r="J26" s="182">
        <f>施設内訳書!$AA$7</f>
        <v>0</v>
      </c>
      <c r="K26" s="183"/>
      <c r="L26" s="183"/>
      <c r="M26" s="183"/>
      <c r="N26" s="183"/>
      <c r="O26" s="184"/>
      <c r="P26" s="214">
        <f>施設内訳書!$AB$7</f>
        <v>0</v>
      </c>
      <c r="Q26" s="215"/>
      <c r="R26" s="215"/>
      <c r="S26" s="215"/>
      <c r="T26" s="215"/>
      <c r="U26" s="215"/>
      <c r="V26" s="215"/>
      <c r="W26" s="215"/>
      <c r="X26" s="216"/>
      <c r="Y26" s="6"/>
      <c r="AN26" s="4"/>
    </row>
    <row r="27" spans="1:40" ht="16.95" customHeight="1" thickBot="1">
      <c r="A27" s="175" t="s">
        <v>80</v>
      </c>
      <c r="B27" s="175"/>
      <c r="C27" s="175"/>
      <c r="D27" s="175"/>
      <c r="E27" s="175"/>
      <c r="F27" s="175"/>
      <c r="G27" s="175"/>
      <c r="H27" s="175"/>
      <c r="I27" s="175"/>
      <c r="J27" s="185">
        <f>施設内訳書!$AA$8</f>
        <v>0</v>
      </c>
      <c r="K27" s="186"/>
      <c r="L27" s="186"/>
      <c r="M27" s="186"/>
      <c r="N27" s="186"/>
      <c r="O27" s="187"/>
      <c r="P27" s="217">
        <f>施設内訳書!$AB$8</f>
        <v>0</v>
      </c>
      <c r="Q27" s="218"/>
      <c r="R27" s="218"/>
      <c r="S27" s="218"/>
      <c r="T27" s="218"/>
      <c r="U27" s="218"/>
      <c r="V27" s="218"/>
      <c r="W27" s="218"/>
      <c r="X27" s="219"/>
      <c r="Y27" s="6"/>
      <c r="AN27" s="4"/>
    </row>
    <row r="28" spans="1:40" ht="16.95" customHeight="1" thickTop="1">
      <c r="A28" s="206" t="s">
        <v>30</v>
      </c>
      <c r="B28" s="206"/>
      <c r="C28" s="206"/>
      <c r="D28" s="206"/>
      <c r="E28" s="206"/>
      <c r="F28" s="206"/>
      <c r="G28" s="206"/>
      <c r="H28" s="206"/>
      <c r="I28" s="207"/>
      <c r="J28" s="208">
        <f>SUM($J$24:$O$27)</f>
        <v>0</v>
      </c>
      <c r="K28" s="209"/>
      <c r="L28" s="209"/>
      <c r="M28" s="209"/>
      <c r="N28" s="209"/>
      <c r="O28" s="210"/>
      <c r="P28" s="211">
        <f>SUM($P$24:$X$27)</f>
        <v>0</v>
      </c>
      <c r="Q28" s="212"/>
      <c r="R28" s="212"/>
      <c r="S28" s="212"/>
      <c r="T28" s="212"/>
      <c r="U28" s="212"/>
      <c r="V28" s="212"/>
      <c r="W28" s="212"/>
      <c r="X28" s="213"/>
      <c r="Y28" s="6"/>
      <c r="AN28" s="4"/>
    </row>
    <row r="29" spans="1:40" s="8" customFormat="1" ht="12"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12"/>
    </row>
    <row r="30" spans="1:40" ht="16.95" customHeight="1">
      <c r="A30" s="162" t="s">
        <v>94</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row>
    <row r="31" spans="1:40" s="9" customFormat="1" ht="16.95" customHeight="1">
      <c r="A31" s="172" t="s">
        <v>157</v>
      </c>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3"/>
    </row>
    <row r="32" spans="1:40" s="9" customFormat="1" ht="16.95" customHeight="1">
      <c r="A32" s="172" t="s">
        <v>168</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3"/>
    </row>
    <row r="33" spans="1:40" s="8" customFormat="1" ht="33" customHeight="1">
      <c r="A33" s="163" t="s">
        <v>15</v>
      </c>
      <c r="B33" s="163"/>
      <c r="C33" s="163"/>
      <c r="D33" s="163"/>
      <c r="E33" s="163"/>
      <c r="F33" s="163"/>
      <c r="G33" s="163"/>
      <c r="H33" s="163"/>
      <c r="I33" s="163"/>
      <c r="J33" s="163"/>
      <c r="K33" s="163"/>
      <c r="L33" s="165"/>
      <c r="M33" s="165"/>
      <c r="N33" s="165"/>
      <c r="O33" s="165"/>
      <c r="P33" s="165"/>
      <c r="Q33" s="165"/>
      <c r="R33" s="165"/>
      <c r="S33" s="165"/>
      <c r="T33" s="165"/>
      <c r="U33" s="164" t="s">
        <v>18</v>
      </c>
      <c r="V33" s="164"/>
      <c r="W33" s="164"/>
      <c r="X33" s="164"/>
      <c r="Y33" s="164"/>
      <c r="Z33" s="164"/>
      <c r="AA33" s="164"/>
      <c r="AB33" s="164"/>
      <c r="AC33" s="164"/>
      <c r="AD33" s="164"/>
      <c r="AE33" s="164"/>
      <c r="AF33" s="165"/>
      <c r="AG33" s="165"/>
      <c r="AH33" s="165"/>
      <c r="AI33" s="165"/>
      <c r="AJ33" s="165"/>
      <c r="AK33" s="165"/>
      <c r="AL33" s="165"/>
      <c r="AM33" s="165"/>
      <c r="AN33" s="6" t="str">
        <f>IF(OR(TRIM($L$33)="",TRIM($AF$33)=""),"記入漏れあり","")</f>
        <v>記入漏れあり</v>
      </c>
    </row>
    <row r="34" spans="1:40" s="8" customFormat="1" ht="33" customHeight="1">
      <c r="A34" s="163" t="s">
        <v>122</v>
      </c>
      <c r="B34" s="163"/>
      <c r="C34" s="163"/>
      <c r="D34" s="163"/>
      <c r="E34" s="163"/>
      <c r="F34" s="163"/>
      <c r="G34" s="163"/>
      <c r="H34" s="163"/>
      <c r="I34" s="163"/>
      <c r="J34" s="163"/>
      <c r="K34" s="163"/>
      <c r="L34" s="165"/>
      <c r="M34" s="165"/>
      <c r="N34" s="165"/>
      <c r="O34" s="165"/>
      <c r="P34" s="165"/>
      <c r="Q34" s="165"/>
      <c r="R34" s="165"/>
      <c r="S34" s="165"/>
      <c r="T34" s="165"/>
      <c r="U34" s="164" t="s">
        <v>123</v>
      </c>
      <c r="V34" s="164"/>
      <c r="W34" s="164"/>
      <c r="X34" s="164"/>
      <c r="Y34" s="164"/>
      <c r="Z34" s="164"/>
      <c r="AA34" s="164"/>
      <c r="AB34" s="164"/>
      <c r="AC34" s="164"/>
      <c r="AD34" s="164"/>
      <c r="AE34" s="164"/>
      <c r="AF34" s="165"/>
      <c r="AG34" s="165"/>
      <c r="AH34" s="165"/>
      <c r="AI34" s="165"/>
      <c r="AJ34" s="165"/>
      <c r="AK34" s="165"/>
      <c r="AL34" s="165"/>
      <c r="AM34" s="165"/>
      <c r="AN34" s="6" t="str">
        <f>IF(OR(TRIM($L$34)="",TRIM($AF$34)=""),"記入漏れあり","")</f>
        <v>記入漏れあり</v>
      </c>
    </row>
    <row r="35" spans="1:40" s="8" customFormat="1" ht="33" customHeight="1">
      <c r="A35" s="175" t="s">
        <v>5</v>
      </c>
      <c r="B35" s="175"/>
      <c r="C35" s="175"/>
      <c r="D35" s="175"/>
      <c r="E35" s="175"/>
      <c r="F35" s="175"/>
      <c r="G35" s="175"/>
      <c r="H35" s="175"/>
      <c r="I35" s="175"/>
      <c r="J35" s="175"/>
      <c r="K35" s="17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6" t="str">
        <f>IF(TRIM($L$35)="","記入漏れあり","")</f>
        <v>記入漏れあり</v>
      </c>
    </row>
    <row r="36" spans="1:40" ht="33" customHeight="1">
      <c r="A36" s="161" t="s">
        <v>16</v>
      </c>
      <c r="B36" s="161"/>
      <c r="C36" s="161"/>
      <c r="D36" s="161"/>
      <c r="E36" s="161"/>
      <c r="F36" s="161"/>
      <c r="G36" s="161"/>
      <c r="H36" s="161"/>
      <c r="I36" s="161"/>
      <c r="J36" s="161"/>
      <c r="K36" s="161"/>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6" t="str">
        <f>IF(TRIM($L$36)="","記入漏れあり","")</f>
        <v>記入漏れあり</v>
      </c>
    </row>
    <row r="37" spans="1:40" ht="33" customHeight="1">
      <c r="A37" s="163" t="s">
        <v>124</v>
      </c>
      <c r="B37" s="163"/>
      <c r="C37" s="163"/>
      <c r="D37" s="163"/>
      <c r="E37" s="163"/>
      <c r="F37" s="163"/>
      <c r="G37" s="163"/>
      <c r="H37" s="163"/>
      <c r="I37" s="163"/>
      <c r="J37" s="163"/>
      <c r="K37" s="163"/>
      <c r="L37" s="165"/>
      <c r="M37" s="165"/>
      <c r="N37" s="165"/>
      <c r="O37" s="165"/>
      <c r="P37" s="165"/>
      <c r="Q37" s="165"/>
      <c r="R37" s="165"/>
      <c r="S37" s="165"/>
      <c r="T37" s="165"/>
      <c r="U37" s="164" t="s">
        <v>17</v>
      </c>
      <c r="V37" s="164"/>
      <c r="W37" s="164"/>
      <c r="X37" s="164"/>
      <c r="Y37" s="164"/>
      <c r="Z37" s="164"/>
      <c r="AA37" s="164"/>
      <c r="AB37" s="164"/>
      <c r="AC37" s="164"/>
      <c r="AD37" s="164"/>
      <c r="AE37" s="164"/>
      <c r="AF37" s="165"/>
      <c r="AG37" s="165"/>
      <c r="AH37" s="165"/>
      <c r="AI37" s="165"/>
      <c r="AJ37" s="165"/>
      <c r="AK37" s="165"/>
      <c r="AL37" s="165"/>
      <c r="AM37" s="165"/>
      <c r="AN37" s="6" t="str">
        <f>IF(OR(TRIM($L$37)="",TRIM($AF$37)=""),"記入漏れあり","")</f>
        <v>記入漏れあり</v>
      </c>
    </row>
    <row r="38" spans="1:40" ht="12" customHeight="1"/>
    <row r="39" spans="1:40" ht="16.95" customHeight="1">
      <c r="A39" s="162" t="s">
        <v>117</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row>
    <row r="40" spans="1:40" s="9" customFormat="1" ht="16.5" customHeight="1">
      <c r="A40" s="172" t="s">
        <v>169</v>
      </c>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3"/>
    </row>
    <row r="41" spans="1:40" ht="40.200000000000003" customHeight="1">
      <c r="A41" s="146" t="s">
        <v>181</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8"/>
      <c r="AK41" s="145"/>
      <c r="AL41" s="145"/>
      <c r="AM41" s="145"/>
      <c r="AN41" s="4"/>
    </row>
    <row r="42" spans="1:40" ht="40.200000000000003" customHeight="1">
      <c r="A42" s="146" t="s">
        <v>255</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8"/>
      <c r="AK42" s="145"/>
      <c r="AL42" s="145"/>
      <c r="AM42" s="145"/>
      <c r="AN42" s="4"/>
    </row>
    <row r="43" spans="1:40" ht="40.200000000000003" customHeight="1">
      <c r="A43" s="146" t="s">
        <v>182</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8"/>
      <c r="AK43" s="145"/>
      <c r="AL43" s="145"/>
      <c r="AM43" s="145"/>
      <c r="AN43" s="4"/>
    </row>
    <row r="44" spans="1:40" ht="40.200000000000003" customHeight="1">
      <c r="A44" s="146" t="s">
        <v>172</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8"/>
      <c r="AK44" s="145"/>
      <c r="AL44" s="145"/>
      <c r="AM44" s="145"/>
      <c r="AN44" s="4"/>
    </row>
    <row r="45" spans="1:40" ht="40.200000000000003" customHeight="1">
      <c r="A45" s="146" t="s">
        <v>173</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8"/>
      <c r="AK45" s="145"/>
      <c r="AL45" s="145"/>
      <c r="AM45" s="145"/>
      <c r="AN45" s="4"/>
    </row>
    <row r="46" spans="1:40" ht="12" customHeight="1"/>
    <row r="47" spans="1:40" ht="22.5" customHeight="1">
      <c r="A47" s="173" t="s">
        <v>118</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row>
    <row r="48" spans="1:40" s="9" customFormat="1" ht="16.5" customHeight="1">
      <c r="A48" s="172" t="s">
        <v>120</v>
      </c>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3"/>
    </row>
    <row r="49" spans="1:40" s="9" customFormat="1" ht="16.5" customHeight="1">
      <c r="A49" s="172" t="s">
        <v>121</v>
      </c>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3"/>
    </row>
    <row r="50" spans="1:40" s="9" customFormat="1">
      <c r="A50" s="153">
        <v>1</v>
      </c>
      <c r="B50" s="153"/>
      <c r="C50" s="154" t="s">
        <v>116</v>
      </c>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6"/>
      <c r="AN50" s="13"/>
    </row>
    <row r="51" spans="1:40" s="9" customFormat="1">
      <c r="A51" s="153">
        <v>2</v>
      </c>
      <c r="B51" s="153"/>
      <c r="C51" s="157" t="s">
        <v>113</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9"/>
      <c r="AN51" s="13"/>
    </row>
    <row r="52" spans="1:40" s="9" customFormat="1" ht="32.4" customHeight="1">
      <c r="A52" s="153">
        <v>3</v>
      </c>
      <c r="B52" s="153"/>
      <c r="C52" s="157" t="s">
        <v>104</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9"/>
      <c r="AN52" s="13"/>
    </row>
    <row r="53" spans="1:40" s="9" customFormat="1">
      <c r="A53" s="153">
        <v>4</v>
      </c>
      <c r="B53" s="153"/>
      <c r="C53" s="166" t="s">
        <v>20</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8"/>
      <c r="AN53" s="13"/>
    </row>
    <row r="54" spans="1:40" s="9" customFormat="1" ht="32.4" customHeight="1">
      <c r="A54" s="153">
        <v>5</v>
      </c>
      <c r="B54" s="153"/>
      <c r="C54" s="157" t="s">
        <v>21</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9"/>
      <c r="AN54" s="13"/>
    </row>
    <row r="55" spans="1:40" s="9" customFormat="1">
      <c r="A55" s="153">
        <v>6</v>
      </c>
      <c r="B55" s="153"/>
      <c r="C55" s="157" t="s">
        <v>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9"/>
      <c r="AN55" s="13"/>
    </row>
    <row r="56" spans="1:40" s="9" customFormat="1">
      <c r="A56" s="153">
        <v>7</v>
      </c>
      <c r="B56" s="153"/>
      <c r="C56" s="169" t="s">
        <v>105</v>
      </c>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1"/>
      <c r="AN56" s="13"/>
    </row>
    <row r="57" spans="1:40" s="9" customFormat="1">
      <c r="A57" s="153">
        <v>8</v>
      </c>
      <c r="B57" s="153"/>
      <c r="C57" s="157" t="s">
        <v>75</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9"/>
      <c r="AN57" s="13"/>
    </row>
    <row r="58" spans="1:40" s="9" customFormat="1">
      <c r="A58" s="153">
        <v>9</v>
      </c>
      <c r="B58" s="153"/>
      <c r="C58" s="157" t="s">
        <v>23</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9"/>
      <c r="AN58" s="13"/>
    </row>
    <row r="59" spans="1:40" s="9" customFormat="1">
      <c r="A59" s="153">
        <v>10</v>
      </c>
      <c r="B59" s="153"/>
      <c r="C59" s="157" t="s">
        <v>170</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9"/>
      <c r="AN59" s="13"/>
    </row>
    <row r="60" spans="1:40" s="9" customFormat="1" ht="194.4" customHeight="1">
      <c r="A60" s="153">
        <v>11</v>
      </c>
      <c r="B60" s="153"/>
      <c r="C60" s="157" t="s">
        <v>158</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9"/>
      <c r="AN60" s="13"/>
    </row>
    <row r="61" spans="1:40" s="9" customFormat="1" ht="60" customHeight="1" thickBot="1">
      <c r="A61" s="153">
        <v>12</v>
      </c>
      <c r="B61" s="153"/>
      <c r="C61" s="157" t="s">
        <v>262</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9"/>
      <c r="AN61" s="13"/>
    </row>
    <row r="62" spans="1:40" ht="33" customHeight="1" thickBot="1">
      <c r="A62" s="151" t="s">
        <v>108</v>
      </c>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49"/>
      <c r="AL62" s="149"/>
      <c r="AM62" s="150"/>
      <c r="AN62" s="6" t="str">
        <f>IF(TRIM($AK$62)="","記入漏れあり","")</f>
        <v>記入漏れあり</v>
      </c>
    </row>
  </sheetData>
  <sheetProtection algorithmName="SHA-512" hashValue="uqDUpkcoDybinhGrNBlnvT290tuob+PP7t2fwrBOy9qBhRTAQwkxgY0kTWmDb5D5/AX4PpOy6XJ/8P4gvsRykg==" saltValue="7EnMYsqbF4xmc4LoG01vww==" spinCount="100000" sheet="1" objects="1" scenarios="1"/>
  <mergeCells count="115">
    <mergeCell ref="A35:K35"/>
    <mergeCell ref="L35:AM35"/>
    <mergeCell ref="U34:AE34"/>
    <mergeCell ref="AF34:AM34"/>
    <mergeCell ref="U33:AE33"/>
    <mergeCell ref="A34:K34"/>
    <mergeCell ref="L34:T34"/>
    <mergeCell ref="A31:AM31"/>
    <mergeCell ref="A19:K19"/>
    <mergeCell ref="A20:K20"/>
    <mergeCell ref="L19:O19"/>
    <mergeCell ref="P19:X19"/>
    <mergeCell ref="Y19:AC19"/>
    <mergeCell ref="AD19:AM19"/>
    <mergeCell ref="A28:I28"/>
    <mergeCell ref="AF33:AM33"/>
    <mergeCell ref="J28:O28"/>
    <mergeCell ref="P28:X28"/>
    <mergeCell ref="P24:X24"/>
    <mergeCell ref="P25:X25"/>
    <mergeCell ref="P26:X26"/>
    <mergeCell ref="P27:X27"/>
    <mergeCell ref="A33:K33"/>
    <mergeCell ref="L33:T33"/>
    <mergeCell ref="Z1:AM1"/>
    <mergeCell ref="A3:AM3"/>
    <mergeCell ref="AD6:AE6"/>
    <mergeCell ref="AG6:AH6"/>
    <mergeCell ref="AJ6:AK6"/>
    <mergeCell ref="A15:K16"/>
    <mergeCell ref="A4:AM4"/>
    <mergeCell ref="A1:Y1"/>
    <mergeCell ref="A7:AM7"/>
    <mergeCell ref="A9:AM9"/>
    <mergeCell ref="Z6:AC6"/>
    <mergeCell ref="A11:AM11"/>
    <mergeCell ref="P15:AM15"/>
    <mergeCell ref="A12:K12"/>
    <mergeCell ref="L13:AM13"/>
    <mergeCell ref="Y14:AC14"/>
    <mergeCell ref="AD14:AM14"/>
    <mergeCell ref="L12:AM12"/>
    <mergeCell ref="P14:X14"/>
    <mergeCell ref="L14:O14"/>
    <mergeCell ref="A14:K14"/>
    <mergeCell ref="A13:K13"/>
    <mergeCell ref="A32:AM32"/>
    <mergeCell ref="A30:AM30"/>
    <mergeCell ref="P23:X23"/>
    <mergeCell ref="A22:AM22"/>
    <mergeCell ref="Z23:AM23"/>
    <mergeCell ref="Y20:AC20"/>
    <mergeCell ref="AD20:AM20"/>
    <mergeCell ref="L20:O20"/>
    <mergeCell ref="P20:X20"/>
    <mergeCell ref="A18:AM18"/>
    <mergeCell ref="L15:O15"/>
    <mergeCell ref="L16:AM16"/>
    <mergeCell ref="A23:I23"/>
    <mergeCell ref="A27:I27"/>
    <mergeCell ref="A26:I26"/>
    <mergeCell ref="A25:I25"/>
    <mergeCell ref="A24:I24"/>
    <mergeCell ref="J23:O23"/>
    <mergeCell ref="J24:O24"/>
    <mergeCell ref="J25:O25"/>
    <mergeCell ref="J26:O26"/>
    <mergeCell ref="J27:O27"/>
    <mergeCell ref="L36:AM36"/>
    <mergeCell ref="A36:K36"/>
    <mergeCell ref="A57:B57"/>
    <mergeCell ref="C57:AM57"/>
    <mergeCell ref="A51:B51"/>
    <mergeCell ref="C51:AM51"/>
    <mergeCell ref="A39:AM39"/>
    <mergeCell ref="A37:K37"/>
    <mergeCell ref="U37:AE37"/>
    <mergeCell ref="L37:T37"/>
    <mergeCell ref="AF37:AM37"/>
    <mergeCell ref="A52:B52"/>
    <mergeCell ref="C52:AM52"/>
    <mergeCell ref="A53:B53"/>
    <mergeCell ref="C53:AM53"/>
    <mergeCell ref="A55:B55"/>
    <mergeCell ref="C55:AM55"/>
    <mergeCell ref="A56:B56"/>
    <mergeCell ref="C56:AM56"/>
    <mergeCell ref="A40:AM40"/>
    <mergeCell ref="A47:AM47"/>
    <mergeCell ref="A48:AM48"/>
    <mergeCell ref="A49:AM49"/>
    <mergeCell ref="AK41:AM41"/>
    <mergeCell ref="AK62:AM62"/>
    <mergeCell ref="A62:AJ62"/>
    <mergeCell ref="A50:B50"/>
    <mergeCell ref="C50:AM50"/>
    <mergeCell ref="A58:B58"/>
    <mergeCell ref="C58:AM58"/>
    <mergeCell ref="A59:B59"/>
    <mergeCell ref="C59:AM59"/>
    <mergeCell ref="C60:AM60"/>
    <mergeCell ref="A54:B54"/>
    <mergeCell ref="C54:AM54"/>
    <mergeCell ref="A61:B61"/>
    <mergeCell ref="C61:AM61"/>
    <mergeCell ref="A60:B60"/>
    <mergeCell ref="AK42:AM42"/>
    <mergeCell ref="AK43:AM43"/>
    <mergeCell ref="AK44:AM44"/>
    <mergeCell ref="AK45:AM45"/>
    <mergeCell ref="A41:AJ41"/>
    <mergeCell ref="A42:AJ42"/>
    <mergeCell ref="A43:AJ43"/>
    <mergeCell ref="A44:AJ44"/>
    <mergeCell ref="A45:AJ45"/>
  </mergeCells>
  <phoneticPr fontId="2"/>
  <conditionalFormatting sqref="AD6:AE6">
    <cfRule type="expression" dxfId="77" priority="47">
      <formula>IF(TRIM(AD6)="",TRUE,FALSE)</formula>
    </cfRule>
  </conditionalFormatting>
  <conditionalFormatting sqref="AG6:AH6">
    <cfRule type="expression" dxfId="76" priority="40">
      <formula>IF(TRIM(AG6)="",TRUE,FALSE)</formula>
    </cfRule>
  </conditionalFormatting>
  <conditionalFormatting sqref="AJ6:AK6">
    <cfRule type="expression" dxfId="75" priority="39">
      <formula>IF(TRIM(AJ6)="",TRUE,FALSE)</formula>
    </cfRule>
  </conditionalFormatting>
  <conditionalFormatting sqref="L12:AM12">
    <cfRule type="expression" dxfId="74" priority="38">
      <formula>IF(TRIM(L12)="",TRUE,FALSE)</formula>
    </cfRule>
  </conditionalFormatting>
  <conditionalFormatting sqref="L13:AM13">
    <cfRule type="expression" dxfId="73" priority="37">
      <formula>IF(TRIM(L13)="",TRUE,FALSE)</formula>
    </cfRule>
  </conditionalFormatting>
  <conditionalFormatting sqref="P14:X14">
    <cfRule type="expression" dxfId="72" priority="36">
      <formula>IF(TRIM(P14)="",TRUE,FALSE)</formula>
    </cfRule>
  </conditionalFormatting>
  <conditionalFormatting sqref="AD14:AM14">
    <cfRule type="expression" dxfId="71" priority="35">
      <formula>IF(TRIM(AD14)="",TRUE,FALSE)</formula>
    </cfRule>
  </conditionalFormatting>
  <conditionalFormatting sqref="P15:AM15">
    <cfRule type="expression" dxfId="70" priority="34">
      <formula>IF(TRIM(P15)="",TRUE,FALSE)</formula>
    </cfRule>
  </conditionalFormatting>
  <conditionalFormatting sqref="L16:AM16">
    <cfRule type="expression" dxfId="69" priority="33">
      <formula>IF(TRIM(L16)="",TRUE,FALSE)</formula>
    </cfRule>
  </conditionalFormatting>
  <conditionalFormatting sqref="P19:X19">
    <cfRule type="expression" dxfId="68" priority="32">
      <formula>IF(TRIM(P19)="",TRUE,FALSE)</formula>
    </cfRule>
  </conditionalFormatting>
  <conditionalFormatting sqref="AD19:AM19">
    <cfRule type="expression" dxfId="67" priority="31">
      <formula>IF(TRIM(AD19)="",TRUE,FALSE)</formula>
    </cfRule>
  </conditionalFormatting>
  <conditionalFormatting sqref="P20:X20">
    <cfRule type="expression" dxfId="66" priority="30">
      <formula>IF(TRIM(P20)="",TRUE,FALSE)</formula>
    </cfRule>
  </conditionalFormatting>
  <conditionalFormatting sqref="L33:T33">
    <cfRule type="expression" dxfId="65" priority="27">
      <formula>IF(L33="",TRUE,FALSE)</formula>
    </cfRule>
  </conditionalFormatting>
  <conditionalFormatting sqref="AF33:AM33">
    <cfRule type="expression" dxfId="64" priority="26">
      <formula>IF(AF33="",TRUE,FALSE)</formula>
    </cfRule>
  </conditionalFormatting>
  <conditionalFormatting sqref="L34:T34">
    <cfRule type="expression" dxfId="63" priority="25">
      <formula>IF(L34="",TRUE,FALSE)</formula>
    </cfRule>
  </conditionalFormatting>
  <conditionalFormatting sqref="AF34:AM34">
    <cfRule type="expression" dxfId="62" priority="24">
      <formula>IF(AF34="",TRUE,FALSE)</formula>
    </cfRule>
  </conditionalFormatting>
  <conditionalFormatting sqref="L35:AM35">
    <cfRule type="expression" dxfId="61" priority="23">
      <formula>IF(L35="",TRUE,FALSE)</formula>
    </cfRule>
  </conditionalFormatting>
  <conditionalFormatting sqref="L36:AM36">
    <cfRule type="expression" dxfId="60" priority="22">
      <formula>IF(L36="",TRUE,FALSE)</formula>
    </cfRule>
  </conditionalFormatting>
  <conditionalFormatting sqref="L37:T37">
    <cfRule type="expression" dxfId="59" priority="21">
      <formula>IF(L37="",TRUE,FALSE)</formula>
    </cfRule>
  </conditionalFormatting>
  <conditionalFormatting sqref="AF37:AM37">
    <cfRule type="expression" dxfId="58" priority="20">
      <formula>IF(AF37="",TRUE,FALSE)</formula>
    </cfRule>
  </conditionalFormatting>
  <conditionalFormatting sqref="AK62">
    <cfRule type="expression" dxfId="57" priority="19">
      <formula>IF(AK62="",TRUE,FALSE)</formula>
    </cfRule>
  </conditionalFormatting>
  <conditionalFormatting sqref="Z1:AM1">
    <cfRule type="expression" dxfId="56" priority="18">
      <formula>IF(Z1&lt;&gt;"",TRUE,FALSE)</formula>
    </cfRule>
  </conditionalFormatting>
  <conditionalFormatting sqref="AD20:AM20">
    <cfRule type="expression" dxfId="55" priority="17">
      <formula>IF(TRIM(AD20)="",TRUE,FALSE)</formula>
    </cfRule>
  </conditionalFormatting>
  <conditionalFormatting sqref="AK41:AM41">
    <cfRule type="expression" dxfId="54" priority="9">
      <formula>AK41=""</formula>
    </cfRule>
  </conditionalFormatting>
  <conditionalFormatting sqref="AK42:AM42">
    <cfRule type="expression" dxfId="53" priority="6">
      <formula>AK42=""</formula>
    </cfRule>
  </conditionalFormatting>
  <conditionalFormatting sqref="AK43:AM43">
    <cfRule type="expression" dxfId="52" priority="5">
      <formula>AK43=""</formula>
    </cfRule>
  </conditionalFormatting>
  <conditionalFormatting sqref="AK44:AM44">
    <cfRule type="expression" dxfId="51" priority="4">
      <formula>AK44=""</formula>
    </cfRule>
  </conditionalFormatting>
  <conditionalFormatting sqref="AK45:AM45">
    <cfRule type="expression" dxfId="50" priority="3">
      <formula>AK45=""</formula>
    </cfRule>
  </conditionalFormatting>
  <dataValidations count="13">
    <dataValidation type="list" allowBlank="1" showInputMessage="1" showErrorMessage="1" sqref="U38:W38 AK62" xr:uid="{00000000-0002-0000-0000-000000000000}">
      <formula1>"　,〇"</formula1>
    </dataValidation>
    <dataValidation type="list" allowBlank="1" showInputMessage="1" showErrorMessage="1" sqref="AF37:AM37" xr:uid="{00000000-0002-0000-0000-000001000000}">
      <formula1>"普通,当座"</formula1>
    </dataValidation>
    <dataValidation imeMode="hiragana" allowBlank="1" showInputMessage="1" showErrorMessage="1" sqref="L36:AM36 P14:X14 AD14:AM14 L16:AM16 P19:X19 AD19:AM19 L33:T33 AF33:AM33 L13:AM13" xr:uid="{00000000-0002-0000-0000-000002000000}"/>
    <dataValidation imeMode="halfAlpha" allowBlank="1" showInputMessage="1" showErrorMessage="1" sqref="P15:AM15 P20:X20 AG6:AH6 AJ6:AK6 AD20:AM20 AD6:AE6 AF38:AM38" xr:uid="{00000000-0002-0000-0000-000003000000}"/>
    <dataValidation imeMode="fullKatakana" allowBlank="1" showInputMessage="1" showErrorMessage="1" sqref="L35:AM35 L12:AM12" xr:uid="{00000000-0002-0000-0000-000004000000}"/>
    <dataValidation type="textLength" imeMode="halfAlpha" operator="equal" allowBlank="1" showInputMessage="1" showErrorMessage="1" errorTitle="金融機関コード" error="4桁の金融機関コードを入力してください。_x000a_例　常陽銀行の場合　0130" sqref="L34:T34" xr:uid="{00000000-0002-0000-0000-000005000000}">
      <formula1>4</formula1>
    </dataValidation>
    <dataValidation type="textLength" imeMode="halfAlpha" operator="equal" allowBlank="1" showInputMessage="1" showErrorMessage="1" errorTitle="支店コード" error="3桁の支店コードを入力してください。_x000a_例　常陽銀行 県庁支店の場合　033" sqref="AF34:AM34" xr:uid="{00000000-0002-0000-0000-000006000000}">
      <formula1>3</formula1>
    </dataValidation>
    <dataValidation type="textLength" imeMode="halfAlpha" operator="equal" allowBlank="1" showInputMessage="1" showErrorMessage="1" errorTitle="口座番号" error="7桁の口座番号を入力してください。" sqref="L37:T37" xr:uid="{00000000-0002-0000-0000-000007000000}">
      <formula1>7</formula1>
    </dataValidation>
    <dataValidation type="list" allowBlank="1" showInputMessage="1" showErrorMessage="1" errorTitle="申請添付書類：給食実施状況確認書類" error="※幼保施設のみ_x000a_給食実施状況確認書類を添付した場合はプルダウンリストから○を選んでください。" sqref="AK45:AM45" xr:uid="{00000000-0002-0000-0000-000008000000}">
      <formula1>"○"</formula1>
    </dataValidation>
    <dataValidation type="list" allowBlank="1" showInputMessage="1" showErrorMessage="1" errorTitle="申請添付書類：振込先口座の通帳の写し" error="振込先口座の通帳の写しを添付した場合はプルダウンリストから○を選んでください。" sqref="AK41:AM41" xr:uid="{00000000-0002-0000-0000-000009000000}">
      <formula1>"○"</formula1>
    </dataValidation>
    <dataValidation type="list" allowBlank="1" showInputMessage="1" showErrorMessage="1" errorTitle="申請添付書類：光熱水費等の算出根拠書類" error="光熱水費等の算出根拠書類（確定申告書、決算書等）を添付した場合はプルダウンリストから○を選んでください" sqref="AK42:AM42" xr:uid="{00000000-0002-0000-0000-00000A000000}">
      <formula1>"○"</formula1>
    </dataValidation>
    <dataValidation type="list" allowBlank="1" showInputMessage="1" showErrorMessage="1" errorTitle="申請添付書類：支給要件確認書類" error="※施術所・助産所・歯科技工所のみ_x000a_支給要件確認書類を添付した場合はプルダウンリストから○を選んでください。" sqref="AK43:AM43" xr:uid="{00000000-0002-0000-0000-00000B000000}">
      <formula1>"○"</formula1>
    </dataValidation>
    <dataValidation type="list" allowBlank="1" showInputMessage="1" showErrorMessage="1" errorTitle="申請添付書類：省エネ対策の取組確認書類" error="※病院・有床診療所のみ_x000a_省エネ対策の取組確認書類「省エネ対策の取組に係る評価表」を添付した場合はプルダウンリストから○を選んでください。" sqref="AK44:AM44" xr:uid="{00000000-0002-0000-0000-00000C000000}">
      <formula1>"○"</formula1>
    </dataValidation>
  </dataValidations>
  <pageMargins left="0.78740157480314965" right="0.78740157480314965" top="0.59055118110236227" bottom="0.59055118110236227" header="0.39370078740157483" footer="0.39370078740157483"/>
  <pageSetup paperSize="9" scale="91" fitToHeight="0"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53"/>
  <sheetViews>
    <sheetView view="pageBreakPreview" zoomScaleNormal="100" zoomScaleSheetLayoutView="100" workbookViewId="0">
      <pane ySplit="3" topLeftCell="A4" activePane="bottomLeft" state="frozen"/>
      <selection pane="bottomLeft" activeCell="H1" sqref="H1:S1"/>
    </sheetView>
  </sheetViews>
  <sheetFormatPr defaultColWidth="9" defaultRowHeight="18"/>
  <cols>
    <col min="1" max="1" width="4.19921875" style="18" customWidth="1"/>
    <col min="2" max="2" width="24" style="18" customWidth="1"/>
    <col min="3" max="3" width="11" style="18" bestFit="1" customWidth="1"/>
    <col min="4" max="5" width="40.59765625" style="18" customWidth="1"/>
    <col min="6" max="6" width="19.19921875" style="18" bestFit="1" customWidth="1"/>
    <col min="7" max="7" width="13" style="18" bestFit="1" customWidth="1"/>
    <col min="8" max="8" width="10.5" style="30" bestFit="1" customWidth="1"/>
    <col min="9" max="10" width="9" style="30" customWidth="1"/>
    <col min="11" max="11" width="9" style="30" bestFit="1" customWidth="1"/>
    <col min="12" max="13" width="9" style="31" bestFit="1" customWidth="1"/>
    <col min="14" max="14" width="11" style="31" bestFit="1" customWidth="1"/>
    <col min="15" max="15" width="13" style="31" bestFit="1" customWidth="1"/>
    <col min="16" max="16" width="11" style="30" bestFit="1" customWidth="1"/>
    <col min="17" max="17" width="13" style="31" bestFit="1" customWidth="1"/>
    <col min="18" max="18" width="10.3984375" style="31" bestFit="1" customWidth="1"/>
    <col min="19" max="19" width="10.59765625" style="30" customWidth="1"/>
    <col min="20" max="20" width="9" style="30" bestFit="1" customWidth="1"/>
    <col min="21" max="21" width="9" style="32" bestFit="1" customWidth="1"/>
    <col min="22" max="22" width="35.19921875" style="18" customWidth="1"/>
    <col min="23" max="23" width="10.59765625" style="18" bestFit="1" customWidth="1"/>
    <col min="24" max="24" width="11.5" style="18" bestFit="1" customWidth="1"/>
    <col min="25" max="25" width="10.59765625" style="18" bestFit="1" customWidth="1"/>
    <col min="26" max="26" width="11.5" style="18" bestFit="1" customWidth="1"/>
    <col min="27" max="27" width="10.59765625" style="18" bestFit="1" customWidth="1"/>
    <col min="28" max="28" width="11.5" style="18" bestFit="1" customWidth="1"/>
    <col min="29" max="29" width="15.3984375" style="18" bestFit="1" customWidth="1"/>
    <col min="30" max="30" width="11" style="18" bestFit="1" customWidth="1"/>
    <col min="31" max="31" width="9" style="18" customWidth="1"/>
    <col min="32" max="16384" width="9" style="18"/>
  </cols>
  <sheetData>
    <row r="1" spans="1:30" ht="22.95" customHeight="1">
      <c r="A1" s="220" t="s">
        <v>96</v>
      </c>
      <c r="B1" s="220"/>
      <c r="C1" s="84"/>
      <c r="D1" s="84"/>
      <c r="E1" s="84"/>
      <c r="F1" s="84"/>
      <c r="G1" s="84"/>
      <c r="H1" s="225" t="s">
        <v>171</v>
      </c>
      <c r="I1" s="225"/>
      <c r="J1" s="225"/>
      <c r="K1" s="225"/>
      <c r="L1" s="225"/>
      <c r="M1" s="225"/>
      <c r="N1" s="225"/>
      <c r="O1" s="225"/>
      <c r="P1" s="225"/>
      <c r="Q1" s="225"/>
      <c r="R1" s="225"/>
      <c r="S1" s="225"/>
      <c r="T1" s="44">
        <f>SUM($T$2:$U$2)</f>
        <v>0</v>
      </c>
      <c r="U1" s="18"/>
    </row>
    <row r="2" spans="1:30" ht="22.95" customHeight="1" thickBot="1">
      <c r="A2" s="19"/>
      <c r="B2" s="20"/>
      <c r="C2" s="17"/>
      <c r="D2" s="21"/>
      <c r="G2" s="100" t="s">
        <v>177</v>
      </c>
      <c r="H2" s="32">
        <f>$T$2</f>
        <v>0</v>
      </c>
      <c r="I2" s="223" t="s">
        <v>178</v>
      </c>
      <c r="J2" s="223"/>
      <c r="K2" s="223" t="s">
        <v>178</v>
      </c>
      <c r="L2" s="223"/>
      <c r="M2" s="224" t="s">
        <v>179</v>
      </c>
      <c r="N2" s="224"/>
      <c r="O2" s="221" t="s">
        <v>180</v>
      </c>
      <c r="P2" s="221"/>
      <c r="Q2" s="51"/>
      <c r="R2" s="51"/>
      <c r="S2" s="18"/>
      <c r="T2" s="44">
        <f>SUM($T$4:$T$153)</f>
        <v>0</v>
      </c>
      <c r="U2" s="44">
        <f>SUM($U$4:$U$153)</f>
        <v>0</v>
      </c>
    </row>
    <row r="3" spans="1:30" ht="56.25" customHeight="1" thickBot="1">
      <c r="A3" s="57" t="s">
        <v>27</v>
      </c>
      <c r="B3" s="73" t="s">
        <v>97</v>
      </c>
      <c r="C3" s="73" t="s">
        <v>24</v>
      </c>
      <c r="D3" s="73" t="s">
        <v>99</v>
      </c>
      <c r="E3" s="58" t="s">
        <v>32</v>
      </c>
      <c r="F3" s="92" t="s">
        <v>115</v>
      </c>
      <c r="G3" s="99" t="s">
        <v>253</v>
      </c>
      <c r="H3" s="142" t="s">
        <v>174</v>
      </c>
      <c r="I3" s="143" t="s">
        <v>175</v>
      </c>
      <c r="J3" s="144" t="s">
        <v>176</v>
      </c>
      <c r="K3" s="59" t="s">
        <v>143</v>
      </c>
      <c r="L3" s="60" t="s">
        <v>144</v>
      </c>
      <c r="M3" s="60" t="s">
        <v>101</v>
      </c>
      <c r="N3" s="64" t="s">
        <v>102</v>
      </c>
      <c r="O3" s="60" t="s">
        <v>154</v>
      </c>
      <c r="P3" s="68" t="s">
        <v>254</v>
      </c>
      <c r="Q3" s="70" t="s">
        <v>156</v>
      </c>
      <c r="R3" s="71" t="s">
        <v>263</v>
      </c>
      <c r="S3" s="77" t="s">
        <v>25</v>
      </c>
      <c r="T3" s="61" t="s">
        <v>111</v>
      </c>
      <c r="U3" s="61" t="s">
        <v>112</v>
      </c>
      <c r="X3" s="17"/>
      <c r="Z3" s="17"/>
      <c r="AB3" s="17"/>
    </row>
    <row r="4" spans="1:30" ht="22.95" customHeight="1" thickTop="1">
      <c r="A4" s="76">
        <v>1</v>
      </c>
      <c r="B4" s="53"/>
      <c r="C4" s="53"/>
      <c r="D4" s="53"/>
      <c r="E4" s="53"/>
      <c r="F4" s="93"/>
      <c r="G4" s="101"/>
      <c r="H4" s="96"/>
      <c r="I4" s="85"/>
      <c r="J4" s="85"/>
      <c r="K4" s="85"/>
      <c r="L4" s="90"/>
      <c r="M4" s="56"/>
      <c r="N4" s="65"/>
      <c r="O4" s="81"/>
      <c r="P4" s="103">
        <f>IF(C4="その他※対象外",0,ROUNDDOWN(SUM(T4:U4)*0.135*IF(OR($D4="病院",$D4="有床診療所"),$O4,0.5)*0.5,-3))</f>
        <v>0</v>
      </c>
      <c r="Q4" s="87"/>
      <c r="R4" s="105">
        <f>IF(OR(ISERROR(INDEX(食材料費等!$B:$B,MATCH($D4,食材料費等!$A:$A,0))),Q4=0,Q4=""),0,Q4*INDEX(食材料費等!$B:$B,MATCH($D4,食材料費等!$A:$A,0)))</f>
        <v>0</v>
      </c>
      <c r="S4" s="107">
        <f>SUM(P4,R4)</f>
        <v>0</v>
      </c>
      <c r="T4" s="44">
        <f>IF(AND($M4&lt;&gt;"",$N4&lt;&gt;""),$H4*$N4/$M4,IF($H4&lt;&gt;"",$H4,0))</f>
        <v>0</v>
      </c>
      <c r="U4" s="44">
        <f>IF(AND($M4&lt;&gt;"",$N4&lt;&gt;""),IF(AND($I4&lt;&gt;"",$J4&lt;&gt;""),SUM($I4:$J4),SUM($K4:$L4))/1.135*6*$N4/$M4,IF(OR($H4=0,$H4=""),IF(AND($I4&lt;&gt;"",$J4&lt;&gt;""),SUM($I4:$J4),SUM($K4:$L4))/1.135*6,0))</f>
        <v>0</v>
      </c>
      <c r="V4" s="14" t="s">
        <v>103</v>
      </c>
      <c r="W4" s="222" t="s">
        <v>264</v>
      </c>
      <c r="X4" s="222"/>
      <c r="Y4" s="222" t="s">
        <v>183</v>
      </c>
      <c r="Z4" s="222"/>
      <c r="AA4" s="222" t="s">
        <v>184</v>
      </c>
      <c r="AB4" s="222"/>
      <c r="AC4" s="24" t="s">
        <v>95</v>
      </c>
      <c r="AD4" s="25">
        <f>COUNTA($B$4:$B$153)+ROW($B$3)-3</f>
        <v>0</v>
      </c>
    </row>
    <row r="5" spans="1:30" ht="22.95" customHeight="1">
      <c r="A5" s="74">
        <v>2</v>
      </c>
      <c r="B5" s="22"/>
      <c r="C5" s="22"/>
      <c r="D5" s="22"/>
      <c r="E5" s="22"/>
      <c r="F5" s="94"/>
      <c r="G5" s="101"/>
      <c r="H5" s="97"/>
      <c r="I5" s="23"/>
      <c r="J5" s="23"/>
      <c r="K5" s="54"/>
      <c r="L5" s="55"/>
      <c r="M5" s="33"/>
      <c r="N5" s="66"/>
      <c r="O5" s="82"/>
      <c r="P5" s="69">
        <f t="shared" ref="P5:P68" si="0">IF(C5="その他※対象外",0,ROUNDDOWN(SUM(T5:U5)*0.135*IF(OR($D5="病院",$D5="有床診療所"),$O5,0.5)*0.5,-3))</f>
        <v>0</v>
      </c>
      <c r="Q5" s="88"/>
      <c r="R5" s="72">
        <f>IF(OR(ISERROR(INDEX(食材料費等!$B:$B,MATCH($D5,食材料費等!$A:$A,0))),Q5=0,Q5=""),0,Q5*INDEX(食材料費等!$B:$B,MATCH($D5,食材料費等!$A:$A,0)))</f>
        <v>0</v>
      </c>
      <c r="S5" s="78">
        <f t="shared" ref="S5:S68" si="1">SUM(P5,R5)</f>
        <v>0</v>
      </c>
      <c r="T5" s="44">
        <f t="shared" ref="T5:T68" si="2">IF(AND($M5&lt;&gt;"",$N5&lt;&gt;""),$H5*$N5/$M5,IF($H5&lt;&gt;"",$H5,0))</f>
        <v>0</v>
      </c>
      <c r="U5" s="44">
        <f t="shared" ref="U5:U68" si="3">IF(AND($M5&lt;&gt;"",$N5&lt;&gt;""),IF(AND($I5&lt;&gt;"",$J5&lt;&gt;""),SUM($I5:$J5),SUM($K5:$L5))/1.135*6*$N5/$M5,IF(OR($H5=0,$H5=""),IF(AND($I5&lt;&gt;"",$J5&lt;&gt;""),SUM($I5:$J5),SUM($K5:$L5))/1.135*6,0))</f>
        <v>0</v>
      </c>
      <c r="V5" s="35" t="s">
        <v>76</v>
      </c>
      <c r="W5" s="36">
        <f>COUNTIFS($C:$C,$V5,$P:$P,"&gt;0")</f>
        <v>0</v>
      </c>
      <c r="X5" s="37">
        <f>SUMIF($C:$C,$V5,$P:$P)</f>
        <v>0</v>
      </c>
      <c r="Y5" s="36">
        <f>COUNTIFS($C:$C,$V5,$R:$R,"&gt;0")</f>
        <v>0</v>
      </c>
      <c r="Z5" s="37">
        <f>SUMIF($C:$C,$V5,$R:$R)</f>
        <v>0</v>
      </c>
      <c r="AA5" s="36">
        <f>COUNTIFS($C:$C,$V5,$S:$S,"&gt;0")</f>
        <v>0</v>
      </c>
      <c r="AB5" s="37">
        <f>SUMIF($C:$C,$V5,$S:$S)</f>
        <v>0</v>
      </c>
      <c r="AC5" s="15" t="s">
        <v>86</v>
      </c>
      <c r="AD5" s="16" t="str">
        <f>IF($AB$9=0,"",INDEX($V$5:$V$8,MATCH(MAX($AB$5:$AB$8),$AB$5:$AB$8,0)))</f>
        <v/>
      </c>
    </row>
    <row r="6" spans="1:30" ht="22.95" customHeight="1">
      <c r="A6" s="74">
        <v>3</v>
      </c>
      <c r="B6" s="22"/>
      <c r="C6" s="22"/>
      <c r="D6" s="22"/>
      <c r="E6" s="22"/>
      <c r="F6" s="94"/>
      <c r="G6" s="101"/>
      <c r="H6" s="97"/>
      <c r="I6" s="23"/>
      <c r="J6" s="23"/>
      <c r="K6" s="54"/>
      <c r="L6" s="55"/>
      <c r="M6" s="33"/>
      <c r="N6" s="66"/>
      <c r="O6" s="82"/>
      <c r="P6" s="69">
        <f t="shared" si="0"/>
        <v>0</v>
      </c>
      <c r="Q6" s="88"/>
      <c r="R6" s="72">
        <f>IF(OR(ISERROR(INDEX(食材料費等!$B:$B,MATCH($D6,食材料費等!$A:$A,0))),Q6=0,Q6=""),0,Q6*INDEX(食材料費等!$B:$B,MATCH($D6,食材料費等!$A:$A,0)))</f>
        <v>0</v>
      </c>
      <c r="S6" s="78">
        <f t="shared" si="1"/>
        <v>0</v>
      </c>
      <c r="T6" s="44">
        <f t="shared" si="2"/>
        <v>0</v>
      </c>
      <c r="U6" s="44">
        <f t="shared" si="3"/>
        <v>0</v>
      </c>
      <c r="V6" s="38" t="s">
        <v>26</v>
      </c>
      <c r="W6" s="39">
        <f t="shared" ref="W6:W8" si="4">COUNTIFS($C:$C,$V6,$P:$P,"&gt;0")</f>
        <v>0</v>
      </c>
      <c r="X6" s="40">
        <f t="shared" ref="X6:X8" si="5">SUMIF($C:$C,$V6,$P:$P)</f>
        <v>0</v>
      </c>
      <c r="Y6" s="39">
        <f t="shared" ref="Y6:Y8" si="6">COUNTIFS($C:$C,$V6,$R:$R,"&gt;0")</f>
        <v>0</v>
      </c>
      <c r="Z6" s="40">
        <f t="shared" ref="Z6:Z8" si="7">SUMIF($C:$C,$V6,$R:$R)</f>
        <v>0</v>
      </c>
      <c r="AA6" s="39">
        <f t="shared" ref="AA6:AA8" si="8">COUNTIFS($C:$C,$V6,$S:$S,"&gt;0")</f>
        <v>0</v>
      </c>
      <c r="AB6" s="40">
        <f t="shared" ref="AB6:AB8" si="9">SUMIF($C:$C,$V6,$S:$S)</f>
        <v>0</v>
      </c>
      <c r="AC6" s="15" t="s">
        <v>87</v>
      </c>
      <c r="AD6" s="34" t="str">
        <f>IF($AD$5="","",INDEX(プルダウン一覧!$G:$G,MATCH($AD$5,プルダウン一覧!$F:$F,0)))</f>
        <v/>
      </c>
    </row>
    <row r="7" spans="1:30" ht="22.95" customHeight="1">
      <c r="A7" s="74">
        <v>4</v>
      </c>
      <c r="B7" s="22"/>
      <c r="C7" s="22"/>
      <c r="D7" s="22"/>
      <c r="E7" s="22"/>
      <c r="F7" s="94"/>
      <c r="G7" s="101"/>
      <c r="H7" s="97"/>
      <c r="I7" s="23"/>
      <c r="J7" s="23"/>
      <c r="K7" s="54"/>
      <c r="L7" s="55"/>
      <c r="M7" s="33"/>
      <c r="N7" s="66"/>
      <c r="O7" s="82"/>
      <c r="P7" s="69">
        <f t="shared" si="0"/>
        <v>0</v>
      </c>
      <c r="Q7" s="88"/>
      <c r="R7" s="72">
        <f>IF(OR(ISERROR(INDEX(食材料費等!$B:$B,MATCH($D7,食材料費等!$A:$A,0))),Q7=0,Q7=""),0,Q7*INDEX(食材料費等!$B:$B,MATCH($D7,食材料費等!$A:$A,0)))</f>
        <v>0</v>
      </c>
      <c r="S7" s="78">
        <f t="shared" si="1"/>
        <v>0</v>
      </c>
      <c r="T7" s="44">
        <f t="shared" si="2"/>
        <v>0</v>
      </c>
      <c r="U7" s="44">
        <f t="shared" si="3"/>
        <v>0</v>
      </c>
      <c r="V7" s="38" t="s">
        <v>29</v>
      </c>
      <c r="W7" s="39">
        <f t="shared" si="4"/>
        <v>0</v>
      </c>
      <c r="X7" s="40">
        <f t="shared" si="5"/>
        <v>0</v>
      </c>
      <c r="Y7" s="39">
        <f t="shared" si="6"/>
        <v>0</v>
      </c>
      <c r="Z7" s="40">
        <f t="shared" si="7"/>
        <v>0</v>
      </c>
      <c r="AA7" s="39">
        <f t="shared" si="8"/>
        <v>0</v>
      </c>
      <c r="AB7" s="40">
        <f t="shared" si="9"/>
        <v>0</v>
      </c>
      <c r="AC7" s="26"/>
    </row>
    <row r="8" spans="1:30" ht="22.95" customHeight="1">
      <c r="A8" s="74">
        <v>5</v>
      </c>
      <c r="B8" s="22"/>
      <c r="C8" s="22"/>
      <c r="D8" s="22"/>
      <c r="E8" s="22"/>
      <c r="F8" s="94"/>
      <c r="G8" s="101"/>
      <c r="H8" s="97"/>
      <c r="I8" s="23"/>
      <c r="J8" s="23"/>
      <c r="K8" s="54"/>
      <c r="L8" s="55"/>
      <c r="M8" s="33"/>
      <c r="N8" s="66"/>
      <c r="O8" s="82"/>
      <c r="P8" s="69">
        <f t="shared" si="0"/>
        <v>0</v>
      </c>
      <c r="Q8" s="88"/>
      <c r="R8" s="72">
        <f>IF(OR(ISERROR(INDEX(食材料費等!$B:$B,MATCH($D8,食材料費等!$A:$A,0))),Q8=0,Q8=""),0,Q8*INDEX(食材料費等!$B:$B,MATCH($D8,食材料費等!$A:$A,0)))</f>
        <v>0</v>
      </c>
      <c r="S8" s="78">
        <f t="shared" si="1"/>
        <v>0</v>
      </c>
      <c r="T8" s="44">
        <f t="shared" si="2"/>
        <v>0</v>
      </c>
      <c r="U8" s="44">
        <f t="shared" si="3"/>
        <v>0</v>
      </c>
      <c r="V8" s="41" t="s">
        <v>28</v>
      </c>
      <c r="W8" s="42">
        <f t="shared" si="4"/>
        <v>0</v>
      </c>
      <c r="X8" s="43">
        <f t="shared" si="5"/>
        <v>0</v>
      </c>
      <c r="Y8" s="42">
        <f t="shared" si="6"/>
        <v>0</v>
      </c>
      <c r="Z8" s="43">
        <f t="shared" si="7"/>
        <v>0</v>
      </c>
      <c r="AA8" s="42">
        <f t="shared" si="8"/>
        <v>0</v>
      </c>
      <c r="AB8" s="43">
        <f t="shared" si="9"/>
        <v>0</v>
      </c>
    </row>
    <row r="9" spans="1:30" ht="22.95" customHeight="1">
      <c r="A9" s="74">
        <v>6</v>
      </c>
      <c r="B9" s="22"/>
      <c r="C9" s="22"/>
      <c r="D9" s="22"/>
      <c r="E9" s="22"/>
      <c r="F9" s="94"/>
      <c r="G9" s="101"/>
      <c r="H9" s="97"/>
      <c r="I9" s="23"/>
      <c r="J9" s="23"/>
      <c r="K9" s="54"/>
      <c r="L9" s="55"/>
      <c r="M9" s="33"/>
      <c r="N9" s="66"/>
      <c r="O9" s="82"/>
      <c r="P9" s="69">
        <f t="shared" si="0"/>
        <v>0</v>
      </c>
      <c r="Q9" s="88"/>
      <c r="R9" s="72">
        <f>IF(OR(ISERROR(INDEX(食材料費等!$B:$B,MATCH($D9,食材料費等!$A:$A,0))),Q9=0,Q9=""),0,Q9*INDEX(食材料費等!$B:$B,MATCH($D9,食材料費等!$A:$A,0)))</f>
        <v>0</v>
      </c>
      <c r="S9" s="78">
        <f t="shared" si="1"/>
        <v>0</v>
      </c>
      <c r="T9" s="44">
        <f t="shared" si="2"/>
        <v>0</v>
      </c>
      <c r="U9" s="44">
        <f t="shared" si="3"/>
        <v>0</v>
      </c>
      <c r="V9" s="27" t="s">
        <v>14</v>
      </c>
      <c r="W9" s="28">
        <f t="shared" ref="W9:AB9" si="10">SUM(W5:W8)</f>
        <v>0</v>
      </c>
      <c r="X9" s="29">
        <f t="shared" si="10"/>
        <v>0</v>
      </c>
      <c r="Y9" s="28">
        <f t="shared" si="10"/>
        <v>0</v>
      </c>
      <c r="Z9" s="29">
        <f t="shared" si="10"/>
        <v>0</v>
      </c>
      <c r="AA9" s="28">
        <f t="shared" si="10"/>
        <v>0</v>
      </c>
      <c r="AB9" s="29">
        <f t="shared" si="10"/>
        <v>0</v>
      </c>
    </row>
    <row r="10" spans="1:30" ht="22.95" customHeight="1">
      <c r="A10" s="74">
        <v>7</v>
      </c>
      <c r="B10" s="22"/>
      <c r="C10" s="22"/>
      <c r="D10" s="22"/>
      <c r="E10" s="22"/>
      <c r="F10" s="94"/>
      <c r="G10" s="101"/>
      <c r="H10" s="97"/>
      <c r="I10" s="23"/>
      <c r="J10" s="23"/>
      <c r="K10" s="54"/>
      <c r="L10" s="55"/>
      <c r="M10" s="33"/>
      <c r="N10" s="66"/>
      <c r="O10" s="82"/>
      <c r="P10" s="69">
        <f t="shared" si="0"/>
        <v>0</v>
      </c>
      <c r="Q10" s="88"/>
      <c r="R10" s="72">
        <f>IF(OR(ISERROR(INDEX(食材料費等!$B:$B,MATCH($D10,食材料費等!$A:$A,0))),Q10=0,Q10=""),0,Q10*INDEX(食材料費等!$B:$B,MATCH($D10,食材料費等!$A:$A,0)))</f>
        <v>0</v>
      </c>
      <c r="S10" s="78">
        <f t="shared" si="1"/>
        <v>0</v>
      </c>
      <c r="T10" s="44">
        <f t="shared" si="2"/>
        <v>0</v>
      </c>
      <c r="U10" s="44">
        <f t="shared" si="3"/>
        <v>0</v>
      </c>
      <c r="V10" s="35" t="s">
        <v>82</v>
      </c>
      <c r="W10" s="36">
        <f>COUNTIFS($D:$D,$V10,$P:$P,"&gt;0")</f>
        <v>0</v>
      </c>
      <c r="X10" s="37">
        <f>SUMIF($D:$D,$V10,$P:$P)</f>
        <v>0</v>
      </c>
      <c r="Y10" s="36">
        <f>COUNTIFS($D:$D,$V10,$R:$R,"&gt;0")</f>
        <v>0</v>
      </c>
      <c r="Z10" s="37">
        <f>SUMIF($D:$D,$V10,$R:$R)</f>
        <v>0</v>
      </c>
      <c r="AA10" s="36">
        <f>COUNTIFS($D:$D,$V10,$S:$S,"&gt;0")</f>
        <v>0</v>
      </c>
      <c r="AB10" s="37">
        <f>SUMIF($D:$D,$V10,$S:$S)</f>
        <v>0</v>
      </c>
    </row>
    <row r="11" spans="1:30" ht="22.95" customHeight="1">
      <c r="A11" s="74">
        <v>8</v>
      </c>
      <c r="B11" s="22"/>
      <c r="C11" s="22"/>
      <c r="D11" s="22"/>
      <c r="E11" s="22"/>
      <c r="F11" s="94"/>
      <c r="G11" s="101"/>
      <c r="H11" s="97"/>
      <c r="I11" s="23"/>
      <c r="J11" s="23"/>
      <c r="K11" s="54"/>
      <c r="L11" s="55"/>
      <c r="M11" s="33"/>
      <c r="N11" s="66"/>
      <c r="O11" s="82"/>
      <c r="P11" s="69">
        <f t="shared" si="0"/>
        <v>0</v>
      </c>
      <c r="Q11" s="88"/>
      <c r="R11" s="72">
        <f>IF(OR(ISERROR(INDEX(食材料費等!$B:$B,MATCH($D11,食材料費等!$A:$A,0))),Q11=0,Q11=""),0,Q11*INDEX(食材料費等!$B:$B,MATCH($D11,食材料費等!$A:$A,0)))</f>
        <v>0</v>
      </c>
      <c r="S11" s="78">
        <f t="shared" si="1"/>
        <v>0</v>
      </c>
      <c r="T11" s="44">
        <f t="shared" si="2"/>
        <v>0</v>
      </c>
      <c r="U11" s="44">
        <f t="shared" si="3"/>
        <v>0</v>
      </c>
      <c r="V11" s="38" t="s">
        <v>110</v>
      </c>
      <c r="W11" s="39">
        <f t="shared" ref="W11:W73" si="11">COUNTIFS($D:$D,$V11,$P:$P,"&gt;0")</f>
        <v>0</v>
      </c>
      <c r="X11" s="40">
        <f t="shared" ref="X11:X73" si="12">SUMIF($D:$D,$V11,$P:$P)</f>
        <v>0</v>
      </c>
      <c r="Y11" s="39">
        <f t="shared" ref="Y11:Y73" si="13">COUNTIFS($D:$D,$V11,$R:$R,"&gt;0")</f>
        <v>0</v>
      </c>
      <c r="Z11" s="40">
        <f t="shared" ref="Z11:Z73" si="14">SUMIF($D:$D,$V11,$R:$R)</f>
        <v>0</v>
      </c>
      <c r="AA11" s="39">
        <f t="shared" ref="AA11:AA73" si="15">COUNTIFS($D:$D,$V11,$S:$S,"&gt;0")</f>
        <v>0</v>
      </c>
      <c r="AB11" s="40">
        <f t="shared" ref="AB11:AB73" si="16">SUMIF($D:$D,$V11,$S:$S)</f>
        <v>0</v>
      </c>
    </row>
    <row r="12" spans="1:30" ht="22.95" customHeight="1">
      <c r="A12" s="74">
        <v>9</v>
      </c>
      <c r="B12" s="22"/>
      <c r="C12" s="22"/>
      <c r="D12" s="22"/>
      <c r="E12" s="22"/>
      <c r="F12" s="94"/>
      <c r="G12" s="101"/>
      <c r="H12" s="97"/>
      <c r="I12" s="23"/>
      <c r="J12" s="23"/>
      <c r="K12" s="54"/>
      <c r="L12" s="55"/>
      <c r="M12" s="33"/>
      <c r="N12" s="66"/>
      <c r="O12" s="82"/>
      <c r="P12" s="69">
        <f t="shared" si="0"/>
        <v>0</v>
      </c>
      <c r="Q12" s="88"/>
      <c r="R12" s="72">
        <f>IF(OR(ISERROR(INDEX(食材料費等!$B:$B,MATCH($D12,食材料費等!$A:$A,0))),Q12=0,Q12=""),0,Q12*INDEX(食材料費等!$B:$B,MATCH($D12,食材料費等!$A:$A,0)))</f>
        <v>0</v>
      </c>
      <c r="S12" s="78">
        <f t="shared" si="1"/>
        <v>0</v>
      </c>
      <c r="T12" s="44">
        <f t="shared" si="2"/>
        <v>0</v>
      </c>
      <c r="U12" s="44">
        <f t="shared" si="3"/>
        <v>0</v>
      </c>
      <c r="V12" s="38" t="s">
        <v>81</v>
      </c>
      <c r="W12" s="39">
        <f t="shared" si="11"/>
        <v>0</v>
      </c>
      <c r="X12" s="40">
        <f t="shared" si="12"/>
        <v>0</v>
      </c>
      <c r="Y12" s="39">
        <f t="shared" si="13"/>
        <v>0</v>
      </c>
      <c r="Z12" s="40">
        <f t="shared" si="14"/>
        <v>0</v>
      </c>
      <c r="AA12" s="39">
        <f t="shared" si="15"/>
        <v>0</v>
      </c>
      <c r="AB12" s="40">
        <f t="shared" si="16"/>
        <v>0</v>
      </c>
    </row>
    <row r="13" spans="1:30" ht="22.95" customHeight="1">
      <c r="A13" s="74">
        <v>10</v>
      </c>
      <c r="B13" s="22"/>
      <c r="C13" s="22"/>
      <c r="D13" s="22"/>
      <c r="E13" s="22"/>
      <c r="F13" s="94"/>
      <c r="G13" s="101"/>
      <c r="H13" s="97"/>
      <c r="I13" s="23"/>
      <c r="J13" s="23"/>
      <c r="K13" s="54"/>
      <c r="L13" s="55"/>
      <c r="M13" s="33"/>
      <c r="N13" s="66"/>
      <c r="O13" s="82"/>
      <c r="P13" s="69">
        <f t="shared" si="0"/>
        <v>0</v>
      </c>
      <c r="Q13" s="88"/>
      <c r="R13" s="72">
        <f>IF(OR(ISERROR(INDEX(食材料費等!$B:$B,MATCH($D13,食材料費等!$A:$A,0))),Q13=0,Q13=""),0,Q13*INDEX(食材料費等!$B:$B,MATCH($D13,食材料費等!$A:$A,0)))</f>
        <v>0</v>
      </c>
      <c r="S13" s="78">
        <f t="shared" si="1"/>
        <v>0</v>
      </c>
      <c r="T13" s="44">
        <f t="shared" si="2"/>
        <v>0</v>
      </c>
      <c r="U13" s="44">
        <f t="shared" si="3"/>
        <v>0</v>
      </c>
      <c r="V13" s="38" t="s">
        <v>98</v>
      </c>
      <c r="W13" s="39">
        <f t="shared" si="11"/>
        <v>0</v>
      </c>
      <c r="X13" s="40">
        <f t="shared" si="12"/>
        <v>0</v>
      </c>
      <c r="Y13" s="39">
        <f t="shared" si="13"/>
        <v>0</v>
      </c>
      <c r="Z13" s="40">
        <f t="shared" si="14"/>
        <v>0</v>
      </c>
      <c r="AA13" s="39">
        <f t="shared" si="15"/>
        <v>0</v>
      </c>
      <c r="AB13" s="40">
        <f t="shared" si="16"/>
        <v>0</v>
      </c>
    </row>
    <row r="14" spans="1:30" ht="22.95" customHeight="1">
      <c r="A14" s="74">
        <v>11</v>
      </c>
      <c r="B14" s="22"/>
      <c r="C14" s="22"/>
      <c r="D14" s="22"/>
      <c r="E14" s="22"/>
      <c r="F14" s="94"/>
      <c r="G14" s="101"/>
      <c r="H14" s="97"/>
      <c r="I14" s="23"/>
      <c r="J14" s="23"/>
      <c r="K14" s="54"/>
      <c r="L14" s="55"/>
      <c r="M14" s="33"/>
      <c r="N14" s="66"/>
      <c r="O14" s="82"/>
      <c r="P14" s="69">
        <f t="shared" si="0"/>
        <v>0</v>
      </c>
      <c r="Q14" s="88"/>
      <c r="R14" s="72">
        <f>IF(OR(ISERROR(INDEX(食材料費等!$B:$B,MATCH($D14,食材料費等!$A:$A,0))),Q14=0,Q14=""),0,Q14*INDEX(食材料費等!$B:$B,MATCH($D14,食材料費等!$A:$A,0)))</f>
        <v>0</v>
      </c>
      <c r="S14" s="78">
        <f t="shared" si="1"/>
        <v>0</v>
      </c>
      <c r="T14" s="44">
        <f t="shared" si="2"/>
        <v>0</v>
      </c>
      <c r="U14" s="44">
        <f t="shared" si="3"/>
        <v>0</v>
      </c>
      <c r="V14" s="38" t="s">
        <v>72</v>
      </c>
      <c r="W14" s="39">
        <f t="shared" si="11"/>
        <v>0</v>
      </c>
      <c r="X14" s="40">
        <f t="shared" si="12"/>
        <v>0</v>
      </c>
      <c r="Y14" s="39">
        <f t="shared" si="13"/>
        <v>0</v>
      </c>
      <c r="Z14" s="40">
        <f t="shared" si="14"/>
        <v>0</v>
      </c>
      <c r="AA14" s="39">
        <f t="shared" si="15"/>
        <v>0</v>
      </c>
      <c r="AB14" s="40">
        <f t="shared" si="16"/>
        <v>0</v>
      </c>
    </row>
    <row r="15" spans="1:30" ht="22.95" customHeight="1">
      <c r="A15" s="74">
        <v>12</v>
      </c>
      <c r="B15" s="22"/>
      <c r="C15" s="22"/>
      <c r="D15" s="22"/>
      <c r="E15" s="22"/>
      <c r="F15" s="94"/>
      <c r="G15" s="101"/>
      <c r="H15" s="97"/>
      <c r="I15" s="23"/>
      <c r="J15" s="23"/>
      <c r="K15" s="54"/>
      <c r="L15" s="55"/>
      <c r="M15" s="33"/>
      <c r="N15" s="66"/>
      <c r="O15" s="82"/>
      <c r="P15" s="69">
        <f t="shared" si="0"/>
        <v>0</v>
      </c>
      <c r="Q15" s="88"/>
      <c r="R15" s="72">
        <f>IF(OR(ISERROR(INDEX(食材料費等!$B:$B,MATCH($D15,食材料費等!$A:$A,0))),Q15=0,Q15=""),0,Q15*INDEX(食材料費等!$B:$B,MATCH($D15,食材料費等!$A:$A,0)))</f>
        <v>0</v>
      </c>
      <c r="S15" s="78">
        <f t="shared" si="1"/>
        <v>0</v>
      </c>
      <c r="T15" s="44">
        <f t="shared" si="2"/>
        <v>0</v>
      </c>
      <c r="U15" s="44">
        <f t="shared" si="3"/>
        <v>0</v>
      </c>
      <c r="V15" s="38" t="s">
        <v>73</v>
      </c>
      <c r="W15" s="39">
        <f t="shared" si="11"/>
        <v>0</v>
      </c>
      <c r="X15" s="40">
        <f t="shared" si="12"/>
        <v>0</v>
      </c>
      <c r="Y15" s="39">
        <f t="shared" si="13"/>
        <v>0</v>
      </c>
      <c r="Z15" s="40">
        <f t="shared" si="14"/>
        <v>0</v>
      </c>
      <c r="AA15" s="39">
        <f t="shared" si="15"/>
        <v>0</v>
      </c>
      <c r="AB15" s="40">
        <f t="shared" si="16"/>
        <v>0</v>
      </c>
    </row>
    <row r="16" spans="1:30" ht="22.95" customHeight="1">
      <c r="A16" s="74">
        <v>13</v>
      </c>
      <c r="B16" s="22"/>
      <c r="C16" s="22"/>
      <c r="D16" s="22"/>
      <c r="E16" s="22"/>
      <c r="F16" s="94"/>
      <c r="G16" s="101"/>
      <c r="H16" s="97"/>
      <c r="I16" s="23"/>
      <c r="J16" s="23"/>
      <c r="K16" s="54"/>
      <c r="L16" s="55"/>
      <c r="M16" s="33"/>
      <c r="N16" s="66"/>
      <c r="O16" s="82"/>
      <c r="P16" s="69">
        <f t="shared" si="0"/>
        <v>0</v>
      </c>
      <c r="Q16" s="88"/>
      <c r="R16" s="72">
        <f>IF(OR(ISERROR(INDEX(食材料費等!$B:$B,MATCH($D16,食材料費等!$A:$A,0))),Q16=0,Q16=""),0,Q16*INDEX(食材料費等!$B:$B,MATCH($D16,食材料費等!$A:$A,0)))</f>
        <v>0</v>
      </c>
      <c r="S16" s="78">
        <f t="shared" si="1"/>
        <v>0</v>
      </c>
      <c r="T16" s="44">
        <f t="shared" si="2"/>
        <v>0</v>
      </c>
      <c r="U16" s="44">
        <f t="shared" si="3"/>
        <v>0</v>
      </c>
      <c r="V16" s="38" t="s">
        <v>71</v>
      </c>
      <c r="W16" s="39">
        <f t="shared" si="11"/>
        <v>0</v>
      </c>
      <c r="X16" s="40">
        <f t="shared" si="12"/>
        <v>0</v>
      </c>
      <c r="Y16" s="39">
        <f t="shared" si="13"/>
        <v>0</v>
      </c>
      <c r="Z16" s="40">
        <f t="shared" si="14"/>
        <v>0</v>
      </c>
      <c r="AA16" s="39">
        <f t="shared" si="15"/>
        <v>0</v>
      </c>
      <c r="AB16" s="40">
        <f t="shared" si="16"/>
        <v>0</v>
      </c>
    </row>
    <row r="17" spans="1:28" ht="22.95" customHeight="1">
      <c r="A17" s="74">
        <v>14</v>
      </c>
      <c r="B17" s="22"/>
      <c r="C17" s="22"/>
      <c r="D17" s="22"/>
      <c r="E17" s="22"/>
      <c r="F17" s="94"/>
      <c r="G17" s="101"/>
      <c r="H17" s="97"/>
      <c r="I17" s="23"/>
      <c r="J17" s="23"/>
      <c r="K17" s="54"/>
      <c r="L17" s="55"/>
      <c r="M17" s="33"/>
      <c r="N17" s="66"/>
      <c r="O17" s="82"/>
      <c r="P17" s="69">
        <f t="shared" si="0"/>
        <v>0</v>
      </c>
      <c r="Q17" s="88"/>
      <c r="R17" s="72">
        <f>IF(OR(ISERROR(INDEX(食材料費等!$B:$B,MATCH($D17,食材料費等!$A:$A,0))),Q17=0,Q17=""),0,Q17*INDEX(食材料費等!$B:$B,MATCH($D17,食材料費等!$A:$A,0)))</f>
        <v>0</v>
      </c>
      <c r="S17" s="78">
        <f t="shared" si="1"/>
        <v>0</v>
      </c>
      <c r="T17" s="44">
        <f t="shared" si="2"/>
        <v>0</v>
      </c>
      <c r="U17" s="44">
        <f t="shared" si="3"/>
        <v>0</v>
      </c>
      <c r="V17" s="38" t="s">
        <v>84</v>
      </c>
      <c r="W17" s="39">
        <f t="shared" si="11"/>
        <v>0</v>
      </c>
      <c r="X17" s="40">
        <f t="shared" si="12"/>
        <v>0</v>
      </c>
      <c r="Y17" s="39">
        <f t="shared" si="13"/>
        <v>0</v>
      </c>
      <c r="Z17" s="40">
        <f t="shared" si="14"/>
        <v>0</v>
      </c>
      <c r="AA17" s="39">
        <f t="shared" si="15"/>
        <v>0</v>
      </c>
      <c r="AB17" s="40">
        <f t="shared" si="16"/>
        <v>0</v>
      </c>
    </row>
    <row r="18" spans="1:28" ht="22.95" customHeight="1">
      <c r="A18" s="74">
        <v>15</v>
      </c>
      <c r="B18" s="22"/>
      <c r="C18" s="22"/>
      <c r="D18" s="22"/>
      <c r="E18" s="22"/>
      <c r="F18" s="94"/>
      <c r="G18" s="101"/>
      <c r="H18" s="97"/>
      <c r="I18" s="23"/>
      <c r="J18" s="23"/>
      <c r="K18" s="54"/>
      <c r="L18" s="55"/>
      <c r="M18" s="33"/>
      <c r="N18" s="66"/>
      <c r="O18" s="82"/>
      <c r="P18" s="69">
        <f t="shared" si="0"/>
        <v>0</v>
      </c>
      <c r="Q18" s="88"/>
      <c r="R18" s="72">
        <f>IF(OR(ISERROR(INDEX(食材料費等!$B:$B,MATCH($D18,食材料費等!$A:$A,0))),Q18=0,Q18=""),0,Q18*INDEX(食材料費等!$B:$B,MATCH($D18,食材料費等!$A:$A,0)))</f>
        <v>0</v>
      </c>
      <c r="S18" s="78">
        <f t="shared" si="1"/>
        <v>0</v>
      </c>
      <c r="T18" s="44">
        <f t="shared" si="2"/>
        <v>0</v>
      </c>
      <c r="U18" s="44">
        <f t="shared" si="3"/>
        <v>0</v>
      </c>
      <c r="V18" s="41" t="s">
        <v>85</v>
      </c>
      <c r="W18" s="42">
        <f t="shared" si="11"/>
        <v>0</v>
      </c>
      <c r="X18" s="43">
        <f t="shared" si="12"/>
        <v>0</v>
      </c>
      <c r="Y18" s="42">
        <f t="shared" si="13"/>
        <v>0</v>
      </c>
      <c r="Z18" s="43">
        <f t="shared" si="14"/>
        <v>0</v>
      </c>
      <c r="AA18" s="42">
        <f t="shared" si="15"/>
        <v>0</v>
      </c>
      <c r="AB18" s="43">
        <f t="shared" si="16"/>
        <v>0</v>
      </c>
    </row>
    <row r="19" spans="1:28" ht="22.95" customHeight="1">
      <c r="A19" s="74">
        <v>16</v>
      </c>
      <c r="B19" s="22"/>
      <c r="C19" s="22"/>
      <c r="D19" s="22"/>
      <c r="E19" s="22"/>
      <c r="F19" s="94"/>
      <c r="G19" s="101"/>
      <c r="H19" s="97"/>
      <c r="I19" s="23"/>
      <c r="J19" s="23"/>
      <c r="K19" s="54"/>
      <c r="L19" s="55"/>
      <c r="M19" s="33"/>
      <c r="N19" s="66"/>
      <c r="O19" s="82"/>
      <c r="P19" s="69">
        <f t="shared" si="0"/>
        <v>0</v>
      </c>
      <c r="Q19" s="88"/>
      <c r="R19" s="72">
        <f>IF(OR(ISERROR(INDEX(食材料費等!$B:$B,MATCH($D19,食材料費等!$A:$A,0))),Q19=0,Q19=""),0,Q19*INDEX(食材料費等!$B:$B,MATCH($D19,食材料費等!$A:$A,0)))</f>
        <v>0</v>
      </c>
      <c r="S19" s="78">
        <f t="shared" si="1"/>
        <v>0</v>
      </c>
      <c r="T19" s="44">
        <f t="shared" si="2"/>
        <v>0</v>
      </c>
      <c r="U19" s="44">
        <f t="shared" si="3"/>
        <v>0</v>
      </c>
      <c r="V19" s="35" t="s">
        <v>37</v>
      </c>
      <c r="W19" s="36">
        <f t="shared" si="11"/>
        <v>0</v>
      </c>
      <c r="X19" s="37">
        <f t="shared" si="12"/>
        <v>0</v>
      </c>
      <c r="Y19" s="36">
        <f t="shared" si="13"/>
        <v>0</v>
      </c>
      <c r="Z19" s="37">
        <f t="shared" si="14"/>
        <v>0</v>
      </c>
      <c r="AA19" s="36">
        <f t="shared" si="15"/>
        <v>0</v>
      </c>
      <c r="AB19" s="37">
        <f t="shared" si="16"/>
        <v>0</v>
      </c>
    </row>
    <row r="20" spans="1:28" ht="22.95" customHeight="1">
      <c r="A20" s="74">
        <v>17</v>
      </c>
      <c r="B20" s="22"/>
      <c r="C20" s="22"/>
      <c r="D20" s="22"/>
      <c r="E20" s="22"/>
      <c r="F20" s="94"/>
      <c r="G20" s="101"/>
      <c r="H20" s="97"/>
      <c r="I20" s="23"/>
      <c r="J20" s="23"/>
      <c r="K20" s="54"/>
      <c r="L20" s="55"/>
      <c r="M20" s="33"/>
      <c r="N20" s="66"/>
      <c r="O20" s="82"/>
      <c r="P20" s="69">
        <f t="shared" si="0"/>
        <v>0</v>
      </c>
      <c r="Q20" s="88"/>
      <c r="R20" s="72">
        <f>IF(OR(ISERROR(INDEX(食材料費等!$B:$B,MATCH($D20,食材料費等!$A:$A,0))),Q20=0,Q20=""),0,Q20*INDEX(食材料費等!$B:$B,MATCH($D20,食材料費等!$A:$A,0)))</f>
        <v>0</v>
      </c>
      <c r="S20" s="78">
        <f t="shared" si="1"/>
        <v>0</v>
      </c>
      <c r="T20" s="44">
        <f t="shared" si="2"/>
        <v>0</v>
      </c>
      <c r="U20" s="44">
        <f t="shared" si="3"/>
        <v>0</v>
      </c>
      <c r="V20" s="38" t="s">
        <v>38</v>
      </c>
      <c r="W20" s="39">
        <f t="shared" si="11"/>
        <v>0</v>
      </c>
      <c r="X20" s="40">
        <f t="shared" si="12"/>
        <v>0</v>
      </c>
      <c r="Y20" s="39">
        <f t="shared" si="13"/>
        <v>0</v>
      </c>
      <c r="Z20" s="40">
        <f t="shared" si="14"/>
        <v>0</v>
      </c>
      <c r="AA20" s="39">
        <f t="shared" si="15"/>
        <v>0</v>
      </c>
      <c r="AB20" s="40">
        <f t="shared" si="16"/>
        <v>0</v>
      </c>
    </row>
    <row r="21" spans="1:28" ht="22.95" customHeight="1">
      <c r="A21" s="74">
        <v>18</v>
      </c>
      <c r="B21" s="22"/>
      <c r="C21" s="22"/>
      <c r="D21" s="22"/>
      <c r="E21" s="22"/>
      <c r="F21" s="94"/>
      <c r="G21" s="101"/>
      <c r="H21" s="97"/>
      <c r="I21" s="23"/>
      <c r="J21" s="23"/>
      <c r="K21" s="54"/>
      <c r="L21" s="55"/>
      <c r="M21" s="33"/>
      <c r="N21" s="66"/>
      <c r="O21" s="82"/>
      <c r="P21" s="69">
        <f t="shared" si="0"/>
        <v>0</v>
      </c>
      <c r="Q21" s="88"/>
      <c r="R21" s="72">
        <f>IF(OR(ISERROR(INDEX(食材料費等!$B:$B,MATCH($D21,食材料費等!$A:$A,0))),Q21=0,Q21=""),0,Q21*INDEX(食材料費等!$B:$B,MATCH($D21,食材料費等!$A:$A,0)))</f>
        <v>0</v>
      </c>
      <c r="S21" s="78">
        <f t="shared" si="1"/>
        <v>0</v>
      </c>
      <c r="T21" s="44">
        <f t="shared" si="2"/>
        <v>0</v>
      </c>
      <c r="U21" s="44">
        <f t="shared" si="3"/>
        <v>0</v>
      </c>
      <c r="V21" s="38" t="s">
        <v>39</v>
      </c>
      <c r="W21" s="39">
        <f t="shared" si="11"/>
        <v>0</v>
      </c>
      <c r="X21" s="40">
        <f t="shared" si="12"/>
        <v>0</v>
      </c>
      <c r="Y21" s="39">
        <f t="shared" si="13"/>
        <v>0</v>
      </c>
      <c r="Z21" s="40">
        <f t="shared" si="14"/>
        <v>0</v>
      </c>
      <c r="AA21" s="39">
        <f t="shared" si="15"/>
        <v>0</v>
      </c>
      <c r="AB21" s="40">
        <f t="shared" si="16"/>
        <v>0</v>
      </c>
    </row>
    <row r="22" spans="1:28" ht="22.95" customHeight="1">
      <c r="A22" s="74">
        <v>19</v>
      </c>
      <c r="B22" s="22"/>
      <c r="C22" s="22"/>
      <c r="D22" s="22"/>
      <c r="E22" s="22"/>
      <c r="F22" s="94"/>
      <c r="G22" s="101"/>
      <c r="H22" s="97"/>
      <c r="I22" s="23"/>
      <c r="J22" s="23"/>
      <c r="K22" s="54"/>
      <c r="L22" s="55"/>
      <c r="M22" s="33"/>
      <c r="N22" s="66"/>
      <c r="O22" s="82"/>
      <c r="P22" s="69">
        <f t="shared" si="0"/>
        <v>0</v>
      </c>
      <c r="Q22" s="88"/>
      <c r="R22" s="72">
        <f>IF(OR(ISERROR(INDEX(食材料費等!$B:$B,MATCH($D22,食材料費等!$A:$A,0))),Q22=0,Q22=""),0,Q22*INDEX(食材料費等!$B:$B,MATCH($D22,食材料費等!$A:$A,0)))</f>
        <v>0</v>
      </c>
      <c r="S22" s="78">
        <f t="shared" si="1"/>
        <v>0</v>
      </c>
      <c r="T22" s="44">
        <f t="shared" si="2"/>
        <v>0</v>
      </c>
      <c r="U22" s="44">
        <f t="shared" si="3"/>
        <v>0</v>
      </c>
      <c r="V22" s="38" t="s">
        <v>40</v>
      </c>
      <c r="W22" s="39">
        <f t="shared" si="11"/>
        <v>0</v>
      </c>
      <c r="X22" s="40">
        <f t="shared" si="12"/>
        <v>0</v>
      </c>
      <c r="Y22" s="39">
        <f t="shared" si="13"/>
        <v>0</v>
      </c>
      <c r="Z22" s="40">
        <f t="shared" si="14"/>
        <v>0</v>
      </c>
      <c r="AA22" s="39">
        <f t="shared" si="15"/>
        <v>0</v>
      </c>
      <c r="AB22" s="40">
        <f t="shared" si="16"/>
        <v>0</v>
      </c>
    </row>
    <row r="23" spans="1:28" ht="22.95" customHeight="1">
      <c r="A23" s="74">
        <v>20</v>
      </c>
      <c r="B23" s="22"/>
      <c r="C23" s="22"/>
      <c r="D23" s="22"/>
      <c r="E23" s="22"/>
      <c r="F23" s="94"/>
      <c r="G23" s="101"/>
      <c r="H23" s="97"/>
      <c r="I23" s="23"/>
      <c r="J23" s="23"/>
      <c r="K23" s="54"/>
      <c r="L23" s="55"/>
      <c r="M23" s="33"/>
      <c r="N23" s="66"/>
      <c r="O23" s="82"/>
      <c r="P23" s="69">
        <f t="shared" si="0"/>
        <v>0</v>
      </c>
      <c r="Q23" s="88"/>
      <c r="R23" s="72">
        <f>IF(OR(ISERROR(INDEX(食材料費等!$B:$B,MATCH($D23,食材料費等!$A:$A,0))),Q23=0,Q23=""),0,Q23*INDEX(食材料費等!$B:$B,MATCH($D23,食材料費等!$A:$A,0)))</f>
        <v>0</v>
      </c>
      <c r="S23" s="78">
        <f t="shared" si="1"/>
        <v>0</v>
      </c>
      <c r="T23" s="44">
        <f t="shared" si="2"/>
        <v>0</v>
      </c>
      <c r="U23" s="44">
        <f t="shared" si="3"/>
        <v>0</v>
      </c>
      <c r="V23" s="38" t="s">
        <v>41</v>
      </c>
      <c r="W23" s="39">
        <f t="shared" si="11"/>
        <v>0</v>
      </c>
      <c r="X23" s="40">
        <f t="shared" si="12"/>
        <v>0</v>
      </c>
      <c r="Y23" s="39">
        <f t="shared" si="13"/>
        <v>0</v>
      </c>
      <c r="Z23" s="40">
        <f t="shared" si="14"/>
        <v>0</v>
      </c>
      <c r="AA23" s="39">
        <f t="shared" si="15"/>
        <v>0</v>
      </c>
      <c r="AB23" s="40">
        <f t="shared" si="16"/>
        <v>0</v>
      </c>
    </row>
    <row r="24" spans="1:28" ht="22.95" customHeight="1">
      <c r="A24" s="74">
        <v>21</v>
      </c>
      <c r="B24" s="22"/>
      <c r="C24" s="22"/>
      <c r="D24" s="22"/>
      <c r="E24" s="22"/>
      <c r="F24" s="94"/>
      <c r="G24" s="101"/>
      <c r="H24" s="97"/>
      <c r="I24" s="23"/>
      <c r="J24" s="23"/>
      <c r="K24" s="54"/>
      <c r="L24" s="55"/>
      <c r="M24" s="33"/>
      <c r="N24" s="66"/>
      <c r="O24" s="82"/>
      <c r="P24" s="69">
        <f t="shared" si="0"/>
        <v>0</v>
      </c>
      <c r="Q24" s="88"/>
      <c r="R24" s="72">
        <f>IF(OR(ISERROR(INDEX(食材料費等!$B:$B,MATCH($D24,食材料費等!$A:$A,0))),Q24=0,Q24=""),0,Q24*INDEX(食材料費等!$B:$B,MATCH($D24,食材料費等!$A:$A,0)))</f>
        <v>0</v>
      </c>
      <c r="S24" s="78">
        <f t="shared" si="1"/>
        <v>0</v>
      </c>
      <c r="T24" s="44">
        <f t="shared" si="2"/>
        <v>0</v>
      </c>
      <c r="U24" s="44">
        <f t="shared" si="3"/>
        <v>0</v>
      </c>
      <c r="V24" s="38" t="s">
        <v>42</v>
      </c>
      <c r="W24" s="39">
        <f t="shared" si="11"/>
        <v>0</v>
      </c>
      <c r="X24" s="40">
        <f t="shared" si="12"/>
        <v>0</v>
      </c>
      <c r="Y24" s="39">
        <f t="shared" si="13"/>
        <v>0</v>
      </c>
      <c r="Z24" s="40">
        <f t="shared" si="14"/>
        <v>0</v>
      </c>
      <c r="AA24" s="39">
        <f t="shared" si="15"/>
        <v>0</v>
      </c>
      <c r="AB24" s="40">
        <f t="shared" si="16"/>
        <v>0</v>
      </c>
    </row>
    <row r="25" spans="1:28" ht="22.95" customHeight="1">
      <c r="A25" s="74">
        <v>22</v>
      </c>
      <c r="B25" s="22"/>
      <c r="C25" s="22"/>
      <c r="D25" s="22"/>
      <c r="E25" s="22"/>
      <c r="F25" s="94"/>
      <c r="G25" s="101"/>
      <c r="H25" s="97"/>
      <c r="I25" s="23"/>
      <c r="J25" s="23"/>
      <c r="K25" s="54"/>
      <c r="L25" s="55"/>
      <c r="M25" s="33"/>
      <c r="N25" s="66"/>
      <c r="O25" s="82"/>
      <c r="P25" s="69">
        <f t="shared" si="0"/>
        <v>0</v>
      </c>
      <c r="Q25" s="88"/>
      <c r="R25" s="72">
        <f>IF(OR(ISERROR(INDEX(食材料費等!$B:$B,MATCH($D25,食材料費等!$A:$A,0))),Q25=0,Q25=""),0,Q25*INDEX(食材料費等!$B:$B,MATCH($D25,食材料費等!$A:$A,0)))</f>
        <v>0</v>
      </c>
      <c r="S25" s="78">
        <f t="shared" si="1"/>
        <v>0</v>
      </c>
      <c r="T25" s="44">
        <f t="shared" si="2"/>
        <v>0</v>
      </c>
      <c r="U25" s="44">
        <f t="shared" si="3"/>
        <v>0</v>
      </c>
      <c r="V25" s="38" t="s">
        <v>43</v>
      </c>
      <c r="W25" s="39">
        <f t="shared" si="11"/>
        <v>0</v>
      </c>
      <c r="X25" s="40">
        <f t="shared" si="12"/>
        <v>0</v>
      </c>
      <c r="Y25" s="39">
        <f t="shared" si="13"/>
        <v>0</v>
      </c>
      <c r="Z25" s="40">
        <f t="shared" si="14"/>
        <v>0</v>
      </c>
      <c r="AA25" s="39">
        <f t="shared" si="15"/>
        <v>0</v>
      </c>
      <c r="AB25" s="40">
        <f t="shared" si="16"/>
        <v>0</v>
      </c>
    </row>
    <row r="26" spans="1:28" ht="22.95" customHeight="1">
      <c r="A26" s="74">
        <v>23</v>
      </c>
      <c r="B26" s="22"/>
      <c r="C26" s="22"/>
      <c r="D26" s="22"/>
      <c r="E26" s="22"/>
      <c r="F26" s="94"/>
      <c r="G26" s="101"/>
      <c r="H26" s="97"/>
      <c r="I26" s="23"/>
      <c r="J26" s="23"/>
      <c r="K26" s="54"/>
      <c r="L26" s="55"/>
      <c r="M26" s="33"/>
      <c r="N26" s="66"/>
      <c r="O26" s="82"/>
      <c r="P26" s="69">
        <f t="shared" si="0"/>
        <v>0</v>
      </c>
      <c r="Q26" s="88"/>
      <c r="R26" s="72">
        <f>IF(OR(ISERROR(INDEX(食材料費等!$B:$B,MATCH($D26,食材料費等!$A:$A,0))),Q26=0,Q26=""),0,Q26*INDEX(食材料費等!$B:$B,MATCH($D26,食材料費等!$A:$A,0)))</f>
        <v>0</v>
      </c>
      <c r="S26" s="78">
        <f t="shared" si="1"/>
        <v>0</v>
      </c>
      <c r="T26" s="44">
        <f t="shared" si="2"/>
        <v>0</v>
      </c>
      <c r="U26" s="44">
        <f t="shared" si="3"/>
        <v>0</v>
      </c>
      <c r="V26" s="38" t="s">
        <v>44</v>
      </c>
      <c r="W26" s="39">
        <f t="shared" si="11"/>
        <v>0</v>
      </c>
      <c r="X26" s="40">
        <f t="shared" si="12"/>
        <v>0</v>
      </c>
      <c r="Y26" s="39">
        <f t="shared" si="13"/>
        <v>0</v>
      </c>
      <c r="Z26" s="40">
        <f t="shared" si="14"/>
        <v>0</v>
      </c>
      <c r="AA26" s="39">
        <f t="shared" si="15"/>
        <v>0</v>
      </c>
      <c r="AB26" s="40">
        <f t="shared" si="16"/>
        <v>0</v>
      </c>
    </row>
    <row r="27" spans="1:28" ht="22.95" customHeight="1">
      <c r="A27" s="74">
        <v>24</v>
      </c>
      <c r="B27" s="22"/>
      <c r="C27" s="22"/>
      <c r="D27" s="22"/>
      <c r="E27" s="22"/>
      <c r="F27" s="94"/>
      <c r="G27" s="101"/>
      <c r="H27" s="97"/>
      <c r="I27" s="23"/>
      <c r="J27" s="23"/>
      <c r="K27" s="54"/>
      <c r="L27" s="55"/>
      <c r="M27" s="33"/>
      <c r="N27" s="66"/>
      <c r="O27" s="82"/>
      <c r="P27" s="69">
        <f t="shared" si="0"/>
        <v>0</v>
      </c>
      <c r="Q27" s="88"/>
      <c r="R27" s="72">
        <f>IF(OR(ISERROR(INDEX(食材料費等!$B:$B,MATCH($D27,食材料費等!$A:$A,0))),Q27=0,Q27=""),0,Q27*INDEX(食材料費等!$B:$B,MATCH($D27,食材料費等!$A:$A,0)))</f>
        <v>0</v>
      </c>
      <c r="S27" s="78">
        <f t="shared" si="1"/>
        <v>0</v>
      </c>
      <c r="T27" s="44">
        <f t="shared" si="2"/>
        <v>0</v>
      </c>
      <c r="U27" s="44">
        <f t="shared" si="3"/>
        <v>0</v>
      </c>
      <c r="V27" s="38" t="s">
        <v>45</v>
      </c>
      <c r="W27" s="39">
        <f t="shared" si="11"/>
        <v>0</v>
      </c>
      <c r="X27" s="40">
        <f t="shared" si="12"/>
        <v>0</v>
      </c>
      <c r="Y27" s="39">
        <f t="shared" si="13"/>
        <v>0</v>
      </c>
      <c r="Z27" s="40">
        <f t="shared" si="14"/>
        <v>0</v>
      </c>
      <c r="AA27" s="39">
        <f t="shared" si="15"/>
        <v>0</v>
      </c>
      <c r="AB27" s="40">
        <f t="shared" si="16"/>
        <v>0</v>
      </c>
    </row>
    <row r="28" spans="1:28" ht="22.95" customHeight="1">
      <c r="A28" s="74">
        <v>25</v>
      </c>
      <c r="B28" s="22"/>
      <c r="C28" s="22"/>
      <c r="D28" s="22"/>
      <c r="E28" s="22"/>
      <c r="F28" s="94"/>
      <c r="G28" s="101"/>
      <c r="H28" s="97"/>
      <c r="I28" s="23"/>
      <c r="J28" s="23"/>
      <c r="K28" s="54"/>
      <c r="L28" s="55"/>
      <c r="M28" s="33"/>
      <c r="N28" s="66"/>
      <c r="O28" s="82"/>
      <c r="P28" s="69">
        <f t="shared" si="0"/>
        <v>0</v>
      </c>
      <c r="Q28" s="88"/>
      <c r="R28" s="72">
        <f>IF(OR(ISERROR(INDEX(食材料費等!$B:$B,MATCH($D28,食材料費等!$A:$A,0))),Q28=0,Q28=""),0,Q28*INDEX(食材料費等!$B:$B,MATCH($D28,食材料費等!$A:$A,0)))</f>
        <v>0</v>
      </c>
      <c r="S28" s="78">
        <f t="shared" si="1"/>
        <v>0</v>
      </c>
      <c r="T28" s="44">
        <f t="shared" si="2"/>
        <v>0</v>
      </c>
      <c r="U28" s="44">
        <f t="shared" si="3"/>
        <v>0</v>
      </c>
      <c r="V28" s="38" t="s">
        <v>46</v>
      </c>
      <c r="W28" s="39">
        <f t="shared" si="11"/>
        <v>0</v>
      </c>
      <c r="X28" s="40">
        <f t="shared" si="12"/>
        <v>0</v>
      </c>
      <c r="Y28" s="39">
        <f t="shared" si="13"/>
        <v>0</v>
      </c>
      <c r="Z28" s="40">
        <f t="shared" si="14"/>
        <v>0</v>
      </c>
      <c r="AA28" s="39">
        <f t="shared" si="15"/>
        <v>0</v>
      </c>
      <c r="AB28" s="40">
        <f t="shared" si="16"/>
        <v>0</v>
      </c>
    </row>
    <row r="29" spans="1:28" ht="22.95" customHeight="1">
      <c r="A29" s="74">
        <v>26</v>
      </c>
      <c r="B29" s="22"/>
      <c r="C29" s="22"/>
      <c r="D29" s="22"/>
      <c r="E29" s="22"/>
      <c r="F29" s="94"/>
      <c r="G29" s="101"/>
      <c r="H29" s="97"/>
      <c r="I29" s="23"/>
      <c r="J29" s="23"/>
      <c r="K29" s="54"/>
      <c r="L29" s="55"/>
      <c r="M29" s="33"/>
      <c r="N29" s="66"/>
      <c r="O29" s="82"/>
      <c r="P29" s="69">
        <f t="shared" si="0"/>
        <v>0</v>
      </c>
      <c r="Q29" s="88"/>
      <c r="R29" s="72">
        <f>IF(OR(ISERROR(INDEX(食材料費等!$B:$B,MATCH($D29,食材料費等!$A:$A,0))),Q29=0,Q29=""),0,Q29*INDEX(食材料費等!$B:$B,MATCH($D29,食材料費等!$A:$A,0)))</f>
        <v>0</v>
      </c>
      <c r="S29" s="78">
        <f t="shared" si="1"/>
        <v>0</v>
      </c>
      <c r="T29" s="44">
        <f t="shared" si="2"/>
        <v>0</v>
      </c>
      <c r="U29" s="44">
        <f t="shared" si="3"/>
        <v>0</v>
      </c>
      <c r="V29" s="38" t="s">
        <v>47</v>
      </c>
      <c r="W29" s="39">
        <f t="shared" si="11"/>
        <v>0</v>
      </c>
      <c r="X29" s="40">
        <f t="shared" si="12"/>
        <v>0</v>
      </c>
      <c r="Y29" s="39">
        <f t="shared" si="13"/>
        <v>0</v>
      </c>
      <c r="Z29" s="40">
        <f t="shared" si="14"/>
        <v>0</v>
      </c>
      <c r="AA29" s="39">
        <f t="shared" si="15"/>
        <v>0</v>
      </c>
      <c r="AB29" s="40">
        <f t="shared" si="16"/>
        <v>0</v>
      </c>
    </row>
    <row r="30" spans="1:28" ht="22.95" customHeight="1">
      <c r="A30" s="74">
        <v>27</v>
      </c>
      <c r="B30" s="22"/>
      <c r="C30" s="22"/>
      <c r="D30" s="22"/>
      <c r="E30" s="22"/>
      <c r="F30" s="94"/>
      <c r="G30" s="101"/>
      <c r="H30" s="97"/>
      <c r="I30" s="23"/>
      <c r="J30" s="23"/>
      <c r="K30" s="54"/>
      <c r="L30" s="55"/>
      <c r="M30" s="33"/>
      <c r="N30" s="66"/>
      <c r="O30" s="82"/>
      <c r="P30" s="69">
        <f t="shared" si="0"/>
        <v>0</v>
      </c>
      <c r="Q30" s="88"/>
      <c r="R30" s="72">
        <f>IF(OR(ISERROR(INDEX(食材料費等!$B:$B,MATCH($D30,食材料費等!$A:$A,0))),Q30=0,Q30=""),0,Q30*INDEX(食材料費等!$B:$B,MATCH($D30,食材料費等!$A:$A,0)))</f>
        <v>0</v>
      </c>
      <c r="S30" s="78">
        <f t="shared" si="1"/>
        <v>0</v>
      </c>
      <c r="T30" s="44">
        <f t="shared" si="2"/>
        <v>0</v>
      </c>
      <c r="U30" s="44">
        <f t="shared" si="3"/>
        <v>0</v>
      </c>
      <c r="V30" s="38" t="s">
        <v>48</v>
      </c>
      <c r="W30" s="39">
        <f t="shared" si="11"/>
        <v>0</v>
      </c>
      <c r="X30" s="40">
        <f t="shared" si="12"/>
        <v>0</v>
      </c>
      <c r="Y30" s="39">
        <f t="shared" si="13"/>
        <v>0</v>
      </c>
      <c r="Z30" s="40">
        <f t="shared" si="14"/>
        <v>0</v>
      </c>
      <c r="AA30" s="39">
        <f t="shared" si="15"/>
        <v>0</v>
      </c>
      <c r="AB30" s="40">
        <f t="shared" si="16"/>
        <v>0</v>
      </c>
    </row>
    <row r="31" spans="1:28" ht="22.95" customHeight="1">
      <c r="A31" s="74">
        <v>28</v>
      </c>
      <c r="B31" s="22"/>
      <c r="C31" s="22"/>
      <c r="D31" s="22"/>
      <c r="E31" s="22"/>
      <c r="F31" s="94"/>
      <c r="G31" s="101"/>
      <c r="H31" s="97"/>
      <c r="I31" s="23"/>
      <c r="J31" s="23"/>
      <c r="K31" s="54"/>
      <c r="L31" s="55"/>
      <c r="M31" s="33"/>
      <c r="N31" s="66"/>
      <c r="O31" s="82"/>
      <c r="P31" s="69">
        <f t="shared" si="0"/>
        <v>0</v>
      </c>
      <c r="Q31" s="88"/>
      <c r="R31" s="72">
        <f>IF(OR(ISERROR(INDEX(食材料費等!$B:$B,MATCH($D31,食材料費等!$A:$A,0))),Q31=0,Q31=""),0,Q31*INDEX(食材料費等!$B:$B,MATCH($D31,食材料費等!$A:$A,0)))</f>
        <v>0</v>
      </c>
      <c r="S31" s="78">
        <f t="shared" si="1"/>
        <v>0</v>
      </c>
      <c r="T31" s="44">
        <f t="shared" si="2"/>
        <v>0</v>
      </c>
      <c r="U31" s="44">
        <f t="shared" si="3"/>
        <v>0</v>
      </c>
      <c r="V31" s="38" t="s">
        <v>49</v>
      </c>
      <c r="W31" s="39">
        <f t="shared" si="11"/>
        <v>0</v>
      </c>
      <c r="X31" s="40">
        <f t="shared" si="12"/>
        <v>0</v>
      </c>
      <c r="Y31" s="39">
        <f t="shared" si="13"/>
        <v>0</v>
      </c>
      <c r="Z31" s="40">
        <f t="shared" si="14"/>
        <v>0</v>
      </c>
      <c r="AA31" s="39">
        <f t="shared" si="15"/>
        <v>0</v>
      </c>
      <c r="AB31" s="40">
        <f t="shared" si="16"/>
        <v>0</v>
      </c>
    </row>
    <row r="32" spans="1:28" ht="22.95" customHeight="1">
      <c r="A32" s="74">
        <v>29</v>
      </c>
      <c r="B32" s="22"/>
      <c r="C32" s="22"/>
      <c r="D32" s="22"/>
      <c r="E32" s="22"/>
      <c r="F32" s="94"/>
      <c r="G32" s="101"/>
      <c r="H32" s="97"/>
      <c r="I32" s="23"/>
      <c r="J32" s="23"/>
      <c r="K32" s="54"/>
      <c r="L32" s="55"/>
      <c r="M32" s="33"/>
      <c r="N32" s="66"/>
      <c r="O32" s="82"/>
      <c r="P32" s="69">
        <f t="shared" si="0"/>
        <v>0</v>
      </c>
      <c r="Q32" s="88"/>
      <c r="R32" s="72">
        <f>IF(OR(ISERROR(INDEX(食材料費等!$B:$B,MATCH($D32,食材料費等!$A:$A,0))),Q32=0,Q32=""),0,Q32*INDEX(食材料費等!$B:$B,MATCH($D32,食材料費等!$A:$A,0)))</f>
        <v>0</v>
      </c>
      <c r="S32" s="78">
        <f t="shared" si="1"/>
        <v>0</v>
      </c>
      <c r="T32" s="44">
        <f t="shared" si="2"/>
        <v>0</v>
      </c>
      <c r="U32" s="44">
        <f t="shared" si="3"/>
        <v>0</v>
      </c>
      <c r="V32" s="38" t="s">
        <v>50</v>
      </c>
      <c r="W32" s="39">
        <f t="shared" si="11"/>
        <v>0</v>
      </c>
      <c r="X32" s="40">
        <f t="shared" si="12"/>
        <v>0</v>
      </c>
      <c r="Y32" s="39">
        <f t="shared" si="13"/>
        <v>0</v>
      </c>
      <c r="Z32" s="40">
        <f t="shared" si="14"/>
        <v>0</v>
      </c>
      <c r="AA32" s="39">
        <f t="shared" si="15"/>
        <v>0</v>
      </c>
      <c r="AB32" s="40">
        <f t="shared" si="16"/>
        <v>0</v>
      </c>
    </row>
    <row r="33" spans="1:28" ht="22.95" customHeight="1">
      <c r="A33" s="74">
        <v>30</v>
      </c>
      <c r="B33" s="22"/>
      <c r="C33" s="22"/>
      <c r="D33" s="22"/>
      <c r="E33" s="22"/>
      <c r="F33" s="94"/>
      <c r="G33" s="101"/>
      <c r="H33" s="97"/>
      <c r="I33" s="23"/>
      <c r="J33" s="23"/>
      <c r="K33" s="54"/>
      <c r="L33" s="55"/>
      <c r="M33" s="33"/>
      <c r="N33" s="66"/>
      <c r="O33" s="82"/>
      <c r="P33" s="69">
        <f t="shared" si="0"/>
        <v>0</v>
      </c>
      <c r="Q33" s="88"/>
      <c r="R33" s="72">
        <f>IF(OR(ISERROR(INDEX(食材料費等!$B:$B,MATCH($D33,食材料費等!$A:$A,0))),Q33=0,Q33=""),0,Q33*INDEX(食材料費等!$B:$B,MATCH($D33,食材料費等!$A:$A,0)))</f>
        <v>0</v>
      </c>
      <c r="S33" s="78">
        <f t="shared" si="1"/>
        <v>0</v>
      </c>
      <c r="T33" s="44">
        <f t="shared" si="2"/>
        <v>0</v>
      </c>
      <c r="U33" s="44">
        <f t="shared" si="3"/>
        <v>0</v>
      </c>
      <c r="V33" s="38" t="s">
        <v>114</v>
      </c>
      <c r="W33" s="39">
        <f t="shared" si="11"/>
        <v>0</v>
      </c>
      <c r="X33" s="40">
        <f t="shared" si="12"/>
        <v>0</v>
      </c>
      <c r="Y33" s="39">
        <f t="shared" si="13"/>
        <v>0</v>
      </c>
      <c r="Z33" s="40">
        <f t="shared" si="14"/>
        <v>0</v>
      </c>
      <c r="AA33" s="39">
        <f t="shared" si="15"/>
        <v>0</v>
      </c>
      <c r="AB33" s="40">
        <f t="shared" si="16"/>
        <v>0</v>
      </c>
    </row>
    <row r="34" spans="1:28" ht="22.95" customHeight="1">
      <c r="A34" s="74">
        <v>31</v>
      </c>
      <c r="B34" s="22"/>
      <c r="C34" s="22"/>
      <c r="D34" s="22"/>
      <c r="E34" s="22"/>
      <c r="F34" s="94"/>
      <c r="G34" s="101"/>
      <c r="H34" s="97"/>
      <c r="I34" s="23"/>
      <c r="J34" s="23"/>
      <c r="K34" s="54"/>
      <c r="L34" s="55"/>
      <c r="M34" s="33"/>
      <c r="N34" s="66"/>
      <c r="O34" s="82"/>
      <c r="P34" s="69">
        <f t="shared" si="0"/>
        <v>0</v>
      </c>
      <c r="Q34" s="88"/>
      <c r="R34" s="72">
        <f>IF(OR(ISERROR(INDEX(食材料費等!$B:$B,MATCH($D34,食材料費等!$A:$A,0))),Q34=0,Q34=""),0,Q34*INDEX(食材料費等!$B:$B,MATCH($D34,食材料費等!$A:$A,0)))</f>
        <v>0</v>
      </c>
      <c r="S34" s="78">
        <f t="shared" si="1"/>
        <v>0</v>
      </c>
      <c r="T34" s="44">
        <f t="shared" si="2"/>
        <v>0</v>
      </c>
      <c r="U34" s="44">
        <f t="shared" si="3"/>
        <v>0</v>
      </c>
      <c r="V34" s="38" t="s">
        <v>51</v>
      </c>
      <c r="W34" s="39">
        <f t="shared" si="11"/>
        <v>0</v>
      </c>
      <c r="X34" s="40">
        <f t="shared" si="12"/>
        <v>0</v>
      </c>
      <c r="Y34" s="39">
        <f t="shared" si="13"/>
        <v>0</v>
      </c>
      <c r="Z34" s="40">
        <f t="shared" si="14"/>
        <v>0</v>
      </c>
      <c r="AA34" s="39">
        <f t="shared" si="15"/>
        <v>0</v>
      </c>
      <c r="AB34" s="40">
        <f t="shared" si="16"/>
        <v>0</v>
      </c>
    </row>
    <row r="35" spans="1:28" ht="22.95" customHeight="1">
      <c r="A35" s="74">
        <v>32</v>
      </c>
      <c r="B35" s="22"/>
      <c r="C35" s="22"/>
      <c r="D35" s="22"/>
      <c r="E35" s="22"/>
      <c r="F35" s="94"/>
      <c r="G35" s="101"/>
      <c r="H35" s="97"/>
      <c r="I35" s="23"/>
      <c r="J35" s="23"/>
      <c r="K35" s="54"/>
      <c r="L35" s="55"/>
      <c r="M35" s="33"/>
      <c r="N35" s="66"/>
      <c r="O35" s="82"/>
      <c r="P35" s="69">
        <f t="shared" si="0"/>
        <v>0</v>
      </c>
      <c r="Q35" s="88"/>
      <c r="R35" s="72">
        <f>IF(OR(ISERROR(INDEX(食材料費等!$B:$B,MATCH($D35,食材料費等!$A:$A,0))),Q35=0,Q35=""),0,Q35*INDEX(食材料費等!$B:$B,MATCH($D35,食材料費等!$A:$A,0)))</f>
        <v>0</v>
      </c>
      <c r="S35" s="78">
        <f t="shared" si="1"/>
        <v>0</v>
      </c>
      <c r="T35" s="44">
        <f t="shared" si="2"/>
        <v>0</v>
      </c>
      <c r="U35" s="44">
        <f t="shared" si="3"/>
        <v>0</v>
      </c>
      <c r="V35" s="38" t="s">
        <v>52</v>
      </c>
      <c r="W35" s="39">
        <f t="shared" si="11"/>
        <v>0</v>
      </c>
      <c r="X35" s="40">
        <f t="shared" si="12"/>
        <v>0</v>
      </c>
      <c r="Y35" s="39">
        <f t="shared" si="13"/>
        <v>0</v>
      </c>
      <c r="Z35" s="40">
        <f t="shared" si="14"/>
        <v>0</v>
      </c>
      <c r="AA35" s="39">
        <f t="shared" si="15"/>
        <v>0</v>
      </c>
      <c r="AB35" s="40">
        <f t="shared" si="16"/>
        <v>0</v>
      </c>
    </row>
    <row r="36" spans="1:28" ht="22.95" customHeight="1">
      <c r="A36" s="74">
        <v>33</v>
      </c>
      <c r="B36" s="22"/>
      <c r="C36" s="22"/>
      <c r="D36" s="22"/>
      <c r="E36" s="22"/>
      <c r="F36" s="94"/>
      <c r="G36" s="101"/>
      <c r="H36" s="97"/>
      <c r="I36" s="23"/>
      <c r="J36" s="23"/>
      <c r="K36" s="54"/>
      <c r="L36" s="55"/>
      <c r="M36" s="33"/>
      <c r="N36" s="66"/>
      <c r="O36" s="82"/>
      <c r="P36" s="69">
        <f t="shared" si="0"/>
        <v>0</v>
      </c>
      <c r="Q36" s="88"/>
      <c r="R36" s="72">
        <f>IF(OR(ISERROR(INDEX(食材料費等!$B:$B,MATCH($D36,食材料費等!$A:$A,0))),Q36=0,Q36=""),0,Q36*INDEX(食材料費等!$B:$B,MATCH($D36,食材料費等!$A:$A,0)))</f>
        <v>0</v>
      </c>
      <c r="S36" s="78">
        <f t="shared" si="1"/>
        <v>0</v>
      </c>
      <c r="T36" s="44">
        <f t="shared" si="2"/>
        <v>0</v>
      </c>
      <c r="U36" s="44">
        <f t="shared" si="3"/>
        <v>0</v>
      </c>
      <c r="V36" s="38" t="s">
        <v>53</v>
      </c>
      <c r="W36" s="39">
        <f t="shared" si="11"/>
        <v>0</v>
      </c>
      <c r="X36" s="40">
        <f t="shared" si="12"/>
        <v>0</v>
      </c>
      <c r="Y36" s="39">
        <f t="shared" si="13"/>
        <v>0</v>
      </c>
      <c r="Z36" s="40">
        <f t="shared" si="14"/>
        <v>0</v>
      </c>
      <c r="AA36" s="39">
        <f t="shared" si="15"/>
        <v>0</v>
      </c>
      <c r="AB36" s="40">
        <f t="shared" si="16"/>
        <v>0</v>
      </c>
    </row>
    <row r="37" spans="1:28" ht="22.95" customHeight="1">
      <c r="A37" s="74">
        <v>34</v>
      </c>
      <c r="B37" s="22"/>
      <c r="C37" s="22"/>
      <c r="D37" s="22"/>
      <c r="E37" s="22"/>
      <c r="F37" s="94"/>
      <c r="G37" s="101"/>
      <c r="H37" s="97"/>
      <c r="I37" s="23"/>
      <c r="J37" s="23"/>
      <c r="K37" s="54"/>
      <c r="L37" s="55"/>
      <c r="M37" s="33"/>
      <c r="N37" s="66"/>
      <c r="O37" s="82"/>
      <c r="P37" s="69">
        <f t="shared" si="0"/>
        <v>0</v>
      </c>
      <c r="Q37" s="88"/>
      <c r="R37" s="72">
        <f>IF(OR(ISERROR(INDEX(食材料費等!$B:$B,MATCH($D37,食材料費等!$A:$A,0))),Q37=0,Q37=""),0,Q37*INDEX(食材料費等!$B:$B,MATCH($D37,食材料費等!$A:$A,0)))</f>
        <v>0</v>
      </c>
      <c r="S37" s="78">
        <f t="shared" si="1"/>
        <v>0</v>
      </c>
      <c r="T37" s="44">
        <f t="shared" si="2"/>
        <v>0</v>
      </c>
      <c r="U37" s="44">
        <f t="shared" si="3"/>
        <v>0</v>
      </c>
      <c r="V37" s="38" t="s">
        <v>54</v>
      </c>
      <c r="W37" s="39">
        <f t="shared" si="11"/>
        <v>0</v>
      </c>
      <c r="X37" s="40">
        <f t="shared" si="12"/>
        <v>0</v>
      </c>
      <c r="Y37" s="39">
        <f t="shared" si="13"/>
        <v>0</v>
      </c>
      <c r="Z37" s="40">
        <f t="shared" si="14"/>
        <v>0</v>
      </c>
      <c r="AA37" s="39">
        <f t="shared" si="15"/>
        <v>0</v>
      </c>
      <c r="AB37" s="40">
        <f t="shared" si="16"/>
        <v>0</v>
      </c>
    </row>
    <row r="38" spans="1:28" ht="22.95" customHeight="1">
      <c r="A38" s="74">
        <v>35</v>
      </c>
      <c r="B38" s="22"/>
      <c r="C38" s="22"/>
      <c r="D38" s="22"/>
      <c r="E38" s="22"/>
      <c r="F38" s="94"/>
      <c r="G38" s="101"/>
      <c r="H38" s="97"/>
      <c r="I38" s="23"/>
      <c r="J38" s="23"/>
      <c r="K38" s="54"/>
      <c r="L38" s="55"/>
      <c r="M38" s="33"/>
      <c r="N38" s="66"/>
      <c r="O38" s="82"/>
      <c r="P38" s="69">
        <f t="shared" si="0"/>
        <v>0</v>
      </c>
      <c r="Q38" s="88"/>
      <c r="R38" s="72">
        <f>IF(OR(ISERROR(INDEX(食材料費等!$B:$B,MATCH($D38,食材料費等!$A:$A,0))),Q38=0,Q38=""),0,Q38*INDEX(食材料費等!$B:$B,MATCH($D38,食材料費等!$A:$A,0)))</f>
        <v>0</v>
      </c>
      <c r="S38" s="78">
        <f t="shared" si="1"/>
        <v>0</v>
      </c>
      <c r="T38" s="44">
        <f t="shared" si="2"/>
        <v>0</v>
      </c>
      <c r="U38" s="44">
        <f t="shared" si="3"/>
        <v>0</v>
      </c>
      <c r="V38" s="38" t="s">
        <v>55</v>
      </c>
      <c r="W38" s="39">
        <f t="shared" si="11"/>
        <v>0</v>
      </c>
      <c r="X38" s="40">
        <f t="shared" si="12"/>
        <v>0</v>
      </c>
      <c r="Y38" s="39">
        <f t="shared" si="13"/>
        <v>0</v>
      </c>
      <c r="Z38" s="40">
        <f t="shared" si="14"/>
        <v>0</v>
      </c>
      <c r="AA38" s="39">
        <f t="shared" si="15"/>
        <v>0</v>
      </c>
      <c r="AB38" s="40">
        <f t="shared" si="16"/>
        <v>0</v>
      </c>
    </row>
    <row r="39" spans="1:28" ht="22.95" customHeight="1">
      <c r="A39" s="74">
        <v>36</v>
      </c>
      <c r="B39" s="22"/>
      <c r="C39" s="22"/>
      <c r="D39" s="22"/>
      <c r="E39" s="22"/>
      <c r="F39" s="94"/>
      <c r="G39" s="101"/>
      <c r="H39" s="97"/>
      <c r="I39" s="23"/>
      <c r="J39" s="23"/>
      <c r="K39" s="54"/>
      <c r="L39" s="55"/>
      <c r="M39" s="33"/>
      <c r="N39" s="66"/>
      <c r="O39" s="82"/>
      <c r="P39" s="69">
        <f t="shared" si="0"/>
        <v>0</v>
      </c>
      <c r="Q39" s="88"/>
      <c r="R39" s="72">
        <f>IF(OR(ISERROR(INDEX(食材料費等!$B:$B,MATCH($D39,食材料費等!$A:$A,0))),Q39=0,Q39=""),0,Q39*INDEX(食材料費等!$B:$B,MATCH($D39,食材料費等!$A:$A,0)))</f>
        <v>0</v>
      </c>
      <c r="S39" s="78">
        <f t="shared" si="1"/>
        <v>0</v>
      </c>
      <c r="T39" s="44">
        <f t="shared" si="2"/>
        <v>0</v>
      </c>
      <c r="U39" s="44">
        <f t="shared" si="3"/>
        <v>0</v>
      </c>
      <c r="V39" s="38" t="s">
        <v>56</v>
      </c>
      <c r="W39" s="39">
        <f t="shared" si="11"/>
        <v>0</v>
      </c>
      <c r="X39" s="40">
        <f t="shared" si="12"/>
        <v>0</v>
      </c>
      <c r="Y39" s="39">
        <f t="shared" si="13"/>
        <v>0</v>
      </c>
      <c r="Z39" s="40">
        <f t="shared" si="14"/>
        <v>0</v>
      </c>
      <c r="AA39" s="39">
        <f t="shared" si="15"/>
        <v>0</v>
      </c>
      <c r="AB39" s="40">
        <f t="shared" si="16"/>
        <v>0</v>
      </c>
    </row>
    <row r="40" spans="1:28" ht="22.95" customHeight="1">
      <c r="A40" s="74">
        <v>37</v>
      </c>
      <c r="B40" s="22"/>
      <c r="C40" s="22"/>
      <c r="D40" s="22"/>
      <c r="E40" s="22"/>
      <c r="F40" s="94"/>
      <c r="G40" s="101"/>
      <c r="H40" s="97"/>
      <c r="I40" s="23"/>
      <c r="J40" s="23"/>
      <c r="K40" s="54"/>
      <c r="L40" s="55"/>
      <c r="M40" s="33"/>
      <c r="N40" s="66"/>
      <c r="O40" s="82"/>
      <c r="P40" s="69">
        <f t="shared" si="0"/>
        <v>0</v>
      </c>
      <c r="Q40" s="88"/>
      <c r="R40" s="72">
        <f>IF(OR(ISERROR(INDEX(食材料費等!$B:$B,MATCH($D40,食材料費等!$A:$A,0))),Q40=0,Q40=""),0,Q40*INDEX(食材料費等!$B:$B,MATCH($D40,食材料費等!$A:$A,0)))</f>
        <v>0</v>
      </c>
      <c r="S40" s="78">
        <f t="shared" si="1"/>
        <v>0</v>
      </c>
      <c r="T40" s="44">
        <f t="shared" si="2"/>
        <v>0</v>
      </c>
      <c r="U40" s="44">
        <f t="shared" si="3"/>
        <v>0</v>
      </c>
      <c r="V40" s="38" t="s">
        <v>57</v>
      </c>
      <c r="W40" s="39">
        <f t="shared" si="11"/>
        <v>0</v>
      </c>
      <c r="X40" s="40">
        <f t="shared" si="12"/>
        <v>0</v>
      </c>
      <c r="Y40" s="39">
        <f t="shared" si="13"/>
        <v>0</v>
      </c>
      <c r="Z40" s="40">
        <f t="shared" si="14"/>
        <v>0</v>
      </c>
      <c r="AA40" s="39">
        <f t="shared" si="15"/>
        <v>0</v>
      </c>
      <c r="AB40" s="40">
        <f t="shared" si="16"/>
        <v>0</v>
      </c>
    </row>
    <row r="41" spans="1:28" ht="22.95" customHeight="1">
      <c r="A41" s="74">
        <v>38</v>
      </c>
      <c r="B41" s="22"/>
      <c r="C41" s="22"/>
      <c r="D41" s="22"/>
      <c r="E41" s="22"/>
      <c r="F41" s="94"/>
      <c r="G41" s="101"/>
      <c r="H41" s="97"/>
      <c r="I41" s="23"/>
      <c r="J41" s="23"/>
      <c r="K41" s="54"/>
      <c r="L41" s="55"/>
      <c r="M41" s="33"/>
      <c r="N41" s="66"/>
      <c r="O41" s="82"/>
      <c r="P41" s="69">
        <f t="shared" si="0"/>
        <v>0</v>
      </c>
      <c r="Q41" s="88"/>
      <c r="R41" s="72">
        <f>IF(OR(ISERROR(INDEX(食材料費等!$B:$B,MATCH($D41,食材料費等!$A:$A,0))),Q41=0,Q41=""),0,Q41*INDEX(食材料費等!$B:$B,MATCH($D41,食材料費等!$A:$A,0)))</f>
        <v>0</v>
      </c>
      <c r="S41" s="78">
        <f t="shared" si="1"/>
        <v>0</v>
      </c>
      <c r="T41" s="44">
        <f t="shared" si="2"/>
        <v>0</v>
      </c>
      <c r="U41" s="44">
        <f t="shared" si="3"/>
        <v>0</v>
      </c>
      <c r="V41" s="38" t="s">
        <v>58</v>
      </c>
      <c r="W41" s="39">
        <f t="shared" si="11"/>
        <v>0</v>
      </c>
      <c r="X41" s="40">
        <f t="shared" si="12"/>
        <v>0</v>
      </c>
      <c r="Y41" s="39">
        <f t="shared" si="13"/>
        <v>0</v>
      </c>
      <c r="Z41" s="40">
        <f t="shared" si="14"/>
        <v>0</v>
      </c>
      <c r="AA41" s="39">
        <f t="shared" si="15"/>
        <v>0</v>
      </c>
      <c r="AB41" s="40">
        <f t="shared" si="16"/>
        <v>0</v>
      </c>
    </row>
    <row r="42" spans="1:28" ht="22.95" customHeight="1">
      <c r="A42" s="74">
        <v>39</v>
      </c>
      <c r="B42" s="22"/>
      <c r="C42" s="22"/>
      <c r="D42" s="22"/>
      <c r="E42" s="22"/>
      <c r="F42" s="94"/>
      <c r="G42" s="101"/>
      <c r="H42" s="97"/>
      <c r="I42" s="23"/>
      <c r="J42" s="23"/>
      <c r="K42" s="54"/>
      <c r="L42" s="55"/>
      <c r="M42" s="33"/>
      <c r="N42" s="66"/>
      <c r="O42" s="82"/>
      <c r="P42" s="69">
        <f t="shared" si="0"/>
        <v>0</v>
      </c>
      <c r="Q42" s="88"/>
      <c r="R42" s="72">
        <f>IF(OR(ISERROR(INDEX(食材料費等!$B:$B,MATCH($D42,食材料費等!$A:$A,0))),Q42=0,Q42=""),0,Q42*INDEX(食材料費等!$B:$B,MATCH($D42,食材料費等!$A:$A,0)))</f>
        <v>0</v>
      </c>
      <c r="S42" s="78">
        <f t="shared" si="1"/>
        <v>0</v>
      </c>
      <c r="T42" s="44">
        <f t="shared" si="2"/>
        <v>0</v>
      </c>
      <c r="U42" s="44">
        <f t="shared" si="3"/>
        <v>0</v>
      </c>
      <c r="V42" s="38" t="s">
        <v>59</v>
      </c>
      <c r="W42" s="39">
        <f t="shared" si="11"/>
        <v>0</v>
      </c>
      <c r="X42" s="40">
        <f t="shared" si="12"/>
        <v>0</v>
      </c>
      <c r="Y42" s="39">
        <f t="shared" si="13"/>
        <v>0</v>
      </c>
      <c r="Z42" s="40">
        <f t="shared" si="14"/>
        <v>0</v>
      </c>
      <c r="AA42" s="39">
        <f t="shared" si="15"/>
        <v>0</v>
      </c>
      <c r="AB42" s="40">
        <f t="shared" si="16"/>
        <v>0</v>
      </c>
    </row>
    <row r="43" spans="1:28" ht="22.95" customHeight="1">
      <c r="A43" s="74">
        <v>40</v>
      </c>
      <c r="B43" s="22"/>
      <c r="C43" s="22"/>
      <c r="D43" s="22"/>
      <c r="E43" s="22"/>
      <c r="F43" s="94"/>
      <c r="G43" s="101"/>
      <c r="H43" s="97"/>
      <c r="I43" s="23"/>
      <c r="J43" s="23"/>
      <c r="K43" s="54"/>
      <c r="L43" s="55"/>
      <c r="M43" s="33"/>
      <c r="N43" s="66"/>
      <c r="O43" s="82"/>
      <c r="P43" s="69">
        <f t="shared" si="0"/>
        <v>0</v>
      </c>
      <c r="Q43" s="88"/>
      <c r="R43" s="72">
        <f>IF(OR(ISERROR(INDEX(食材料費等!$B:$B,MATCH($D43,食材料費等!$A:$A,0))),Q43=0,Q43=""),0,Q43*INDEX(食材料費等!$B:$B,MATCH($D43,食材料費等!$A:$A,0)))</f>
        <v>0</v>
      </c>
      <c r="S43" s="78">
        <f t="shared" si="1"/>
        <v>0</v>
      </c>
      <c r="T43" s="44">
        <f t="shared" si="2"/>
        <v>0</v>
      </c>
      <c r="U43" s="44">
        <f t="shared" si="3"/>
        <v>0</v>
      </c>
      <c r="V43" s="38" t="s">
        <v>60</v>
      </c>
      <c r="W43" s="39">
        <f t="shared" si="11"/>
        <v>0</v>
      </c>
      <c r="X43" s="40">
        <f t="shared" si="12"/>
        <v>0</v>
      </c>
      <c r="Y43" s="39">
        <f t="shared" si="13"/>
        <v>0</v>
      </c>
      <c r="Z43" s="40">
        <f t="shared" si="14"/>
        <v>0</v>
      </c>
      <c r="AA43" s="39">
        <f t="shared" si="15"/>
        <v>0</v>
      </c>
      <c r="AB43" s="40">
        <f t="shared" si="16"/>
        <v>0</v>
      </c>
    </row>
    <row r="44" spans="1:28" ht="22.95" customHeight="1">
      <c r="A44" s="74">
        <v>41</v>
      </c>
      <c r="B44" s="22"/>
      <c r="C44" s="22"/>
      <c r="D44" s="22"/>
      <c r="E44" s="22"/>
      <c r="F44" s="94"/>
      <c r="G44" s="101"/>
      <c r="H44" s="97"/>
      <c r="I44" s="23"/>
      <c r="J44" s="23"/>
      <c r="K44" s="54"/>
      <c r="L44" s="55"/>
      <c r="M44" s="33"/>
      <c r="N44" s="66"/>
      <c r="O44" s="82"/>
      <c r="P44" s="69">
        <f t="shared" si="0"/>
        <v>0</v>
      </c>
      <c r="Q44" s="88"/>
      <c r="R44" s="72">
        <f>IF(OR(ISERROR(INDEX(食材料費等!$B:$B,MATCH($D44,食材料費等!$A:$A,0))),Q44=0,Q44=""),0,Q44*INDEX(食材料費等!$B:$B,MATCH($D44,食材料費等!$A:$A,0)))</f>
        <v>0</v>
      </c>
      <c r="S44" s="78">
        <f t="shared" si="1"/>
        <v>0</v>
      </c>
      <c r="T44" s="44">
        <f t="shared" si="2"/>
        <v>0</v>
      </c>
      <c r="U44" s="44">
        <f t="shared" si="3"/>
        <v>0</v>
      </c>
      <c r="V44" s="41" t="s">
        <v>61</v>
      </c>
      <c r="W44" s="42">
        <f t="shared" si="11"/>
        <v>0</v>
      </c>
      <c r="X44" s="43">
        <f t="shared" si="12"/>
        <v>0</v>
      </c>
      <c r="Y44" s="42">
        <f t="shared" si="13"/>
        <v>0</v>
      </c>
      <c r="Z44" s="43">
        <f t="shared" si="14"/>
        <v>0</v>
      </c>
      <c r="AA44" s="42">
        <f t="shared" si="15"/>
        <v>0</v>
      </c>
      <c r="AB44" s="43">
        <f t="shared" si="16"/>
        <v>0</v>
      </c>
    </row>
    <row r="45" spans="1:28" ht="22.95" customHeight="1">
      <c r="A45" s="74">
        <v>42</v>
      </c>
      <c r="B45" s="22"/>
      <c r="C45" s="22"/>
      <c r="D45" s="22"/>
      <c r="E45" s="22"/>
      <c r="F45" s="94"/>
      <c r="G45" s="101"/>
      <c r="H45" s="97"/>
      <c r="I45" s="23"/>
      <c r="J45" s="23"/>
      <c r="K45" s="54"/>
      <c r="L45" s="55"/>
      <c r="M45" s="33"/>
      <c r="N45" s="66"/>
      <c r="O45" s="82"/>
      <c r="P45" s="69">
        <f t="shared" si="0"/>
        <v>0</v>
      </c>
      <c r="Q45" s="88"/>
      <c r="R45" s="72">
        <f>IF(OR(ISERROR(INDEX(食材料費等!$B:$B,MATCH($D45,食材料費等!$A:$A,0))),Q45=0,Q45=""),0,Q45*INDEX(食材料費等!$B:$B,MATCH($D45,食材料費等!$A:$A,0)))</f>
        <v>0</v>
      </c>
      <c r="S45" s="78">
        <f t="shared" si="1"/>
        <v>0</v>
      </c>
      <c r="T45" s="44">
        <f t="shared" si="2"/>
        <v>0</v>
      </c>
      <c r="U45" s="44">
        <f t="shared" si="3"/>
        <v>0</v>
      </c>
      <c r="V45" s="35" t="s">
        <v>62</v>
      </c>
      <c r="W45" s="36">
        <f t="shared" si="11"/>
        <v>0</v>
      </c>
      <c r="X45" s="37">
        <f t="shared" si="12"/>
        <v>0</v>
      </c>
      <c r="Y45" s="36">
        <f t="shared" si="13"/>
        <v>0</v>
      </c>
      <c r="Z45" s="37">
        <f t="shared" si="14"/>
        <v>0</v>
      </c>
      <c r="AA45" s="36">
        <f t="shared" si="15"/>
        <v>0</v>
      </c>
      <c r="AB45" s="37">
        <f t="shared" si="16"/>
        <v>0</v>
      </c>
    </row>
    <row r="46" spans="1:28" ht="22.95" customHeight="1">
      <c r="A46" s="74">
        <v>43</v>
      </c>
      <c r="B46" s="22"/>
      <c r="C46" s="22"/>
      <c r="D46" s="22"/>
      <c r="E46" s="22"/>
      <c r="F46" s="94"/>
      <c r="G46" s="101"/>
      <c r="H46" s="97"/>
      <c r="I46" s="23"/>
      <c r="J46" s="23"/>
      <c r="K46" s="54"/>
      <c r="L46" s="55"/>
      <c r="M46" s="33"/>
      <c r="N46" s="66"/>
      <c r="O46" s="82"/>
      <c r="P46" s="69">
        <f t="shared" si="0"/>
        <v>0</v>
      </c>
      <c r="Q46" s="88"/>
      <c r="R46" s="72">
        <f>IF(OR(ISERROR(INDEX(食材料費等!$B:$B,MATCH($D46,食材料費等!$A:$A,0))),Q46=0,Q46=""),0,Q46*INDEX(食材料費等!$B:$B,MATCH($D46,食材料費等!$A:$A,0)))</f>
        <v>0</v>
      </c>
      <c r="S46" s="78">
        <f t="shared" si="1"/>
        <v>0</v>
      </c>
      <c r="T46" s="44">
        <f t="shared" si="2"/>
        <v>0</v>
      </c>
      <c r="U46" s="44">
        <f t="shared" si="3"/>
        <v>0</v>
      </c>
      <c r="V46" s="38" t="s">
        <v>63</v>
      </c>
      <c r="W46" s="39">
        <f t="shared" si="11"/>
        <v>0</v>
      </c>
      <c r="X46" s="40">
        <f t="shared" si="12"/>
        <v>0</v>
      </c>
      <c r="Y46" s="39">
        <f t="shared" si="13"/>
        <v>0</v>
      </c>
      <c r="Z46" s="40">
        <f t="shared" si="14"/>
        <v>0</v>
      </c>
      <c r="AA46" s="39">
        <f t="shared" si="15"/>
        <v>0</v>
      </c>
      <c r="AB46" s="40">
        <f t="shared" si="16"/>
        <v>0</v>
      </c>
    </row>
    <row r="47" spans="1:28" ht="22.95" customHeight="1">
      <c r="A47" s="74">
        <v>44</v>
      </c>
      <c r="B47" s="22"/>
      <c r="C47" s="22"/>
      <c r="D47" s="22"/>
      <c r="E47" s="22"/>
      <c r="F47" s="94"/>
      <c r="G47" s="101"/>
      <c r="H47" s="97"/>
      <c r="I47" s="23"/>
      <c r="J47" s="23"/>
      <c r="K47" s="54"/>
      <c r="L47" s="55"/>
      <c r="M47" s="33"/>
      <c r="N47" s="66"/>
      <c r="O47" s="82"/>
      <c r="P47" s="69">
        <f t="shared" si="0"/>
        <v>0</v>
      </c>
      <c r="Q47" s="88"/>
      <c r="R47" s="72">
        <f>IF(OR(ISERROR(INDEX(食材料費等!$B:$B,MATCH($D47,食材料費等!$A:$A,0))),Q47=0,Q47=""),0,Q47*INDEX(食材料費等!$B:$B,MATCH($D47,食材料費等!$A:$A,0)))</f>
        <v>0</v>
      </c>
      <c r="S47" s="78">
        <f t="shared" si="1"/>
        <v>0</v>
      </c>
      <c r="T47" s="44">
        <f t="shared" si="2"/>
        <v>0</v>
      </c>
      <c r="U47" s="44">
        <f t="shared" si="3"/>
        <v>0</v>
      </c>
      <c r="V47" s="38" t="s">
        <v>127</v>
      </c>
      <c r="W47" s="39">
        <f t="shared" si="11"/>
        <v>0</v>
      </c>
      <c r="X47" s="40">
        <f t="shared" si="12"/>
        <v>0</v>
      </c>
      <c r="Y47" s="39">
        <f t="shared" si="13"/>
        <v>0</v>
      </c>
      <c r="Z47" s="40">
        <f t="shared" si="14"/>
        <v>0</v>
      </c>
      <c r="AA47" s="39">
        <f t="shared" si="15"/>
        <v>0</v>
      </c>
      <c r="AB47" s="40">
        <f t="shared" si="16"/>
        <v>0</v>
      </c>
    </row>
    <row r="48" spans="1:28" ht="22.95" customHeight="1">
      <c r="A48" s="74">
        <v>45</v>
      </c>
      <c r="B48" s="22"/>
      <c r="C48" s="22"/>
      <c r="D48" s="22"/>
      <c r="E48" s="22"/>
      <c r="F48" s="94"/>
      <c r="G48" s="101"/>
      <c r="H48" s="97"/>
      <c r="I48" s="23"/>
      <c r="J48" s="23"/>
      <c r="K48" s="54"/>
      <c r="L48" s="55"/>
      <c r="M48" s="33"/>
      <c r="N48" s="66"/>
      <c r="O48" s="82"/>
      <c r="P48" s="69">
        <f t="shared" si="0"/>
        <v>0</v>
      </c>
      <c r="Q48" s="88"/>
      <c r="R48" s="72">
        <f>IF(OR(ISERROR(INDEX(食材料費等!$B:$B,MATCH($D48,食材料費等!$A:$A,0))),Q48=0,Q48=""),0,Q48*INDEX(食材料費等!$B:$B,MATCH($D48,食材料費等!$A:$A,0)))</f>
        <v>0</v>
      </c>
      <c r="S48" s="78">
        <f t="shared" si="1"/>
        <v>0</v>
      </c>
      <c r="T48" s="44">
        <f t="shared" si="2"/>
        <v>0</v>
      </c>
      <c r="U48" s="44">
        <f t="shared" si="3"/>
        <v>0</v>
      </c>
      <c r="V48" s="38" t="s">
        <v>64</v>
      </c>
      <c r="W48" s="39">
        <f t="shared" si="11"/>
        <v>0</v>
      </c>
      <c r="X48" s="40">
        <f t="shared" si="12"/>
        <v>0</v>
      </c>
      <c r="Y48" s="39">
        <f t="shared" si="13"/>
        <v>0</v>
      </c>
      <c r="Z48" s="40">
        <f t="shared" si="14"/>
        <v>0</v>
      </c>
      <c r="AA48" s="39">
        <f t="shared" si="15"/>
        <v>0</v>
      </c>
      <c r="AB48" s="40">
        <f t="shared" si="16"/>
        <v>0</v>
      </c>
    </row>
    <row r="49" spans="1:28" ht="22.95" customHeight="1">
      <c r="A49" s="74">
        <v>46</v>
      </c>
      <c r="B49" s="22"/>
      <c r="C49" s="22"/>
      <c r="D49" s="22"/>
      <c r="E49" s="22"/>
      <c r="F49" s="94"/>
      <c r="G49" s="101"/>
      <c r="H49" s="97"/>
      <c r="I49" s="23"/>
      <c r="J49" s="23"/>
      <c r="K49" s="54"/>
      <c r="L49" s="55"/>
      <c r="M49" s="33"/>
      <c r="N49" s="66"/>
      <c r="O49" s="82"/>
      <c r="P49" s="69">
        <f t="shared" si="0"/>
        <v>0</v>
      </c>
      <c r="Q49" s="88"/>
      <c r="R49" s="72">
        <f>IF(OR(ISERROR(INDEX(食材料費等!$B:$B,MATCH($D49,食材料費等!$A:$A,0))),Q49=0,Q49=""),0,Q49*INDEX(食材料費等!$B:$B,MATCH($D49,食材料費等!$A:$A,0)))</f>
        <v>0</v>
      </c>
      <c r="S49" s="78">
        <f t="shared" si="1"/>
        <v>0</v>
      </c>
      <c r="T49" s="44">
        <f t="shared" si="2"/>
        <v>0</v>
      </c>
      <c r="U49" s="44">
        <f t="shared" si="3"/>
        <v>0</v>
      </c>
      <c r="V49" s="38" t="s">
        <v>126</v>
      </c>
      <c r="W49" s="39">
        <f t="shared" si="11"/>
        <v>0</v>
      </c>
      <c r="X49" s="40">
        <f t="shared" si="12"/>
        <v>0</v>
      </c>
      <c r="Y49" s="39">
        <f t="shared" si="13"/>
        <v>0</v>
      </c>
      <c r="Z49" s="40">
        <f t="shared" si="14"/>
        <v>0</v>
      </c>
      <c r="AA49" s="39">
        <f t="shared" si="15"/>
        <v>0</v>
      </c>
      <c r="AB49" s="40">
        <f t="shared" si="16"/>
        <v>0</v>
      </c>
    </row>
    <row r="50" spans="1:28" ht="22.95" customHeight="1">
      <c r="A50" s="74">
        <v>47</v>
      </c>
      <c r="B50" s="22"/>
      <c r="C50" s="22"/>
      <c r="D50" s="22"/>
      <c r="E50" s="22"/>
      <c r="F50" s="94"/>
      <c r="G50" s="101"/>
      <c r="H50" s="97"/>
      <c r="I50" s="23"/>
      <c r="J50" s="23"/>
      <c r="K50" s="54"/>
      <c r="L50" s="55"/>
      <c r="M50" s="33"/>
      <c r="N50" s="66"/>
      <c r="O50" s="82"/>
      <c r="P50" s="69">
        <f t="shared" si="0"/>
        <v>0</v>
      </c>
      <c r="Q50" s="88"/>
      <c r="R50" s="72">
        <f>IF(OR(ISERROR(INDEX(食材料費等!$B:$B,MATCH($D50,食材料費等!$A:$A,0))),Q50=0,Q50=""),0,Q50*INDEX(食材料費等!$B:$B,MATCH($D50,食材料費等!$A:$A,0)))</f>
        <v>0</v>
      </c>
      <c r="S50" s="78">
        <f t="shared" si="1"/>
        <v>0</v>
      </c>
      <c r="T50" s="44">
        <f t="shared" si="2"/>
        <v>0</v>
      </c>
      <c r="U50" s="44">
        <f t="shared" si="3"/>
        <v>0</v>
      </c>
      <c r="V50" s="38" t="s">
        <v>65</v>
      </c>
      <c r="W50" s="39">
        <f t="shared" si="11"/>
        <v>0</v>
      </c>
      <c r="X50" s="40">
        <f t="shared" si="12"/>
        <v>0</v>
      </c>
      <c r="Y50" s="39">
        <f t="shared" si="13"/>
        <v>0</v>
      </c>
      <c r="Z50" s="40">
        <f t="shared" si="14"/>
        <v>0</v>
      </c>
      <c r="AA50" s="39">
        <f t="shared" si="15"/>
        <v>0</v>
      </c>
      <c r="AB50" s="40">
        <f t="shared" si="16"/>
        <v>0</v>
      </c>
    </row>
    <row r="51" spans="1:28" ht="22.95" customHeight="1">
      <c r="A51" s="74">
        <v>48</v>
      </c>
      <c r="B51" s="22"/>
      <c r="C51" s="22"/>
      <c r="D51" s="22"/>
      <c r="E51" s="22"/>
      <c r="F51" s="94"/>
      <c r="G51" s="101"/>
      <c r="H51" s="97"/>
      <c r="I51" s="23"/>
      <c r="J51" s="23"/>
      <c r="K51" s="54"/>
      <c r="L51" s="55"/>
      <c r="M51" s="33"/>
      <c r="N51" s="66"/>
      <c r="O51" s="82"/>
      <c r="P51" s="69">
        <f t="shared" si="0"/>
        <v>0</v>
      </c>
      <c r="Q51" s="88"/>
      <c r="R51" s="72">
        <f>IF(OR(ISERROR(INDEX(食材料費等!$B:$B,MATCH($D51,食材料費等!$A:$A,0))),Q51=0,Q51=""),0,Q51*INDEX(食材料費等!$B:$B,MATCH($D51,食材料費等!$A:$A,0)))</f>
        <v>0</v>
      </c>
      <c r="S51" s="78">
        <f t="shared" si="1"/>
        <v>0</v>
      </c>
      <c r="T51" s="44">
        <f t="shared" si="2"/>
        <v>0</v>
      </c>
      <c r="U51" s="44">
        <f t="shared" si="3"/>
        <v>0</v>
      </c>
      <c r="V51" s="38" t="s">
        <v>66</v>
      </c>
      <c r="W51" s="39">
        <f t="shared" si="11"/>
        <v>0</v>
      </c>
      <c r="X51" s="40">
        <f t="shared" si="12"/>
        <v>0</v>
      </c>
      <c r="Y51" s="39">
        <f t="shared" si="13"/>
        <v>0</v>
      </c>
      <c r="Z51" s="40">
        <f t="shared" si="14"/>
        <v>0</v>
      </c>
      <c r="AA51" s="39">
        <f t="shared" si="15"/>
        <v>0</v>
      </c>
      <c r="AB51" s="40">
        <f t="shared" si="16"/>
        <v>0</v>
      </c>
    </row>
    <row r="52" spans="1:28" ht="22.95" customHeight="1">
      <c r="A52" s="74">
        <v>49</v>
      </c>
      <c r="B52" s="22"/>
      <c r="C52" s="22"/>
      <c r="D52" s="22"/>
      <c r="E52" s="22"/>
      <c r="F52" s="94"/>
      <c r="G52" s="101"/>
      <c r="H52" s="97"/>
      <c r="I52" s="23"/>
      <c r="J52" s="23"/>
      <c r="K52" s="54"/>
      <c r="L52" s="55"/>
      <c r="M52" s="33"/>
      <c r="N52" s="66"/>
      <c r="O52" s="82"/>
      <c r="P52" s="69">
        <f t="shared" si="0"/>
        <v>0</v>
      </c>
      <c r="Q52" s="88"/>
      <c r="R52" s="72">
        <f>IF(OR(ISERROR(INDEX(食材料費等!$B:$B,MATCH($D52,食材料費等!$A:$A,0))),Q52=0,Q52=""),0,Q52*INDEX(食材料費等!$B:$B,MATCH($D52,食材料費等!$A:$A,0)))</f>
        <v>0</v>
      </c>
      <c r="S52" s="78">
        <f t="shared" si="1"/>
        <v>0</v>
      </c>
      <c r="T52" s="44">
        <f t="shared" si="2"/>
        <v>0</v>
      </c>
      <c r="U52" s="44">
        <f t="shared" si="3"/>
        <v>0</v>
      </c>
      <c r="V52" s="38" t="s">
        <v>67</v>
      </c>
      <c r="W52" s="39">
        <f t="shared" si="11"/>
        <v>0</v>
      </c>
      <c r="X52" s="40">
        <f t="shared" si="12"/>
        <v>0</v>
      </c>
      <c r="Y52" s="39">
        <f t="shared" si="13"/>
        <v>0</v>
      </c>
      <c r="Z52" s="40">
        <f t="shared" si="14"/>
        <v>0</v>
      </c>
      <c r="AA52" s="39">
        <f t="shared" si="15"/>
        <v>0</v>
      </c>
      <c r="AB52" s="40">
        <f t="shared" si="16"/>
        <v>0</v>
      </c>
    </row>
    <row r="53" spans="1:28" ht="22.95" customHeight="1">
      <c r="A53" s="74">
        <v>50</v>
      </c>
      <c r="B53" s="22"/>
      <c r="C53" s="22"/>
      <c r="D53" s="22"/>
      <c r="E53" s="22"/>
      <c r="F53" s="94"/>
      <c r="G53" s="101"/>
      <c r="H53" s="97"/>
      <c r="I53" s="23"/>
      <c r="J53" s="23"/>
      <c r="K53" s="54"/>
      <c r="L53" s="55"/>
      <c r="M53" s="33"/>
      <c r="N53" s="66"/>
      <c r="O53" s="82"/>
      <c r="P53" s="69">
        <f t="shared" si="0"/>
        <v>0</v>
      </c>
      <c r="Q53" s="88"/>
      <c r="R53" s="72">
        <f>IF(OR(ISERROR(INDEX(食材料費等!$B:$B,MATCH($D53,食材料費等!$A:$A,0))),Q53=0,Q53=""),0,Q53*INDEX(食材料費等!$B:$B,MATCH($D53,食材料費等!$A:$A,0)))</f>
        <v>0</v>
      </c>
      <c r="S53" s="78">
        <f t="shared" si="1"/>
        <v>0</v>
      </c>
      <c r="T53" s="44">
        <f t="shared" si="2"/>
        <v>0</v>
      </c>
      <c r="U53" s="44">
        <f t="shared" si="3"/>
        <v>0</v>
      </c>
      <c r="V53" s="38" t="s">
        <v>128</v>
      </c>
      <c r="W53" s="39">
        <f t="shared" si="11"/>
        <v>0</v>
      </c>
      <c r="X53" s="40">
        <f t="shared" si="12"/>
        <v>0</v>
      </c>
      <c r="Y53" s="39">
        <f t="shared" si="13"/>
        <v>0</v>
      </c>
      <c r="Z53" s="40">
        <f t="shared" si="14"/>
        <v>0</v>
      </c>
      <c r="AA53" s="39">
        <f t="shared" si="15"/>
        <v>0</v>
      </c>
      <c r="AB53" s="40">
        <f t="shared" si="16"/>
        <v>0</v>
      </c>
    </row>
    <row r="54" spans="1:28" ht="22.95" customHeight="1">
      <c r="A54" s="74">
        <v>51</v>
      </c>
      <c r="B54" s="22"/>
      <c r="C54" s="22"/>
      <c r="D54" s="22"/>
      <c r="E54" s="22"/>
      <c r="F54" s="94"/>
      <c r="G54" s="101"/>
      <c r="H54" s="97"/>
      <c r="I54" s="23"/>
      <c r="J54" s="23"/>
      <c r="K54" s="54"/>
      <c r="L54" s="55"/>
      <c r="M54" s="33"/>
      <c r="N54" s="66"/>
      <c r="O54" s="82"/>
      <c r="P54" s="69">
        <f t="shared" si="0"/>
        <v>0</v>
      </c>
      <c r="Q54" s="88"/>
      <c r="R54" s="72">
        <f>IF(OR(ISERROR(INDEX(食材料費等!$B:$B,MATCH($D54,食材料費等!$A:$A,0))),Q54=0,Q54=""),0,Q54*INDEX(食材料費等!$B:$B,MATCH($D54,食材料費等!$A:$A,0)))</f>
        <v>0</v>
      </c>
      <c r="S54" s="78">
        <f t="shared" si="1"/>
        <v>0</v>
      </c>
      <c r="T54" s="44">
        <f t="shared" si="2"/>
        <v>0</v>
      </c>
      <c r="U54" s="44">
        <f t="shared" si="3"/>
        <v>0</v>
      </c>
      <c r="V54" s="38" t="s">
        <v>129</v>
      </c>
      <c r="W54" s="39">
        <f t="shared" si="11"/>
        <v>0</v>
      </c>
      <c r="X54" s="40">
        <f t="shared" si="12"/>
        <v>0</v>
      </c>
      <c r="Y54" s="39">
        <f t="shared" si="13"/>
        <v>0</v>
      </c>
      <c r="Z54" s="40">
        <f t="shared" si="14"/>
        <v>0</v>
      </c>
      <c r="AA54" s="39">
        <f t="shared" si="15"/>
        <v>0</v>
      </c>
      <c r="AB54" s="40">
        <f t="shared" si="16"/>
        <v>0</v>
      </c>
    </row>
    <row r="55" spans="1:28" ht="22.95" customHeight="1">
      <c r="A55" s="74">
        <v>52</v>
      </c>
      <c r="B55" s="22"/>
      <c r="C55" s="22"/>
      <c r="D55" s="22"/>
      <c r="E55" s="22"/>
      <c r="F55" s="94"/>
      <c r="G55" s="101"/>
      <c r="H55" s="97"/>
      <c r="I55" s="23"/>
      <c r="J55" s="23"/>
      <c r="K55" s="54"/>
      <c r="L55" s="55"/>
      <c r="M55" s="33"/>
      <c r="N55" s="66"/>
      <c r="O55" s="82"/>
      <c r="P55" s="69">
        <f t="shared" si="0"/>
        <v>0</v>
      </c>
      <c r="Q55" s="88"/>
      <c r="R55" s="72">
        <f>IF(OR(ISERROR(INDEX(食材料費等!$B:$B,MATCH($D55,食材料費等!$A:$A,0))),Q55=0,Q55=""),0,Q55*INDEX(食材料費等!$B:$B,MATCH($D55,食材料費等!$A:$A,0)))</f>
        <v>0</v>
      </c>
      <c r="S55" s="78">
        <f t="shared" si="1"/>
        <v>0</v>
      </c>
      <c r="T55" s="44">
        <f t="shared" si="2"/>
        <v>0</v>
      </c>
      <c r="U55" s="44">
        <f t="shared" si="3"/>
        <v>0</v>
      </c>
      <c r="V55" s="38" t="s">
        <v>130</v>
      </c>
      <c r="W55" s="39">
        <f t="shared" si="11"/>
        <v>0</v>
      </c>
      <c r="X55" s="40">
        <f t="shared" si="12"/>
        <v>0</v>
      </c>
      <c r="Y55" s="39">
        <f t="shared" si="13"/>
        <v>0</v>
      </c>
      <c r="Z55" s="40">
        <f t="shared" si="14"/>
        <v>0</v>
      </c>
      <c r="AA55" s="39">
        <f t="shared" si="15"/>
        <v>0</v>
      </c>
      <c r="AB55" s="40">
        <f t="shared" si="16"/>
        <v>0</v>
      </c>
    </row>
    <row r="56" spans="1:28" ht="22.95" customHeight="1">
      <c r="A56" s="74">
        <v>53</v>
      </c>
      <c r="B56" s="22"/>
      <c r="C56" s="22"/>
      <c r="D56" s="22"/>
      <c r="E56" s="22"/>
      <c r="F56" s="94"/>
      <c r="G56" s="101"/>
      <c r="H56" s="97"/>
      <c r="I56" s="23"/>
      <c r="J56" s="23"/>
      <c r="K56" s="54"/>
      <c r="L56" s="55"/>
      <c r="M56" s="33"/>
      <c r="N56" s="66"/>
      <c r="O56" s="82"/>
      <c r="P56" s="69">
        <f t="shared" si="0"/>
        <v>0</v>
      </c>
      <c r="Q56" s="88"/>
      <c r="R56" s="72">
        <f>IF(OR(ISERROR(INDEX(食材料費等!$B:$B,MATCH($D56,食材料費等!$A:$A,0))),Q56=0,Q56=""),0,Q56*INDEX(食材料費等!$B:$B,MATCH($D56,食材料費等!$A:$A,0)))</f>
        <v>0</v>
      </c>
      <c r="S56" s="78">
        <f t="shared" si="1"/>
        <v>0</v>
      </c>
      <c r="T56" s="44">
        <f t="shared" si="2"/>
        <v>0</v>
      </c>
      <c r="U56" s="44">
        <f t="shared" si="3"/>
        <v>0</v>
      </c>
      <c r="V56" s="38" t="s">
        <v>131</v>
      </c>
      <c r="W56" s="39">
        <f t="shared" si="11"/>
        <v>0</v>
      </c>
      <c r="X56" s="40">
        <f t="shared" si="12"/>
        <v>0</v>
      </c>
      <c r="Y56" s="39">
        <f t="shared" si="13"/>
        <v>0</v>
      </c>
      <c r="Z56" s="40">
        <f t="shared" si="14"/>
        <v>0</v>
      </c>
      <c r="AA56" s="39">
        <f t="shared" si="15"/>
        <v>0</v>
      </c>
      <c r="AB56" s="40">
        <f t="shared" si="16"/>
        <v>0</v>
      </c>
    </row>
    <row r="57" spans="1:28" ht="22.95" customHeight="1">
      <c r="A57" s="74">
        <v>54</v>
      </c>
      <c r="B57" s="22"/>
      <c r="C57" s="22"/>
      <c r="D57" s="22"/>
      <c r="E57" s="22"/>
      <c r="F57" s="94"/>
      <c r="G57" s="101"/>
      <c r="H57" s="97"/>
      <c r="I57" s="23"/>
      <c r="J57" s="23"/>
      <c r="K57" s="54"/>
      <c r="L57" s="55"/>
      <c r="M57" s="33"/>
      <c r="N57" s="66"/>
      <c r="O57" s="82"/>
      <c r="P57" s="69">
        <f t="shared" si="0"/>
        <v>0</v>
      </c>
      <c r="Q57" s="88"/>
      <c r="R57" s="72">
        <f>IF(OR(ISERROR(INDEX(食材料費等!$B:$B,MATCH($D57,食材料費等!$A:$A,0))),Q57=0,Q57=""),0,Q57*INDEX(食材料費等!$B:$B,MATCH($D57,食材料費等!$A:$A,0)))</f>
        <v>0</v>
      </c>
      <c r="S57" s="78">
        <f t="shared" si="1"/>
        <v>0</v>
      </c>
      <c r="T57" s="44">
        <f t="shared" si="2"/>
        <v>0</v>
      </c>
      <c r="U57" s="44">
        <f t="shared" si="3"/>
        <v>0</v>
      </c>
      <c r="V57" s="38" t="s">
        <v>132</v>
      </c>
      <c r="W57" s="39">
        <f t="shared" si="11"/>
        <v>0</v>
      </c>
      <c r="X57" s="40">
        <f t="shared" si="12"/>
        <v>0</v>
      </c>
      <c r="Y57" s="39">
        <f t="shared" si="13"/>
        <v>0</v>
      </c>
      <c r="Z57" s="40">
        <f t="shared" si="14"/>
        <v>0</v>
      </c>
      <c r="AA57" s="39">
        <f t="shared" si="15"/>
        <v>0</v>
      </c>
      <c r="AB57" s="40">
        <f t="shared" si="16"/>
        <v>0</v>
      </c>
    </row>
    <row r="58" spans="1:28" ht="22.95" customHeight="1">
      <c r="A58" s="74">
        <v>55</v>
      </c>
      <c r="B58" s="22"/>
      <c r="C58" s="22"/>
      <c r="D58" s="22"/>
      <c r="E58" s="22"/>
      <c r="F58" s="94"/>
      <c r="G58" s="101"/>
      <c r="H58" s="97"/>
      <c r="I58" s="23"/>
      <c r="J58" s="23"/>
      <c r="K58" s="54"/>
      <c r="L58" s="55"/>
      <c r="M58" s="33"/>
      <c r="N58" s="66"/>
      <c r="O58" s="82"/>
      <c r="P58" s="69">
        <f t="shared" si="0"/>
        <v>0</v>
      </c>
      <c r="Q58" s="88"/>
      <c r="R58" s="72">
        <f>IF(OR(ISERROR(INDEX(食材料費等!$B:$B,MATCH($D58,食材料費等!$A:$A,0))),Q58=0,Q58=""),0,Q58*INDEX(食材料費等!$B:$B,MATCH($D58,食材料費等!$A:$A,0)))</f>
        <v>0</v>
      </c>
      <c r="S58" s="78">
        <f t="shared" si="1"/>
        <v>0</v>
      </c>
      <c r="T58" s="44">
        <f t="shared" si="2"/>
        <v>0</v>
      </c>
      <c r="U58" s="44">
        <f t="shared" si="3"/>
        <v>0</v>
      </c>
      <c r="V58" s="38" t="s">
        <v>68</v>
      </c>
      <c r="W58" s="39">
        <f t="shared" si="11"/>
        <v>0</v>
      </c>
      <c r="X58" s="40">
        <f t="shared" si="12"/>
        <v>0</v>
      </c>
      <c r="Y58" s="39">
        <f t="shared" si="13"/>
        <v>0</v>
      </c>
      <c r="Z58" s="40">
        <f t="shared" si="14"/>
        <v>0</v>
      </c>
      <c r="AA58" s="39">
        <f t="shared" si="15"/>
        <v>0</v>
      </c>
      <c r="AB58" s="40">
        <f t="shared" si="16"/>
        <v>0</v>
      </c>
    </row>
    <row r="59" spans="1:28" ht="22.95" customHeight="1">
      <c r="A59" s="74">
        <v>56</v>
      </c>
      <c r="B59" s="22"/>
      <c r="C59" s="22"/>
      <c r="D59" s="22"/>
      <c r="E59" s="22"/>
      <c r="F59" s="94"/>
      <c r="G59" s="101"/>
      <c r="H59" s="97"/>
      <c r="I59" s="23"/>
      <c r="J59" s="23"/>
      <c r="K59" s="54"/>
      <c r="L59" s="55"/>
      <c r="M59" s="33"/>
      <c r="N59" s="66"/>
      <c r="O59" s="82"/>
      <c r="P59" s="69">
        <f t="shared" si="0"/>
        <v>0</v>
      </c>
      <c r="Q59" s="88"/>
      <c r="R59" s="72">
        <f>IF(OR(ISERROR(INDEX(食材料費等!$B:$B,MATCH($D59,食材料費等!$A:$A,0))),Q59=0,Q59=""),0,Q59*INDEX(食材料費等!$B:$B,MATCH($D59,食材料費等!$A:$A,0)))</f>
        <v>0</v>
      </c>
      <c r="S59" s="78">
        <f t="shared" si="1"/>
        <v>0</v>
      </c>
      <c r="T59" s="44">
        <f t="shared" si="2"/>
        <v>0</v>
      </c>
      <c r="U59" s="44">
        <f t="shared" si="3"/>
        <v>0</v>
      </c>
      <c r="V59" s="38" t="s">
        <v>69</v>
      </c>
      <c r="W59" s="39">
        <f t="shared" si="11"/>
        <v>0</v>
      </c>
      <c r="X59" s="40">
        <f t="shared" si="12"/>
        <v>0</v>
      </c>
      <c r="Y59" s="39">
        <f t="shared" si="13"/>
        <v>0</v>
      </c>
      <c r="Z59" s="40">
        <f t="shared" si="14"/>
        <v>0</v>
      </c>
      <c r="AA59" s="39">
        <f t="shared" si="15"/>
        <v>0</v>
      </c>
      <c r="AB59" s="40">
        <f t="shared" si="16"/>
        <v>0</v>
      </c>
    </row>
    <row r="60" spans="1:28" ht="22.95" customHeight="1">
      <c r="A60" s="74">
        <v>57</v>
      </c>
      <c r="B60" s="22"/>
      <c r="C60" s="22"/>
      <c r="D60" s="22"/>
      <c r="E60" s="22"/>
      <c r="F60" s="94"/>
      <c r="G60" s="101"/>
      <c r="H60" s="97"/>
      <c r="I60" s="23"/>
      <c r="J60" s="23"/>
      <c r="K60" s="54"/>
      <c r="L60" s="55"/>
      <c r="M60" s="33"/>
      <c r="N60" s="66"/>
      <c r="O60" s="82"/>
      <c r="P60" s="69">
        <f t="shared" si="0"/>
        <v>0</v>
      </c>
      <c r="Q60" s="88"/>
      <c r="R60" s="72">
        <f>IF(OR(ISERROR(INDEX(食材料費等!$B:$B,MATCH($D60,食材料費等!$A:$A,0))),Q60=0,Q60=""),0,Q60*INDEX(食材料費等!$B:$B,MATCH($D60,食材料費等!$A:$A,0)))</f>
        <v>0</v>
      </c>
      <c r="S60" s="78">
        <f t="shared" si="1"/>
        <v>0</v>
      </c>
      <c r="T60" s="44">
        <f t="shared" si="2"/>
        <v>0</v>
      </c>
      <c r="U60" s="44">
        <f t="shared" si="3"/>
        <v>0</v>
      </c>
      <c r="V60" s="38" t="s">
        <v>70</v>
      </c>
      <c r="W60" s="39">
        <f t="shared" si="11"/>
        <v>0</v>
      </c>
      <c r="X60" s="40">
        <f t="shared" si="12"/>
        <v>0</v>
      </c>
      <c r="Y60" s="39">
        <f t="shared" si="13"/>
        <v>0</v>
      </c>
      <c r="Z60" s="40">
        <f t="shared" si="14"/>
        <v>0</v>
      </c>
      <c r="AA60" s="39">
        <f t="shared" si="15"/>
        <v>0</v>
      </c>
      <c r="AB60" s="40">
        <f t="shared" si="16"/>
        <v>0</v>
      </c>
    </row>
    <row r="61" spans="1:28" ht="22.95" customHeight="1">
      <c r="A61" s="74">
        <v>58</v>
      </c>
      <c r="B61" s="22"/>
      <c r="C61" s="22"/>
      <c r="D61" s="22"/>
      <c r="E61" s="22"/>
      <c r="F61" s="94"/>
      <c r="G61" s="101"/>
      <c r="H61" s="97"/>
      <c r="I61" s="23"/>
      <c r="J61" s="23"/>
      <c r="K61" s="54"/>
      <c r="L61" s="55"/>
      <c r="M61" s="33"/>
      <c r="N61" s="66"/>
      <c r="O61" s="82"/>
      <c r="P61" s="69">
        <f t="shared" si="0"/>
        <v>0</v>
      </c>
      <c r="Q61" s="88"/>
      <c r="R61" s="72">
        <f>IF(OR(ISERROR(INDEX(食材料費等!$B:$B,MATCH($D61,食材料費等!$A:$A,0))),Q61=0,Q61=""),0,Q61*INDEX(食材料費等!$B:$B,MATCH($D61,食材料費等!$A:$A,0)))</f>
        <v>0</v>
      </c>
      <c r="S61" s="78">
        <f t="shared" si="1"/>
        <v>0</v>
      </c>
      <c r="T61" s="44">
        <f t="shared" si="2"/>
        <v>0</v>
      </c>
      <c r="U61" s="44">
        <f t="shared" si="3"/>
        <v>0</v>
      </c>
      <c r="V61" s="38" t="s">
        <v>145</v>
      </c>
      <c r="W61" s="39">
        <f t="shared" si="11"/>
        <v>0</v>
      </c>
      <c r="X61" s="40">
        <f t="shared" si="12"/>
        <v>0</v>
      </c>
      <c r="Y61" s="39">
        <f t="shared" si="13"/>
        <v>0</v>
      </c>
      <c r="Z61" s="40">
        <f t="shared" si="14"/>
        <v>0</v>
      </c>
      <c r="AA61" s="39">
        <f t="shared" si="15"/>
        <v>0</v>
      </c>
      <c r="AB61" s="40">
        <f t="shared" si="16"/>
        <v>0</v>
      </c>
    </row>
    <row r="62" spans="1:28" ht="22.95" customHeight="1">
      <c r="A62" s="74">
        <v>59</v>
      </c>
      <c r="B62" s="22"/>
      <c r="C62" s="22"/>
      <c r="D62" s="22"/>
      <c r="E62" s="22"/>
      <c r="F62" s="94"/>
      <c r="G62" s="101"/>
      <c r="H62" s="97"/>
      <c r="I62" s="23"/>
      <c r="J62" s="23"/>
      <c r="K62" s="54"/>
      <c r="L62" s="55"/>
      <c r="M62" s="33"/>
      <c r="N62" s="66"/>
      <c r="O62" s="82"/>
      <c r="P62" s="69">
        <f t="shared" si="0"/>
        <v>0</v>
      </c>
      <c r="Q62" s="88"/>
      <c r="R62" s="72">
        <f>IF(OR(ISERROR(INDEX(食材料費等!$B:$B,MATCH($D62,食材料費等!$A:$A,0))),Q62=0,Q62=""),0,Q62*INDEX(食材料費等!$B:$B,MATCH($D62,食材料費等!$A:$A,0)))</f>
        <v>0</v>
      </c>
      <c r="S62" s="78">
        <f t="shared" si="1"/>
        <v>0</v>
      </c>
      <c r="T62" s="44">
        <f t="shared" si="2"/>
        <v>0</v>
      </c>
      <c r="U62" s="44">
        <f t="shared" si="3"/>
        <v>0</v>
      </c>
      <c r="V62" s="38" t="s">
        <v>146</v>
      </c>
      <c r="W62" s="39">
        <f t="shared" si="11"/>
        <v>0</v>
      </c>
      <c r="X62" s="40">
        <f t="shared" si="12"/>
        <v>0</v>
      </c>
      <c r="Y62" s="39">
        <f t="shared" si="13"/>
        <v>0</v>
      </c>
      <c r="Z62" s="40">
        <f t="shared" si="14"/>
        <v>0</v>
      </c>
      <c r="AA62" s="39">
        <f t="shared" si="15"/>
        <v>0</v>
      </c>
      <c r="AB62" s="40">
        <f t="shared" si="16"/>
        <v>0</v>
      </c>
    </row>
    <row r="63" spans="1:28" ht="22.95" customHeight="1">
      <c r="A63" s="74">
        <v>60</v>
      </c>
      <c r="B63" s="22"/>
      <c r="C63" s="22"/>
      <c r="D63" s="22"/>
      <c r="E63" s="22"/>
      <c r="F63" s="94"/>
      <c r="G63" s="101"/>
      <c r="H63" s="97"/>
      <c r="I63" s="23"/>
      <c r="J63" s="23"/>
      <c r="K63" s="54"/>
      <c r="L63" s="55"/>
      <c r="M63" s="33"/>
      <c r="N63" s="66"/>
      <c r="O63" s="82"/>
      <c r="P63" s="69">
        <f t="shared" si="0"/>
        <v>0</v>
      </c>
      <c r="Q63" s="88"/>
      <c r="R63" s="72">
        <f>IF(OR(ISERROR(INDEX(食材料費等!$B:$B,MATCH($D63,食材料費等!$A:$A,0))),Q63=0,Q63=""),0,Q63*INDEX(食材料費等!$B:$B,MATCH($D63,食材料費等!$A:$A,0)))</f>
        <v>0</v>
      </c>
      <c r="S63" s="78">
        <f t="shared" si="1"/>
        <v>0</v>
      </c>
      <c r="T63" s="44">
        <f t="shared" si="2"/>
        <v>0</v>
      </c>
      <c r="U63" s="44">
        <f t="shared" si="3"/>
        <v>0</v>
      </c>
      <c r="V63" s="38" t="s">
        <v>147</v>
      </c>
      <c r="W63" s="39">
        <f t="shared" si="11"/>
        <v>0</v>
      </c>
      <c r="X63" s="40">
        <f t="shared" si="12"/>
        <v>0</v>
      </c>
      <c r="Y63" s="39">
        <f t="shared" si="13"/>
        <v>0</v>
      </c>
      <c r="Z63" s="40">
        <f t="shared" si="14"/>
        <v>0</v>
      </c>
      <c r="AA63" s="39">
        <f t="shared" si="15"/>
        <v>0</v>
      </c>
      <c r="AB63" s="40">
        <f t="shared" si="16"/>
        <v>0</v>
      </c>
    </row>
    <row r="64" spans="1:28" ht="22.95" customHeight="1">
      <c r="A64" s="74">
        <v>61</v>
      </c>
      <c r="B64" s="22"/>
      <c r="C64" s="22"/>
      <c r="D64" s="22"/>
      <c r="E64" s="22"/>
      <c r="F64" s="94"/>
      <c r="G64" s="101"/>
      <c r="H64" s="97"/>
      <c r="I64" s="23"/>
      <c r="J64" s="23"/>
      <c r="K64" s="54"/>
      <c r="L64" s="55"/>
      <c r="M64" s="33"/>
      <c r="N64" s="66"/>
      <c r="O64" s="82"/>
      <c r="P64" s="69">
        <f t="shared" si="0"/>
        <v>0</v>
      </c>
      <c r="Q64" s="88"/>
      <c r="R64" s="72">
        <f>IF(OR(ISERROR(INDEX(食材料費等!$B:$B,MATCH($D64,食材料費等!$A:$A,0))),Q64=0,Q64=""),0,Q64*INDEX(食材料費等!$B:$B,MATCH($D64,食材料費等!$A:$A,0)))</f>
        <v>0</v>
      </c>
      <c r="S64" s="78">
        <f t="shared" si="1"/>
        <v>0</v>
      </c>
      <c r="T64" s="44">
        <f t="shared" si="2"/>
        <v>0</v>
      </c>
      <c r="U64" s="44">
        <f t="shared" si="3"/>
        <v>0</v>
      </c>
      <c r="V64" s="38" t="s">
        <v>148</v>
      </c>
      <c r="W64" s="39">
        <f t="shared" si="11"/>
        <v>0</v>
      </c>
      <c r="X64" s="40">
        <f t="shared" si="12"/>
        <v>0</v>
      </c>
      <c r="Y64" s="39">
        <f t="shared" si="13"/>
        <v>0</v>
      </c>
      <c r="Z64" s="40">
        <f t="shared" si="14"/>
        <v>0</v>
      </c>
      <c r="AA64" s="39">
        <f t="shared" si="15"/>
        <v>0</v>
      </c>
      <c r="AB64" s="40">
        <f t="shared" si="16"/>
        <v>0</v>
      </c>
    </row>
    <row r="65" spans="1:29" ht="22.95" customHeight="1">
      <c r="A65" s="74">
        <v>62</v>
      </c>
      <c r="B65" s="22"/>
      <c r="C65" s="22"/>
      <c r="D65" s="22"/>
      <c r="E65" s="22"/>
      <c r="F65" s="94"/>
      <c r="G65" s="101"/>
      <c r="H65" s="97"/>
      <c r="I65" s="23"/>
      <c r="J65" s="23"/>
      <c r="K65" s="54"/>
      <c r="L65" s="55"/>
      <c r="M65" s="33"/>
      <c r="N65" s="66"/>
      <c r="O65" s="82"/>
      <c r="P65" s="69">
        <f t="shared" si="0"/>
        <v>0</v>
      </c>
      <c r="Q65" s="88"/>
      <c r="R65" s="72">
        <f>IF(OR(ISERROR(INDEX(食材料費等!$B:$B,MATCH($D65,食材料費等!$A:$A,0))),Q65=0,Q65=""),0,Q65*INDEX(食材料費等!$B:$B,MATCH($D65,食材料費等!$A:$A,0)))</f>
        <v>0</v>
      </c>
      <c r="S65" s="78">
        <f t="shared" si="1"/>
        <v>0</v>
      </c>
      <c r="T65" s="44">
        <f t="shared" si="2"/>
        <v>0</v>
      </c>
      <c r="U65" s="44">
        <f t="shared" si="3"/>
        <v>0</v>
      </c>
      <c r="V65" s="38" t="s">
        <v>149</v>
      </c>
      <c r="W65" s="39">
        <f t="shared" si="11"/>
        <v>0</v>
      </c>
      <c r="X65" s="40">
        <f t="shared" si="12"/>
        <v>0</v>
      </c>
      <c r="Y65" s="39">
        <f t="shared" si="13"/>
        <v>0</v>
      </c>
      <c r="Z65" s="40">
        <f t="shared" si="14"/>
        <v>0</v>
      </c>
      <c r="AA65" s="39">
        <f t="shared" si="15"/>
        <v>0</v>
      </c>
      <c r="AB65" s="40">
        <f t="shared" si="16"/>
        <v>0</v>
      </c>
    </row>
    <row r="66" spans="1:29" ht="22.95" customHeight="1">
      <c r="A66" s="74">
        <v>63</v>
      </c>
      <c r="B66" s="22"/>
      <c r="C66" s="22"/>
      <c r="D66" s="22"/>
      <c r="E66" s="22"/>
      <c r="F66" s="94"/>
      <c r="G66" s="101"/>
      <c r="H66" s="97"/>
      <c r="I66" s="23"/>
      <c r="J66" s="23"/>
      <c r="K66" s="54"/>
      <c r="L66" s="55"/>
      <c r="M66" s="33"/>
      <c r="N66" s="66"/>
      <c r="O66" s="82"/>
      <c r="P66" s="69">
        <f t="shared" si="0"/>
        <v>0</v>
      </c>
      <c r="Q66" s="88"/>
      <c r="R66" s="72">
        <f>IF(OR(ISERROR(INDEX(食材料費等!$B:$B,MATCH($D66,食材料費等!$A:$A,0))),Q66=0,Q66=""),0,Q66*INDEX(食材料費等!$B:$B,MATCH($D66,食材料費等!$A:$A,0)))</f>
        <v>0</v>
      </c>
      <c r="S66" s="78">
        <f t="shared" si="1"/>
        <v>0</v>
      </c>
      <c r="T66" s="44">
        <f t="shared" si="2"/>
        <v>0</v>
      </c>
      <c r="U66" s="44">
        <f t="shared" si="3"/>
        <v>0</v>
      </c>
      <c r="V66" s="41" t="s">
        <v>150</v>
      </c>
      <c r="W66" s="42">
        <f t="shared" si="11"/>
        <v>0</v>
      </c>
      <c r="X66" s="43">
        <f t="shared" si="12"/>
        <v>0</v>
      </c>
      <c r="Y66" s="42">
        <f t="shared" si="13"/>
        <v>0</v>
      </c>
      <c r="Z66" s="43">
        <f t="shared" si="14"/>
        <v>0</v>
      </c>
      <c r="AA66" s="42">
        <f t="shared" si="15"/>
        <v>0</v>
      </c>
      <c r="AB66" s="43">
        <f t="shared" si="16"/>
        <v>0</v>
      </c>
    </row>
    <row r="67" spans="1:29" ht="22.95" customHeight="1">
      <c r="A67" s="74">
        <v>64</v>
      </c>
      <c r="B67" s="22"/>
      <c r="C67" s="22"/>
      <c r="D67" s="22"/>
      <c r="E67" s="22"/>
      <c r="F67" s="94"/>
      <c r="G67" s="101"/>
      <c r="H67" s="97"/>
      <c r="I67" s="23"/>
      <c r="J67" s="23"/>
      <c r="K67" s="54"/>
      <c r="L67" s="55"/>
      <c r="M67" s="33"/>
      <c r="N67" s="66"/>
      <c r="O67" s="82"/>
      <c r="P67" s="69">
        <f t="shared" si="0"/>
        <v>0</v>
      </c>
      <c r="Q67" s="88"/>
      <c r="R67" s="72">
        <f>IF(OR(ISERROR(INDEX(食材料費等!$B:$B,MATCH($D67,食材料費等!$A:$A,0))),Q67=0,Q67=""),0,Q67*INDEX(食材料費等!$B:$B,MATCH($D67,食材料費等!$A:$A,0)))</f>
        <v>0</v>
      </c>
      <c r="S67" s="78">
        <f t="shared" si="1"/>
        <v>0</v>
      </c>
      <c r="T67" s="44">
        <f t="shared" si="2"/>
        <v>0</v>
      </c>
      <c r="U67" s="44">
        <f t="shared" si="3"/>
        <v>0</v>
      </c>
      <c r="V67" s="35" t="s">
        <v>151</v>
      </c>
      <c r="W67" s="36">
        <f t="shared" si="11"/>
        <v>0</v>
      </c>
      <c r="X67" s="37">
        <f t="shared" si="12"/>
        <v>0</v>
      </c>
      <c r="Y67" s="36">
        <f t="shared" si="13"/>
        <v>0</v>
      </c>
      <c r="Z67" s="37">
        <f t="shared" si="14"/>
        <v>0</v>
      </c>
      <c r="AA67" s="36">
        <f t="shared" si="15"/>
        <v>0</v>
      </c>
      <c r="AB67" s="37">
        <f t="shared" si="16"/>
        <v>0</v>
      </c>
    </row>
    <row r="68" spans="1:29" ht="22.95" customHeight="1">
      <c r="A68" s="74">
        <v>65</v>
      </c>
      <c r="B68" s="22"/>
      <c r="C68" s="22"/>
      <c r="D68" s="22"/>
      <c r="E68" s="22"/>
      <c r="F68" s="94"/>
      <c r="G68" s="101"/>
      <c r="H68" s="97"/>
      <c r="I68" s="23"/>
      <c r="J68" s="23"/>
      <c r="K68" s="54"/>
      <c r="L68" s="55"/>
      <c r="M68" s="33"/>
      <c r="N68" s="66"/>
      <c r="O68" s="82"/>
      <c r="P68" s="69">
        <f t="shared" si="0"/>
        <v>0</v>
      </c>
      <c r="Q68" s="88"/>
      <c r="R68" s="72">
        <f>IF(OR(ISERROR(INDEX(食材料費等!$B:$B,MATCH($D68,食材料費等!$A:$A,0))),Q68=0,Q68=""),0,Q68*INDEX(食材料費等!$B:$B,MATCH($D68,食材料費等!$A:$A,0)))</f>
        <v>0</v>
      </c>
      <c r="S68" s="78">
        <f t="shared" si="1"/>
        <v>0</v>
      </c>
      <c r="T68" s="44">
        <f t="shared" si="2"/>
        <v>0</v>
      </c>
      <c r="U68" s="44">
        <f t="shared" si="3"/>
        <v>0</v>
      </c>
      <c r="V68" s="38" t="s">
        <v>166</v>
      </c>
      <c r="W68" s="39">
        <f t="shared" si="11"/>
        <v>0</v>
      </c>
      <c r="X68" s="40">
        <f t="shared" si="12"/>
        <v>0</v>
      </c>
      <c r="Y68" s="39">
        <f t="shared" si="13"/>
        <v>0</v>
      </c>
      <c r="Z68" s="40">
        <f t="shared" si="14"/>
        <v>0</v>
      </c>
      <c r="AA68" s="39">
        <f t="shared" si="15"/>
        <v>0</v>
      </c>
      <c r="AB68" s="40">
        <f t="shared" si="16"/>
        <v>0</v>
      </c>
    </row>
    <row r="69" spans="1:29" ht="22.95" customHeight="1">
      <c r="A69" s="74">
        <v>66</v>
      </c>
      <c r="B69" s="22"/>
      <c r="C69" s="22"/>
      <c r="D69" s="22"/>
      <c r="E69" s="22"/>
      <c r="F69" s="94"/>
      <c r="G69" s="101"/>
      <c r="H69" s="97"/>
      <c r="I69" s="23"/>
      <c r="J69" s="23"/>
      <c r="K69" s="54"/>
      <c r="L69" s="55"/>
      <c r="M69" s="33"/>
      <c r="N69" s="66"/>
      <c r="O69" s="82"/>
      <c r="P69" s="69">
        <f t="shared" ref="P69:P132" si="17">IF(C69="その他※対象外",0,ROUNDDOWN(SUM(T69:U69)*0.135*IF(OR($D69="病院",$D69="有床診療所"),$O69,0.5)*0.5,-3))</f>
        <v>0</v>
      </c>
      <c r="Q69" s="88"/>
      <c r="R69" s="72">
        <f>IF(OR(ISERROR(INDEX(食材料費等!$B:$B,MATCH($D69,食材料費等!$A:$A,0))),Q69=0,Q69=""),0,Q69*INDEX(食材料費等!$B:$B,MATCH($D69,食材料費等!$A:$A,0)))</f>
        <v>0</v>
      </c>
      <c r="S69" s="78">
        <f t="shared" ref="S69:S132" si="18">SUM(P69,R69)</f>
        <v>0</v>
      </c>
      <c r="T69" s="44">
        <f t="shared" ref="T69:T132" si="19">IF(AND($M69&lt;&gt;"",$N69&lt;&gt;""),$H69*$N69/$M69,IF($H69&lt;&gt;"",$H69,0))</f>
        <v>0</v>
      </c>
      <c r="U69" s="44">
        <f t="shared" ref="U69:U132" si="20">IF(AND($M69&lt;&gt;"",$N69&lt;&gt;""),IF(AND($I69&lt;&gt;"",$J69&lt;&gt;""),SUM($I69:$J69),SUM($K69:$L69))/1.135*6*$N69/$M69,IF(OR($H69=0,$H69=""),IF(AND($I69&lt;&gt;"",$J69&lt;&gt;""),SUM($I69:$J69),SUM($K69:$L69))/1.135*6,0))</f>
        <v>0</v>
      </c>
      <c r="V69" s="38" t="s">
        <v>152</v>
      </c>
      <c r="W69" s="39">
        <f t="shared" si="11"/>
        <v>0</v>
      </c>
      <c r="X69" s="40">
        <f t="shared" si="12"/>
        <v>0</v>
      </c>
      <c r="Y69" s="39">
        <f t="shared" si="13"/>
        <v>0</v>
      </c>
      <c r="Z69" s="40">
        <f t="shared" si="14"/>
        <v>0</v>
      </c>
      <c r="AA69" s="39">
        <f t="shared" si="15"/>
        <v>0</v>
      </c>
      <c r="AB69" s="40">
        <f t="shared" si="16"/>
        <v>0</v>
      </c>
      <c r="AC69" s="50"/>
    </row>
    <row r="70" spans="1:29" ht="22.95" customHeight="1">
      <c r="A70" s="74">
        <v>67</v>
      </c>
      <c r="B70" s="22"/>
      <c r="C70" s="22"/>
      <c r="D70" s="22"/>
      <c r="E70" s="22"/>
      <c r="F70" s="94"/>
      <c r="G70" s="101"/>
      <c r="H70" s="97"/>
      <c r="I70" s="23"/>
      <c r="J70" s="23"/>
      <c r="K70" s="54"/>
      <c r="L70" s="55"/>
      <c r="M70" s="33"/>
      <c r="N70" s="66"/>
      <c r="O70" s="82"/>
      <c r="P70" s="69">
        <f t="shared" si="17"/>
        <v>0</v>
      </c>
      <c r="Q70" s="88"/>
      <c r="R70" s="72">
        <f>IF(OR(ISERROR(INDEX(食材料費等!$B:$B,MATCH($D70,食材料費等!$A:$A,0))),Q70=0,Q70=""),0,Q70*INDEX(食材料費等!$B:$B,MATCH($D70,食材料費等!$A:$A,0)))</f>
        <v>0</v>
      </c>
      <c r="S70" s="78">
        <f t="shared" si="18"/>
        <v>0</v>
      </c>
      <c r="T70" s="44">
        <f t="shared" si="19"/>
        <v>0</v>
      </c>
      <c r="U70" s="44">
        <f t="shared" si="20"/>
        <v>0</v>
      </c>
      <c r="V70" s="38" t="s">
        <v>162</v>
      </c>
      <c r="W70" s="39">
        <f t="shared" si="11"/>
        <v>0</v>
      </c>
      <c r="X70" s="40">
        <f t="shared" si="12"/>
        <v>0</v>
      </c>
      <c r="Y70" s="39">
        <f t="shared" si="13"/>
        <v>0</v>
      </c>
      <c r="Z70" s="40">
        <f t="shared" si="14"/>
        <v>0</v>
      </c>
      <c r="AA70" s="39">
        <f t="shared" si="15"/>
        <v>0</v>
      </c>
      <c r="AB70" s="40">
        <f t="shared" si="16"/>
        <v>0</v>
      </c>
      <c r="AC70" s="50"/>
    </row>
    <row r="71" spans="1:29" ht="22.95" customHeight="1">
      <c r="A71" s="74">
        <v>68</v>
      </c>
      <c r="B71" s="22"/>
      <c r="C71" s="22"/>
      <c r="D71" s="22"/>
      <c r="E71" s="22"/>
      <c r="F71" s="94"/>
      <c r="G71" s="101"/>
      <c r="H71" s="97"/>
      <c r="I71" s="23"/>
      <c r="J71" s="23"/>
      <c r="K71" s="54"/>
      <c r="L71" s="55"/>
      <c r="M71" s="33"/>
      <c r="N71" s="66"/>
      <c r="O71" s="82"/>
      <c r="P71" s="69">
        <f t="shared" si="17"/>
        <v>0</v>
      </c>
      <c r="Q71" s="88"/>
      <c r="R71" s="72">
        <f>IF(OR(ISERROR(INDEX(食材料費等!$B:$B,MATCH($D71,食材料費等!$A:$A,0))),Q71=0,Q71=""),0,Q71*INDEX(食材料費等!$B:$B,MATCH($D71,食材料費等!$A:$A,0)))</f>
        <v>0</v>
      </c>
      <c r="S71" s="78">
        <f t="shared" si="18"/>
        <v>0</v>
      </c>
      <c r="T71" s="44">
        <f t="shared" si="19"/>
        <v>0</v>
      </c>
      <c r="U71" s="44">
        <f t="shared" si="20"/>
        <v>0</v>
      </c>
      <c r="V71" s="38" t="s">
        <v>160</v>
      </c>
      <c r="W71" s="39">
        <f t="shared" si="11"/>
        <v>0</v>
      </c>
      <c r="X71" s="40">
        <f t="shared" si="12"/>
        <v>0</v>
      </c>
      <c r="Y71" s="39">
        <f t="shared" si="13"/>
        <v>0</v>
      </c>
      <c r="Z71" s="40">
        <f t="shared" si="14"/>
        <v>0</v>
      </c>
      <c r="AA71" s="39">
        <f t="shared" si="15"/>
        <v>0</v>
      </c>
      <c r="AB71" s="40">
        <f t="shared" si="16"/>
        <v>0</v>
      </c>
      <c r="AC71" s="50"/>
    </row>
    <row r="72" spans="1:29" ht="22.95" customHeight="1">
      <c r="A72" s="74">
        <v>69</v>
      </c>
      <c r="B72" s="22"/>
      <c r="C72" s="22"/>
      <c r="D72" s="22"/>
      <c r="E72" s="22"/>
      <c r="F72" s="94"/>
      <c r="G72" s="101"/>
      <c r="H72" s="97"/>
      <c r="I72" s="23"/>
      <c r="J72" s="23"/>
      <c r="K72" s="54"/>
      <c r="L72" s="55"/>
      <c r="M72" s="33"/>
      <c r="N72" s="66"/>
      <c r="O72" s="82"/>
      <c r="P72" s="69">
        <f t="shared" si="17"/>
        <v>0</v>
      </c>
      <c r="Q72" s="88"/>
      <c r="R72" s="72">
        <f>IF(OR(ISERROR(INDEX(食材料費等!$B:$B,MATCH($D72,食材料費等!$A:$A,0))),Q72=0,Q72=""),0,Q72*INDEX(食材料費等!$B:$B,MATCH($D72,食材料費等!$A:$A,0)))</f>
        <v>0</v>
      </c>
      <c r="S72" s="78">
        <f t="shared" si="18"/>
        <v>0</v>
      </c>
      <c r="T72" s="44">
        <f t="shared" si="19"/>
        <v>0</v>
      </c>
      <c r="U72" s="44">
        <f t="shared" si="20"/>
        <v>0</v>
      </c>
      <c r="V72" s="38" t="s">
        <v>164</v>
      </c>
      <c r="W72" s="39">
        <f t="shared" si="11"/>
        <v>0</v>
      </c>
      <c r="X72" s="40">
        <f t="shared" si="12"/>
        <v>0</v>
      </c>
      <c r="Y72" s="39">
        <f t="shared" si="13"/>
        <v>0</v>
      </c>
      <c r="Z72" s="40">
        <f t="shared" si="14"/>
        <v>0</v>
      </c>
      <c r="AA72" s="39">
        <f t="shared" si="15"/>
        <v>0</v>
      </c>
      <c r="AB72" s="40">
        <f t="shared" si="16"/>
        <v>0</v>
      </c>
      <c r="AC72" s="50"/>
    </row>
    <row r="73" spans="1:29" ht="22.95" customHeight="1">
      <c r="A73" s="74">
        <v>70</v>
      </c>
      <c r="B73" s="22"/>
      <c r="C73" s="22"/>
      <c r="D73" s="22"/>
      <c r="E73" s="22"/>
      <c r="F73" s="94"/>
      <c r="G73" s="101"/>
      <c r="H73" s="97"/>
      <c r="I73" s="23"/>
      <c r="J73" s="23"/>
      <c r="K73" s="54"/>
      <c r="L73" s="55"/>
      <c r="M73" s="33"/>
      <c r="N73" s="66"/>
      <c r="O73" s="82"/>
      <c r="P73" s="69">
        <f t="shared" si="17"/>
        <v>0</v>
      </c>
      <c r="Q73" s="88"/>
      <c r="R73" s="72">
        <f>IF(OR(ISERROR(INDEX(食材料費等!$B:$B,MATCH($D73,食材料費等!$A:$A,0))),Q73=0,Q73=""),0,Q73*INDEX(食材料費等!$B:$B,MATCH($D73,食材料費等!$A:$A,0)))</f>
        <v>0</v>
      </c>
      <c r="S73" s="78">
        <f t="shared" si="18"/>
        <v>0</v>
      </c>
      <c r="T73" s="44">
        <f t="shared" si="19"/>
        <v>0</v>
      </c>
      <c r="U73" s="44">
        <f t="shared" si="20"/>
        <v>0</v>
      </c>
      <c r="V73" s="41" t="s">
        <v>153</v>
      </c>
      <c r="W73" s="42">
        <f t="shared" si="11"/>
        <v>0</v>
      </c>
      <c r="X73" s="43">
        <f t="shared" si="12"/>
        <v>0</v>
      </c>
      <c r="Y73" s="42">
        <f t="shared" si="13"/>
        <v>0</v>
      </c>
      <c r="Z73" s="43">
        <f t="shared" si="14"/>
        <v>0</v>
      </c>
      <c r="AA73" s="42">
        <f t="shared" si="15"/>
        <v>0</v>
      </c>
      <c r="AB73" s="43">
        <f t="shared" si="16"/>
        <v>0</v>
      </c>
    </row>
    <row r="74" spans="1:29" ht="22.95" customHeight="1">
      <c r="A74" s="74">
        <v>71</v>
      </c>
      <c r="B74" s="22"/>
      <c r="C74" s="22"/>
      <c r="D74" s="22"/>
      <c r="E74" s="22"/>
      <c r="F74" s="94"/>
      <c r="G74" s="101"/>
      <c r="H74" s="97"/>
      <c r="I74" s="23"/>
      <c r="J74" s="23"/>
      <c r="K74" s="54"/>
      <c r="L74" s="55"/>
      <c r="M74" s="33"/>
      <c r="N74" s="66"/>
      <c r="O74" s="82"/>
      <c r="P74" s="69">
        <f t="shared" si="17"/>
        <v>0</v>
      </c>
      <c r="Q74" s="88"/>
      <c r="R74" s="72">
        <f>IF(OR(ISERROR(INDEX(食材料費等!$B:$B,MATCH($D74,食材料費等!$A:$A,0))),Q74=0,Q74=""),0,Q74*INDEX(食材料費等!$B:$B,MATCH($D74,食材料費等!$A:$A,0)))</f>
        <v>0</v>
      </c>
      <c r="S74" s="78">
        <f t="shared" si="18"/>
        <v>0</v>
      </c>
      <c r="T74" s="44">
        <f t="shared" si="19"/>
        <v>0</v>
      </c>
      <c r="U74" s="44">
        <f t="shared" si="20"/>
        <v>0</v>
      </c>
    </row>
    <row r="75" spans="1:29" ht="22.95" customHeight="1">
      <c r="A75" s="74">
        <v>72</v>
      </c>
      <c r="B75" s="22"/>
      <c r="C75" s="22"/>
      <c r="D75" s="22"/>
      <c r="E75" s="22"/>
      <c r="F75" s="94"/>
      <c r="G75" s="101"/>
      <c r="H75" s="97"/>
      <c r="I75" s="23"/>
      <c r="J75" s="23"/>
      <c r="K75" s="54"/>
      <c r="L75" s="55"/>
      <c r="M75" s="33"/>
      <c r="N75" s="66"/>
      <c r="O75" s="82"/>
      <c r="P75" s="69">
        <f t="shared" si="17"/>
        <v>0</v>
      </c>
      <c r="Q75" s="88"/>
      <c r="R75" s="72">
        <f>IF(OR(ISERROR(INDEX(食材料費等!$B:$B,MATCH($D75,食材料費等!$A:$A,0))),Q75=0,Q75=""),0,Q75*INDEX(食材料費等!$B:$B,MATCH($D75,食材料費等!$A:$A,0)))</f>
        <v>0</v>
      </c>
      <c r="S75" s="78">
        <f t="shared" si="18"/>
        <v>0</v>
      </c>
      <c r="T75" s="44">
        <f t="shared" si="19"/>
        <v>0</v>
      </c>
      <c r="U75" s="44">
        <f t="shared" si="20"/>
        <v>0</v>
      </c>
    </row>
    <row r="76" spans="1:29" ht="22.95" customHeight="1">
      <c r="A76" s="74">
        <v>73</v>
      </c>
      <c r="B76" s="22"/>
      <c r="C76" s="22"/>
      <c r="D76" s="22"/>
      <c r="E76" s="22"/>
      <c r="F76" s="94"/>
      <c r="G76" s="101"/>
      <c r="H76" s="97"/>
      <c r="I76" s="23"/>
      <c r="J76" s="23"/>
      <c r="K76" s="54"/>
      <c r="L76" s="55"/>
      <c r="M76" s="33"/>
      <c r="N76" s="66"/>
      <c r="O76" s="82"/>
      <c r="P76" s="69">
        <f t="shared" si="17"/>
        <v>0</v>
      </c>
      <c r="Q76" s="88"/>
      <c r="R76" s="72">
        <f>IF(OR(ISERROR(INDEX(食材料費等!$B:$B,MATCH($D76,食材料費等!$A:$A,0))),Q76=0,Q76=""),0,Q76*INDEX(食材料費等!$B:$B,MATCH($D76,食材料費等!$A:$A,0)))</f>
        <v>0</v>
      </c>
      <c r="S76" s="78">
        <f t="shared" si="18"/>
        <v>0</v>
      </c>
      <c r="T76" s="44">
        <f t="shared" si="19"/>
        <v>0</v>
      </c>
      <c r="U76" s="44">
        <f t="shared" si="20"/>
        <v>0</v>
      </c>
    </row>
    <row r="77" spans="1:29" ht="22.95" customHeight="1">
      <c r="A77" s="74">
        <v>74</v>
      </c>
      <c r="B77" s="22"/>
      <c r="C77" s="22"/>
      <c r="D77" s="22"/>
      <c r="E77" s="22"/>
      <c r="F77" s="94"/>
      <c r="G77" s="101"/>
      <c r="H77" s="97"/>
      <c r="I77" s="23"/>
      <c r="J77" s="23"/>
      <c r="K77" s="54"/>
      <c r="L77" s="55"/>
      <c r="M77" s="33"/>
      <c r="N77" s="66"/>
      <c r="O77" s="82"/>
      <c r="P77" s="69">
        <f t="shared" si="17"/>
        <v>0</v>
      </c>
      <c r="Q77" s="88"/>
      <c r="R77" s="72">
        <f>IF(OR(ISERROR(INDEX(食材料費等!$B:$B,MATCH($D77,食材料費等!$A:$A,0))),Q77=0,Q77=""),0,Q77*INDEX(食材料費等!$B:$B,MATCH($D77,食材料費等!$A:$A,0)))</f>
        <v>0</v>
      </c>
      <c r="S77" s="78">
        <f t="shared" si="18"/>
        <v>0</v>
      </c>
      <c r="T77" s="44">
        <f t="shared" si="19"/>
        <v>0</v>
      </c>
      <c r="U77" s="44">
        <f t="shared" si="20"/>
        <v>0</v>
      </c>
    </row>
    <row r="78" spans="1:29" ht="22.95" customHeight="1">
      <c r="A78" s="74">
        <v>75</v>
      </c>
      <c r="B78" s="22"/>
      <c r="C78" s="22"/>
      <c r="D78" s="22"/>
      <c r="E78" s="22"/>
      <c r="F78" s="94"/>
      <c r="G78" s="101"/>
      <c r="H78" s="97"/>
      <c r="I78" s="23"/>
      <c r="J78" s="23"/>
      <c r="K78" s="54"/>
      <c r="L78" s="55"/>
      <c r="M78" s="33"/>
      <c r="N78" s="66"/>
      <c r="O78" s="82"/>
      <c r="P78" s="69">
        <f t="shared" si="17"/>
        <v>0</v>
      </c>
      <c r="Q78" s="88"/>
      <c r="R78" s="72">
        <f>IF(OR(ISERROR(INDEX(食材料費等!$B:$B,MATCH($D78,食材料費等!$A:$A,0))),Q78=0,Q78=""),0,Q78*INDEX(食材料費等!$B:$B,MATCH($D78,食材料費等!$A:$A,0)))</f>
        <v>0</v>
      </c>
      <c r="S78" s="78">
        <f t="shared" si="18"/>
        <v>0</v>
      </c>
      <c r="T78" s="44">
        <f t="shared" si="19"/>
        <v>0</v>
      </c>
      <c r="U78" s="44">
        <f t="shared" si="20"/>
        <v>0</v>
      </c>
    </row>
    <row r="79" spans="1:29" ht="22.95" customHeight="1">
      <c r="A79" s="74">
        <v>76</v>
      </c>
      <c r="B79" s="22"/>
      <c r="C79" s="22"/>
      <c r="D79" s="22"/>
      <c r="E79" s="22"/>
      <c r="F79" s="94"/>
      <c r="G79" s="101"/>
      <c r="H79" s="97"/>
      <c r="I79" s="23"/>
      <c r="J79" s="23"/>
      <c r="K79" s="54"/>
      <c r="L79" s="55"/>
      <c r="M79" s="33"/>
      <c r="N79" s="66"/>
      <c r="O79" s="82"/>
      <c r="P79" s="69">
        <f t="shared" si="17"/>
        <v>0</v>
      </c>
      <c r="Q79" s="88"/>
      <c r="R79" s="72">
        <f>IF(OR(ISERROR(INDEX(食材料費等!$B:$B,MATCH($D79,食材料費等!$A:$A,0))),Q79=0,Q79=""),0,Q79*INDEX(食材料費等!$B:$B,MATCH($D79,食材料費等!$A:$A,0)))</f>
        <v>0</v>
      </c>
      <c r="S79" s="78">
        <f t="shared" si="18"/>
        <v>0</v>
      </c>
      <c r="T79" s="44">
        <f t="shared" si="19"/>
        <v>0</v>
      </c>
      <c r="U79" s="44">
        <f t="shared" si="20"/>
        <v>0</v>
      </c>
    </row>
    <row r="80" spans="1:29" ht="22.95" customHeight="1">
      <c r="A80" s="74">
        <v>77</v>
      </c>
      <c r="B80" s="22"/>
      <c r="C80" s="22"/>
      <c r="D80" s="22"/>
      <c r="E80" s="22"/>
      <c r="F80" s="94"/>
      <c r="G80" s="101"/>
      <c r="H80" s="97"/>
      <c r="I80" s="23"/>
      <c r="J80" s="23"/>
      <c r="K80" s="54"/>
      <c r="L80" s="55"/>
      <c r="M80" s="33"/>
      <c r="N80" s="66"/>
      <c r="O80" s="82"/>
      <c r="P80" s="69">
        <f t="shared" si="17"/>
        <v>0</v>
      </c>
      <c r="Q80" s="88"/>
      <c r="R80" s="72">
        <f>IF(OR(ISERROR(INDEX(食材料費等!$B:$B,MATCH($D80,食材料費等!$A:$A,0))),Q80=0,Q80=""),0,Q80*INDEX(食材料費等!$B:$B,MATCH($D80,食材料費等!$A:$A,0)))</f>
        <v>0</v>
      </c>
      <c r="S80" s="78">
        <f t="shared" si="18"/>
        <v>0</v>
      </c>
      <c r="T80" s="44">
        <f t="shared" si="19"/>
        <v>0</v>
      </c>
      <c r="U80" s="44">
        <f t="shared" si="20"/>
        <v>0</v>
      </c>
    </row>
    <row r="81" spans="1:21" ht="22.95" customHeight="1">
      <c r="A81" s="74">
        <v>78</v>
      </c>
      <c r="B81" s="22"/>
      <c r="C81" s="22"/>
      <c r="D81" s="22"/>
      <c r="E81" s="22"/>
      <c r="F81" s="94"/>
      <c r="G81" s="101"/>
      <c r="H81" s="97"/>
      <c r="I81" s="23"/>
      <c r="J81" s="23"/>
      <c r="K81" s="54"/>
      <c r="L81" s="55"/>
      <c r="M81" s="33"/>
      <c r="N81" s="66"/>
      <c r="O81" s="82"/>
      <c r="P81" s="69">
        <f t="shared" si="17"/>
        <v>0</v>
      </c>
      <c r="Q81" s="88"/>
      <c r="R81" s="72">
        <f>IF(OR(ISERROR(INDEX(食材料費等!$B:$B,MATCH($D81,食材料費等!$A:$A,0))),Q81=0,Q81=""),0,Q81*INDEX(食材料費等!$B:$B,MATCH($D81,食材料費等!$A:$A,0)))</f>
        <v>0</v>
      </c>
      <c r="S81" s="78">
        <f t="shared" si="18"/>
        <v>0</v>
      </c>
      <c r="T81" s="44">
        <f t="shared" si="19"/>
        <v>0</v>
      </c>
      <c r="U81" s="44">
        <f t="shared" si="20"/>
        <v>0</v>
      </c>
    </row>
    <row r="82" spans="1:21" ht="22.95" customHeight="1">
      <c r="A82" s="74">
        <v>79</v>
      </c>
      <c r="B82" s="22"/>
      <c r="C82" s="22"/>
      <c r="D82" s="22"/>
      <c r="E82" s="22"/>
      <c r="F82" s="94"/>
      <c r="G82" s="101"/>
      <c r="H82" s="97"/>
      <c r="I82" s="23"/>
      <c r="J82" s="23"/>
      <c r="K82" s="54"/>
      <c r="L82" s="55"/>
      <c r="M82" s="33"/>
      <c r="N82" s="66"/>
      <c r="O82" s="82"/>
      <c r="P82" s="69">
        <f t="shared" si="17"/>
        <v>0</v>
      </c>
      <c r="Q82" s="88"/>
      <c r="R82" s="72">
        <f>IF(OR(ISERROR(INDEX(食材料費等!$B:$B,MATCH($D82,食材料費等!$A:$A,0))),Q82=0,Q82=""),0,Q82*INDEX(食材料費等!$B:$B,MATCH($D82,食材料費等!$A:$A,0)))</f>
        <v>0</v>
      </c>
      <c r="S82" s="78">
        <f t="shared" si="18"/>
        <v>0</v>
      </c>
      <c r="T82" s="44">
        <f t="shared" si="19"/>
        <v>0</v>
      </c>
      <c r="U82" s="44">
        <f t="shared" si="20"/>
        <v>0</v>
      </c>
    </row>
    <row r="83" spans="1:21" ht="22.95" customHeight="1">
      <c r="A83" s="74">
        <v>80</v>
      </c>
      <c r="B83" s="22"/>
      <c r="C83" s="22"/>
      <c r="D83" s="22"/>
      <c r="E83" s="22"/>
      <c r="F83" s="94"/>
      <c r="G83" s="101"/>
      <c r="H83" s="97"/>
      <c r="I83" s="23"/>
      <c r="J83" s="23"/>
      <c r="K83" s="54"/>
      <c r="L83" s="55"/>
      <c r="M83" s="33"/>
      <c r="N83" s="66"/>
      <c r="O83" s="82"/>
      <c r="P83" s="69">
        <f t="shared" si="17"/>
        <v>0</v>
      </c>
      <c r="Q83" s="88"/>
      <c r="R83" s="72">
        <f>IF(OR(ISERROR(INDEX(食材料費等!$B:$B,MATCH($D83,食材料費等!$A:$A,0))),Q83=0,Q83=""),0,Q83*INDEX(食材料費等!$B:$B,MATCH($D83,食材料費等!$A:$A,0)))</f>
        <v>0</v>
      </c>
      <c r="S83" s="78">
        <f t="shared" si="18"/>
        <v>0</v>
      </c>
      <c r="T83" s="44">
        <f t="shared" si="19"/>
        <v>0</v>
      </c>
      <c r="U83" s="44">
        <f t="shared" si="20"/>
        <v>0</v>
      </c>
    </row>
    <row r="84" spans="1:21" ht="22.95" customHeight="1">
      <c r="A84" s="74">
        <v>81</v>
      </c>
      <c r="B84" s="22"/>
      <c r="C84" s="22"/>
      <c r="D84" s="22"/>
      <c r="E84" s="22"/>
      <c r="F84" s="94"/>
      <c r="G84" s="101"/>
      <c r="H84" s="97"/>
      <c r="I84" s="23"/>
      <c r="J84" s="23"/>
      <c r="K84" s="54"/>
      <c r="L84" s="55"/>
      <c r="M84" s="33"/>
      <c r="N84" s="66"/>
      <c r="O84" s="82"/>
      <c r="P84" s="69">
        <f t="shared" si="17"/>
        <v>0</v>
      </c>
      <c r="Q84" s="88"/>
      <c r="R84" s="72">
        <f>IF(OR(ISERROR(INDEX(食材料費等!$B:$B,MATCH($D84,食材料費等!$A:$A,0))),Q84=0,Q84=""),0,Q84*INDEX(食材料費等!$B:$B,MATCH($D84,食材料費等!$A:$A,0)))</f>
        <v>0</v>
      </c>
      <c r="S84" s="78">
        <f t="shared" si="18"/>
        <v>0</v>
      </c>
      <c r="T84" s="44">
        <f t="shared" si="19"/>
        <v>0</v>
      </c>
      <c r="U84" s="44">
        <f t="shared" si="20"/>
        <v>0</v>
      </c>
    </row>
    <row r="85" spans="1:21" ht="22.95" customHeight="1">
      <c r="A85" s="74">
        <v>82</v>
      </c>
      <c r="B85" s="22"/>
      <c r="C85" s="22"/>
      <c r="D85" s="22"/>
      <c r="E85" s="22"/>
      <c r="F85" s="94"/>
      <c r="G85" s="101"/>
      <c r="H85" s="97"/>
      <c r="I85" s="23"/>
      <c r="J85" s="23"/>
      <c r="K85" s="54"/>
      <c r="L85" s="55"/>
      <c r="M85" s="33"/>
      <c r="N85" s="66"/>
      <c r="O85" s="82"/>
      <c r="P85" s="69">
        <f t="shared" si="17"/>
        <v>0</v>
      </c>
      <c r="Q85" s="88"/>
      <c r="R85" s="72">
        <f>IF(OR(ISERROR(INDEX(食材料費等!$B:$B,MATCH($D85,食材料費等!$A:$A,0))),Q85=0,Q85=""),0,Q85*INDEX(食材料費等!$B:$B,MATCH($D85,食材料費等!$A:$A,0)))</f>
        <v>0</v>
      </c>
      <c r="S85" s="78">
        <f t="shared" si="18"/>
        <v>0</v>
      </c>
      <c r="T85" s="44">
        <f t="shared" si="19"/>
        <v>0</v>
      </c>
      <c r="U85" s="44">
        <f t="shared" si="20"/>
        <v>0</v>
      </c>
    </row>
    <row r="86" spans="1:21" ht="22.95" customHeight="1">
      <c r="A86" s="74">
        <v>83</v>
      </c>
      <c r="B86" s="22"/>
      <c r="C86" s="22"/>
      <c r="D86" s="22"/>
      <c r="E86" s="22"/>
      <c r="F86" s="94"/>
      <c r="G86" s="101"/>
      <c r="H86" s="97"/>
      <c r="I86" s="23"/>
      <c r="J86" s="23"/>
      <c r="K86" s="54"/>
      <c r="L86" s="55"/>
      <c r="M86" s="33"/>
      <c r="N86" s="66"/>
      <c r="O86" s="82"/>
      <c r="P86" s="69">
        <f t="shared" si="17"/>
        <v>0</v>
      </c>
      <c r="Q86" s="88"/>
      <c r="R86" s="72">
        <f>IF(OR(ISERROR(INDEX(食材料費等!$B:$B,MATCH($D86,食材料費等!$A:$A,0))),Q86=0,Q86=""),0,Q86*INDEX(食材料費等!$B:$B,MATCH($D86,食材料費等!$A:$A,0)))</f>
        <v>0</v>
      </c>
      <c r="S86" s="78">
        <f t="shared" si="18"/>
        <v>0</v>
      </c>
      <c r="T86" s="44">
        <f t="shared" si="19"/>
        <v>0</v>
      </c>
      <c r="U86" s="44">
        <f t="shared" si="20"/>
        <v>0</v>
      </c>
    </row>
    <row r="87" spans="1:21" ht="22.95" customHeight="1">
      <c r="A87" s="74">
        <v>84</v>
      </c>
      <c r="B87" s="22"/>
      <c r="C87" s="22"/>
      <c r="D87" s="22"/>
      <c r="E87" s="22"/>
      <c r="F87" s="94"/>
      <c r="G87" s="101"/>
      <c r="H87" s="97"/>
      <c r="I87" s="23"/>
      <c r="J87" s="23"/>
      <c r="K87" s="54"/>
      <c r="L87" s="55"/>
      <c r="M87" s="33"/>
      <c r="N87" s="66"/>
      <c r="O87" s="82"/>
      <c r="P87" s="69">
        <f t="shared" si="17"/>
        <v>0</v>
      </c>
      <c r="Q87" s="88"/>
      <c r="R87" s="72">
        <f>IF(OR(ISERROR(INDEX(食材料費等!$B:$B,MATCH($D87,食材料費等!$A:$A,0))),Q87=0,Q87=""),0,Q87*INDEX(食材料費等!$B:$B,MATCH($D87,食材料費等!$A:$A,0)))</f>
        <v>0</v>
      </c>
      <c r="S87" s="78">
        <f t="shared" si="18"/>
        <v>0</v>
      </c>
      <c r="T87" s="44">
        <f t="shared" si="19"/>
        <v>0</v>
      </c>
      <c r="U87" s="44">
        <f t="shared" si="20"/>
        <v>0</v>
      </c>
    </row>
    <row r="88" spans="1:21" ht="22.95" customHeight="1">
      <c r="A88" s="74">
        <v>85</v>
      </c>
      <c r="B88" s="22"/>
      <c r="C88" s="22"/>
      <c r="D88" s="22"/>
      <c r="E88" s="22"/>
      <c r="F88" s="94"/>
      <c r="G88" s="101"/>
      <c r="H88" s="97"/>
      <c r="I88" s="23"/>
      <c r="J88" s="23"/>
      <c r="K88" s="54"/>
      <c r="L88" s="55"/>
      <c r="M88" s="33"/>
      <c r="N88" s="66"/>
      <c r="O88" s="82"/>
      <c r="P88" s="69">
        <f t="shared" si="17"/>
        <v>0</v>
      </c>
      <c r="Q88" s="88"/>
      <c r="R88" s="72">
        <f>IF(OR(ISERROR(INDEX(食材料費等!$B:$B,MATCH($D88,食材料費等!$A:$A,0))),Q88=0,Q88=""),0,Q88*INDEX(食材料費等!$B:$B,MATCH($D88,食材料費等!$A:$A,0)))</f>
        <v>0</v>
      </c>
      <c r="S88" s="78">
        <f t="shared" si="18"/>
        <v>0</v>
      </c>
      <c r="T88" s="44">
        <f t="shared" si="19"/>
        <v>0</v>
      </c>
      <c r="U88" s="44">
        <f t="shared" si="20"/>
        <v>0</v>
      </c>
    </row>
    <row r="89" spans="1:21" ht="22.95" customHeight="1">
      <c r="A89" s="74">
        <v>86</v>
      </c>
      <c r="B89" s="22"/>
      <c r="C89" s="22"/>
      <c r="D89" s="22"/>
      <c r="E89" s="22"/>
      <c r="F89" s="94"/>
      <c r="G89" s="101"/>
      <c r="H89" s="97"/>
      <c r="I89" s="23"/>
      <c r="J89" s="23"/>
      <c r="K89" s="54"/>
      <c r="L89" s="55"/>
      <c r="M89" s="33"/>
      <c r="N89" s="66"/>
      <c r="O89" s="82"/>
      <c r="P89" s="69">
        <f t="shared" si="17"/>
        <v>0</v>
      </c>
      <c r="Q89" s="88"/>
      <c r="R89" s="72">
        <f>IF(OR(ISERROR(INDEX(食材料費等!$B:$B,MATCH($D89,食材料費等!$A:$A,0))),Q89=0,Q89=""),0,Q89*INDEX(食材料費等!$B:$B,MATCH($D89,食材料費等!$A:$A,0)))</f>
        <v>0</v>
      </c>
      <c r="S89" s="78">
        <f t="shared" si="18"/>
        <v>0</v>
      </c>
      <c r="T89" s="44">
        <f t="shared" si="19"/>
        <v>0</v>
      </c>
      <c r="U89" s="44">
        <f t="shared" si="20"/>
        <v>0</v>
      </c>
    </row>
    <row r="90" spans="1:21" ht="22.95" customHeight="1">
      <c r="A90" s="74">
        <v>87</v>
      </c>
      <c r="B90" s="22"/>
      <c r="C90" s="22"/>
      <c r="D90" s="22"/>
      <c r="E90" s="22"/>
      <c r="F90" s="94"/>
      <c r="G90" s="101"/>
      <c r="H90" s="97"/>
      <c r="I90" s="23"/>
      <c r="J90" s="23"/>
      <c r="K90" s="54"/>
      <c r="L90" s="55"/>
      <c r="M90" s="33"/>
      <c r="N90" s="66"/>
      <c r="O90" s="82"/>
      <c r="P90" s="69">
        <f t="shared" si="17"/>
        <v>0</v>
      </c>
      <c r="Q90" s="88"/>
      <c r="R90" s="72">
        <f>IF(OR(ISERROR(INDEX(食材料費等!$B:$B,MATCH($D90,食材料費等!$A:$A,0))),Q90=0,Q90=""),0,Q90*INDEX(食材料費等!$B:$B,MATCH($D90,食材料費等!$A:$A,0)))</f>
        <v>0</v>
      </c>
      <c r="S90" s="78">
        <f t="shared" si="18"/>
        <v>0</v>
      </c>
      <c r="T90" s="44">
        <f t="shared" si="19"/>
        <v>0</v>
      </c>
      <c r="U90" s="44">
        <f t="shared" si="20"/>
        <v>0</v>
      </c>
    </row>
    <row r="91" spans="1:21" ht="22.95" customHeight="1">
      <c r="A91" s="74">
        <v>88</v>
      </c>
      <c r="B91" s="22"/>
      <c r="C91" s="22"/>
      <c r="D91" s="22"/>
      <c r="E91" s="22"/>
      <c r="F91" s="94"/>
      <c r="G91" s="101"/>
      <c r="H91" s="97"/>
      <c r="I91" s="23"/>
      <c r="J91" s="23"/>
      <c r="K91" s="54"/>
      <c r="L91" s="55"/>
      <c r="M91" s="33"/>
      <c r="N91" s="66"/>
      <c r="O91" s="82"/>
      <c r="P91" s="69">
        <f t="shared" si="17"/>
        <v>0</v>
      </c>
      <c r="Q91" s="88"/>
      <c r="R91" s="72">
        <f>IF(OR(ISERROR(INDEX(食材料費等!$B:$B,MATCH($D91,食材料費等!$A:$A,0))),Q91=0,Q91=""),0,Q91*INDEX(食材料費等!$B:$B,MATCH($D91,食材料費等!$A:$A,0)))</f>
        <v>0</v>
      </c>
      <c r="S91" s="78">
        <f t="shared" si="18"/>
        <v>0</v>
      </c>
      <c r="T91" s="44">
        <f t="shared" si="19"/>
        <v>0</v>
      </c>
      <c r="U91" s="44">
        <f t="shared" si="20"/>
        <v>0</v>
      </c>
    </row>
    <row r="92" spans="1:21" ht="22.95" customHeight="1">
      <c r="A92" s="74">
        <v>89</v>
      </c>
      <c r="B92" s="22"/>
      <c r="C92" s="22"/>
      <c r="D92" s="22"/>
      <c r="E92" s="22"/>
      <c r="F92" s="94"/>
      <c r="G92" s="101"/>
      <c r="H92" s="97"/>
      <c r="I92" s="23"/>
      <c r="J92" s="23"/>
      <c r="K92" s="54"/>
      <c r="L92" s="55"/>
      <c r="M92" s="33"/>
      <c r="N92" s="66"/>
      <c r="O92" s="82"/>
      <c r="P92" s="69">
        <f t="shared" si="17"/>
        <v>0</v>
      </c>
      <c r="Q92" s="88"/>
      <c r="R92" s="72">
        <f>IF(OR(ISERROR(INDEX(食材料費等!$B:$B,MATCH($D92,食材料費等!$A:$A,0))),Q92=0,Q92=""),0,Q92*INDEX(食材料費等!$B:$B,MATCH($D92,食材料費等!$A:$A,0)))</f>
        <v>0</v>
      </c>
      <c r="S92" s="78">
        <f t="shared" si="18"/>
        <v>0</v>
      </c>
      <c r="T92" s="44">
        <f t="shared" si="19"/>
        <v>0</v>
      </c>
      <c r="U92" s="44">
        <f t="shared" si="20"/>
        <v>0</v>
      </c>
    </row>
    <row r="93" spans="1:21" ht="22.95" customHeight="1">
      <c r="A93" s="74">
        <v>90</v>
      </c>
      <c r="B93" s="22"/>
      <c r="C93" s="22"/>
      <c r="D93" s="22"/>
      <c r="E93" s="22"/>
      <c r="F93" s="94"/>
      <c r="G93" s="101"/>
      <c r="H93" s="97"/>
      <c r="I93" s="23"/>
      <c r="J93" s="23"/>
      <c r="K93" s="54"/>
      <c r="L93" s="55"/>
      <c r="M93" s="33"/>
      <c r="N93" s="66"/>
      <c r="O93" s="82"/>
      <c r="P93" s="69">
        <f t="shared" si="17"/>
        <v>0</v>
      </c>
      <c r="Q93" s="88"/>
      <c r="R93" s="72">
        <f>IF(OR(ISERROR(INDEX(食材料費等!$B:$B,MATCH($D93,食材料費等!$A:$A,0))),Q93=0,Q93=""),0,Q93*INDEX(食材料費等!$B:$B,MATCH($D93,食材料費等!$A:$A,0)))</f>
        <v>0</v>
      </c>
      <c r="S93" s="78">
        <f t="shared" si="18"/>
        <v>0</v>
      </c>
      <c r="T93" s="44">
        <f t="shared" si="19"/>
        <v>0</v>
      </c>
      <c r="U93" s="44">
        <f t="shared" si="20"/>
        <v>0</v>
      </c>
    </row>
    <row r="94" spans="1:21" ht="22.95" customHeight="1">
      <c r="A94" s="74">
        <v>91</v>
      </c>
      <c r="B94" s="22"/>
      <c r="C94" s="22"/>
      <c r="D94" s="22"/>
      <c r="E94" s="22"/>
      <c r="F94" s="94"/>
      <c r="G94" s="101"/>
      <c r="H94" s="97"/>
      <c r="I94" s="23"/>
      <c r="J94" s="23"/>
      <c r="K94" s="54"/>
      <c r="L94" s="55"/>
      <c r="M94" s="33"/>
      <c r="N94" s="66"/>
      <c r="O94" s="82"/>
      <c r="P94" s="69">
        <f t="shared" si="17"/>
        <v>0</v>
      </c>
      <c r="Q94" s="88"/>
      <c r="R94" s="72">
        <f>IF(OR(ISERROR(INDEX(食材料費等!$B:$B,MATCH($D94,食材料費等!$A:$A,0))),Q94=0,Q94=""),0,Q94*INDEX(食材料費等!$B:$B,MATCH($D94,食材料費等!$A:$A,0)))</f>
        <v>0</v>
      </c>
      <c r="S94" s="78">
        <f t="shared" si="18"/>
        <v>0</v>
      </c>
      <c r="T94" s="44">
        <f t="shared" si="19"/>
        <v>0</v>
      </c>
      <c r="U94" s="44">
        <f t="shared" si="20"/>
        <v>0</v>
      </c>
    </row>
    <row r="95" spans="1:21" ht="22.95" customHeight="1">
      <c r="A95" s="74">
        <v>92</v>
      </c>
      <c r="B95" s="22"/>
      <c r="C95" s="22"/>
      <c r="D95" s="22"/>
      <c r="E95" s="22"/>
      <c r="F95" s="94"/>
      <c r="G95" s="101"/>
      <c r="H95" s="97"/>
      <c r="I95" s="23"/>
      <c r="J95" s="23"/>
      <c r="K95" s="54"/>
      <c r="L95" s="55"/>
      <c r="M95" s="33"/>
      <c r="N95" s="66"/>
      <c r="O95" s="82"/>
      <c r="P95" s="69">
        <f t="shared" si="17"/>
        <v>0</v>
      </c>
      <c r="Q95" s="88"/>
      <c r="R95" s="72">
        <f>IF(OR(ISERROR(INDEX(食材料費等!$B:$B,MATCH($D95,食材料費等!$A:$A,0))),Q95=0,Q95=""),0,Q95*INDEX(食材料費等!$B:$B,MATCH($D95,食材料費等!$A:$A,0)))</f>
        <v>0</v>
      </c>
      <c r="S95" s="78">
        <f t="shared" si="18"/>
        <v>0</v>
      </c>
      <c r="T95" s="44">
        <f t="shared" si="19"/>
        <v>0</v>
      </c>
      <c r="U95" s="44">
        <f t="shared" si="20"/>
        <v>0</v>
      </c>
    </row>
    <row r="96" spans="1:21" ht="22.95" customHeight="1">
      <c r="A96" s="74">
        <v>93</v>
      </c>
      <c r="B96" s="22"/>
      <c r="C96" s="22"/>
      <c r="D96" s="22"/>
      <c r="E96" s="22"/>
      <c r="F96" s="94"/>
      <c r="G96" s="101"/>
      <c r="H96" s="97"/>
      <c r="I96" s="23"/>
      <c r="J96" s="23"/>
      <c r="K96" s="54"/>
      <c r="L96" s="55"/>
      <c r="M96" s="33"/>
      <c r="N96" s="66"/>
      <c r="O96" s="82"/>
      <c r="P96" s="69">
        <f t="shared" si="17"/>
        <v>0</v>
      </c>
      <c r="Q96" s="88"/>
      <c r="R96" s="72">
        <f>IF(OR(ISERROR(INDEX(食材料費等!$B:$B,MATCH($D96,食材料費等!$A:$A,0))),Q96=0,Q96=""),0,Q96*INDEX(食材料費等!$B:$B,MATCH($D96,食材料費等!$A:$A,0)))</f>
        <v>0</v>
      </c>
      <c r="S96" s="78">
        <f t="shared" si="18"/>
        <v>0</v>
      </c>
      <c r="T96" s="44">
        <f t="shared" si="19"/>
        <v>0</v>
      </c>
      <c r="U96" s="44">
        <f t="shared" si="20"/>
        <v>0</v>
      </c>
    </row>
    <row r="97" spans="1:21" ht="22.95" customHeight="1">
      <c r="A97" s="74">
        <v>94</v>
      </c>
      <c r="B97" s="22"/>
      <c r="C97" s="22"/>
      <c r="D97" s="22"/>
      <c r="E97" s="22"/>
      <c r="F97" s="94"/>
      <c r="G97" s="101"/>
      <c r="H97" s="97"/>
      <c r="I97" s="23"/>
      <c r="J97" s="23"/>
      <c r="K97" s="54"/>
      <c r="L97" s="55"/>
      <c r="M97" s="33"/>
      <c r="N97" s="66"/>
      <c r="O97" s="82"/>
      <c r="P97" s="69">
        <f t="shared" si="17"/>
        <v>0</v>
      </c>
      <c r="Q97" s="88"/>
      <c r="R97" s="72">
        <f>IF(OR(ISERROR(INDEX(食材料費等!$B:$B,MATCH($D97,食材料費等!$A:$A,0))),Q97=0,Q97=""),0,Q97*INDEX(食材料費等!$B:$B,MATCH($D97,食材料費等!$A:$A,0)))</f>
        <v>0</v>
      </c>
      <c r="S97" s="78">
        <f t="shared" si="18"/>
        <v>0</v>
      </c>
      <c r="T97" s="44">
        <f t="shared" si="19"/>
        <v>0</v>
      </c>
      <c r="U97" s="44">
        <f t="shared" si="20"/>
        <v>0</v>
      </c>
    </row>
    <row r="98" spans="1:21" ht="22.95" customHeight="1">
      <c r="A98" s="74">
        <v>95</v>
      </c>
      <c r="B98" s="22"/>
      <c r="C98" s="22"/>
      <c r="D98" s="22"/>
      <c r="E98" s="22"/>
      <c r="F98" s="94"/>
      <c r="G98" s="101"/>
      <c r="H98" s="97"/>
      <c r="I98" s="23"/>
      <c r="J98" s="23"/>
      <c r="K98" s="54"/>
      <c r="L98" s="55"/>
      <c r="M98" s="33"/>
      <c r="N98" s="66"/>
      <c r="O98" s="82"/>
      <c r="P98" s="69">
        <f t="shared" si="17"/>
        <v>0</v>
      </c>
      <c r="Q98" s="88"/>
      <c r="R98" s="72">
        <f>IF(OR(ISERROR(INDEX(食材料費等!$B:$B,MATCH($D98,食材料費等!$A:$A,0))),Q98=0,Q98=""),0,Q98*INDEX(食材料費等!$B:$B,MATCH($D98,食材料費等!$A:$A,0)))</f>
        <v>0</v>
      </c>
      <c r="S98" s="78">
        <f t="shared" si="18"/>
        <v>0</v>
      </c>
      <c r="T98" s="44">
        <f t="shared" si="19"/>
        <v>0</v>
      </c>
      <c r="U98" s="44">
        <f t="shared" si="20"/>
        <v>0</v>
      </c>
    </row>
    <row r="99" spans="1:21" ht="22.95" customHeight="1">
      <c r="A99" s="74">
        <v>96</v>
      </c>
      <c r="B99" s="22"/>
      <c r="C99" s="22"/>
      <c r="D99" s="22"/>
      <c r="E99" s="22"/>
      <c r="F99" s="94"/>
      <c r="G99" s="101"/>
      <c r="H99" s="97"/>
      <c r="I99" s="23"/>
      <c r="J99" s="23"/>
      <c r="K99" s="54"/>
      <c r="L99" s="55"/>
      <c r="M99" s="33"/>
      <c r="N99" s="66"/>
      <c r="O99" s="82"/>
      <c r="P99" s="69">
        <f t="shared" si="17"/>
        <v>0</v>
      </c>
      <c r="Q99" s="88"/>
      <c r="R99" s="72">
        <f>IF(OR(ISERROR(INDEX(食材料費等!$B:$B,MATCH($D99,食材料費等!$A:$A,0))),Q99=0,Q99=""),0,Q99*INDEX(食材料費等!$B:$B,MATCH($D99,食材料費等!$A:$A,0)))</f>
        <v>0</v>
      </c>
      <c r="S99" s="78">
        <f t="shared" si="18"/>
        <v>0</v>
      </c>
      <c r="T99" s="44">
        <f t="shared" si="19"/>
        <v>0</v>
      </c>
      <c r="U99" s="44">
        <f t="shared" si="20"/>
        <v>0</v>
      </c>
    </row>
    <row r="100" spans="1:21" ht="22.95" customHeight="1">
      <c r="A100" s="74">
        <v>97</v>
      </c>
      <c r="B100" s="22"/>
      <c r="C100" s="22"/>
      <c r="D100" s="22"/>
      <c r="E100" s="22"/>
      <c r="F100" s="94"/>
      <c r="G100" s="101"/>
      <c r="H100" s="97"/>
      <c r="I100" s="23"/>
      <c r="J100" s="23"/>
      <c r="K100" s="54"/>
      <c r="L100" s="55"/>
      <c r="M100" s="33"/>
      <c r="N100" s="66"/>
      <c r="O100" s="82"/>
      <c r="P100" s="69">
        <f t="shared" si="17"/>
        <v>0</v>
      </c>
      <c r="Q100" s="88"/>
      <c r="R100" s="72">
        <f>IF(OR(ISERROR(INDEX(食材料費等!$B:$B,MATCH($D100,食材料費等!$A:$A,0))),Q100=0,Q100=""),0,Q100*INDEX(食材料費等!$B:$B,MATCH($D100,食材料費等!$A:$A,0)))</f>
        <v>0</v>
      </c>
      <c r="S100" s="78">
        <f t="shared" si="18"/>
        <v>0</v>
      </c>
      <c r="T100" s="44">
        <f t="shared" si="19"/>
        <v>0</v>
      </c>
      <c r="U100" s="44">
        <f t="shared" si="20"/>
        <v>0</v>
      </c>
    </row>
    <row r="101" spans="1:21" ht="22.95" customHeight="1">
      <c r="A101" s="74">
        <v>98</v>
      </c>
      <c r="B101" s="22"/>
      <c r="C101" s="22"/>
      <c r="D101" s="22"/>
      <c r="E101" s="22"/>
      <c r="F101" s="94"/>
      <c r="G101" s="101"/>
      <c r="H101" s="97"/>
      <c r="I101" s="23"/>
      <c r="J101" s="23"/>
      <c r="K101" s="54"/>
      <c r="L101" s="55"/>
      <c r="M101" s="33"/>
      <c r="N101" s="66"/>
      <c r="O101" s="82"/>
      <c r="P101" s="69">
        <f t="shared" si="17"/>
        <v>0</v>
      </c>
      <c r="Q101" s="88"/>
      <c r="R101" s="72">
        <f>IF(OR(ISERROR(INDEX(食材料費等!$B:$B,MATCH($D101,食材料費等!$A:$A,0))),Q101=0,Q101=""),0,Q101*INDEX(食材料費等!$B:$B,MATCH($D101,食材料費等!$A:$A,0)))</f>
        <v>0</v>
      </c>
      <c r="S101" s="78">
        <f t="shared" si="18"/>
        <v>0</v>
      </c>
      <c r="T101" s="44">
        <f t="shared" si="19"/>
        <v>0</v>
      </c>
      <c r="U101" s="44">
        <f t="shared" si="20"/>
        <v>0</v>
      </c>
    </row>
    <row r="102" spans="1:21" ht="22.95" customHeight="1">
      <c r="A102" s="74">
        <v>99</v>
      </c>
      <c r="B102" s="22"/>
      <c r="C102" s="22"/>
      <c r="D102" s="22"/>
      <c r="E102" s="22"/>
      <c r="F102" s="94"/>
      <c r="G102" s="101"/>
      <c r="H102" s="97"/>
      <c r="I102" s="23"/>
      <c r="J102" s="23"/>
      <c r="K102" s="54"/>
      <c r="L102" s="55"/>
      <c r="M102" s="33"/>
      <c r="N102" s="66"/>
      <c r="O102" s="82"/>
      <c r="P102" s="69">
        <f t="shared" si="17"/>
        <v>0</v>
      </c>
      <c r="Q102" s="88"/>
      <c r="R102" s="72">
        <f>IF(OR(ISERROR(INDEX(食材料費等!$B:$B,MATCH($D102,食材料費等!$A:$A,0))),Q102=0,Q102=""),0,Q102*INDEX(食材料費等!$B:$B,MATCH($D102,食材料費等!$A:$A,0)))</f>
        <v>0</v>
      </c>
      <c r="S102" s="78">
        <f t="shared" si="18"/>
        <v>0</v>
      </c>
      <c r="T102" s="44">
        <f t="shared" si="19"/>
        <v>0</v>
      </c>
      <c r="U102" s="44">
        <f t="shared" si="20"/>
        <v>0</v>
      </c>
    </row>
    <row r="103" spans="1:21" ht="22.95" customHeight="1">
      <c r="A103" s="74">
        <v>100</v>
      </c>
      <c r="B103" s="22"/>
      <c r="C103" s="22"/>
      <c r="D103" s="22"/>
      <c r="E103" s="22"/>
      <c r="F103" s="94"/>
      <c r="G103" s="101"/>
      <c r="H103" s="97"/>
      <c r="I103" s="23"/>
      <c r="J103" s="23"/>
      <c r="K103" s="54"/>
      <c r="L103" s="55"/>
      <c r="M103" s="33"/>
      <c r="N103" s="66"/>
      <c r="O103" s="82"/>
      <c r="P103" s="69">
        <f t="shared" si="17"/>
        <v>0</v>
      </c>
      <c r="Q103" s="88"/>
      <c r="R103" s="72">
        <f>IF(OR(ISERROR(INDEX(食材料費等!$B:$B,MATCH($D103,食材料費等!$A:$A,0))),Q103=0,Q103=""),0,Q103*INDEX(食材料費等!$B:$B,MATCH($D103,食材料費等!$A:$A,0)))</f>
        <v>0</v>
      </c>
      <c r="S103" s="78">
        <f t="shared" si="18"/>
        <v>0</v>
      </c>
      <c r="T103" s="44">
        <f t="shared" si="19"/>
        <v>0</v>
      </c>
      <c r="U103" s="44">
        <f t="shared" si="20"/>
        <v>0</v>
      </c>
    </row>
    <row r="104" spans="1:21" ht="22.95" customHeight="1">
      <c r="A104" s="74">
        <v>101</v>
      </c>
      <c r="B104" s="22"/>
      <c r="C104" s="22"/>
      <c r="D104" s="22"/>
      <c r="E104" s="22"/>
      <c r="F104" s="94"/>
      <c r="G104" s="101"/>
      <c r="H104" s="97"/>
      <c r="I104" s="23"/>
      <c r="J104" s="23"/>
      <c r="K104" s="54"/>
      <c r="L104" s="55"/>
      <c r="M104" s="33"/>
      <c r="N104" s="66"/>
      <c r="O104" s="82"/>
      <c r="P104" s="69">
        <f t="shared" si="17"/>
        <v>0</v>
      </c>
      <c r="Q104" s="88"/>
      <c r="R104" s="72">
        <f>IF(OR(ISERROR(INDEX(食材料費等!$B:$B,MATCH($D104,食材料費等!$A:$A,0))),Q104=0,Q104=""),0,Q104*INDEX(食材料費等!$B:$B,MATCH($D104,食材料費等!$A:$A,0)))</f>
        <v>0</v>
      </c>
      <c r="S104" s="78">
        <f t="shared" si="18"/>
        <v>0</v>
      </c>
      <c r="T104" s="44">
        <f t="shared" si="19"/>
        <v>0</v>
      </c>
      <c r="U104" s="44">
        <f t="shared" si="20"/>
        <v>0</v>
      </c>
    </row>
    <row r="105" spans="1:21" ht="22.95" customHeight="1">
      <c r="A105" s="74">
        <v>102</v>
      </c>
      <c r="B105" s="22"/>
      <c r="C105" s="22"/>
      <c r="D105" s="22"/>
      <c r="E105" s="22"/>
      <c r="F105" s="94"/>
      <c r="G105" s="101"/>
      <c r="H105" s="97"/>
      <c r="I105" s="23"/>
      <c r="J105" s="23"/>
      <c r="K105" s="54"/>
      <c r="L105" s="55"/>
      <c r="M105" s="33"/>
      <c r="N105" s="66"/>
      <c r="O105" s="82"/>
      <c r="P105" s="69">
        <f t="shared" si="17"/>
        <v>0</v>
      </c>
      <c r="Q105" s="88"/>
      <c r="R105" s="72">
        <f>IF(OR(ISERROR(INDEX(食材料費等!$B:$B,MATCH($D105,食材料費等!$A:$A,0))),Q105=0,Q105=""),0,Q105*INDEX(食材料費等!$B:$B,MATCH($D105,食材料費等!$A:$A,0)))</f>
        <v>0</v>
      </c>
      <c r="S105" s="78">
        <f t="shared" si="18"/>
        <v>0</v>
      </c>
      <c r="T105" s="44">
        <f t="shared" si="19"/>
        <v>0</v>
      </c>
      <c r="U105" s="44">
        <f t="shared" si="20"/>
        <v>0</v>
      </c>
    </row>
    <row r="106" spans="1:21" ht="22.95" customHeight="1">
      <c r="A106" s="74">
        <v>103</v>
      </c>
      <c r="B106" s="22"/>
      <c r="C106" s="22"/>
      <c r="D106" s="22"/>
      <c r="E106" s="22"/>
      <c r="F106" s="94"/>
      <c r="G106" s="101"/>
      <c r="H106" s="97"/>
      <c r="I106" s="23"/>
      <c r="J106" s="23"/>
      <c r="K106" s="54"/>
      <c r="L106" s="55"/>
      <c r="M106" s="33"/>
      <c r="N106" s="66"/>
      <c r="O106" s="82"/>
      <c r="P106" s="69">
        <f t="shared" si="17"/>
        <v>0</v>
      </c>
      <c r="Q106" s="88"/>
      <c r="R106" s="72">
        <f>IF(OR(ISERROR(INDEX(食材料費等!$B:$B,MATCH($D106,食材料費等!$A:$A,0))),Q106=0,Q106=""),0,Q106*INDEX(食材料費等!$B:$B,MATCH($D106,食材料費等!$A:$A,0)))</f>
        <v>0</v>
      </c>
      <c r="S106" s="78">
        <f t="shared" si="18"/>
        <v>0</v>
      </c>
      <c r="T106" s="44">
        <f t="shared" si="19"/>
        <v>0</v>
      </c>
      <c r="U106" s="44">
        <f t="shared" si="20"/>
        <v>0</v>
      </c>
    </row>
    <row r="107" spans="1:21" ht="22.95" customHeight="1">
      <c r="A107" s="74">
        <v>104</v>
      </c>
      <c r="B107" s="22"/>
      <c r="C107" s="22"/>
      <c r="D107" s="22"/>
      <c r="E107" s="22"/>
      <c r="F107" s="94"/>
      <c r="G107" s="101"/>
      <c r="H107" s="97"/>
      <c r="I107" s="23"/>
      <c r="J107" s="23"/>
      <c r="K107" s="54"/>
      <c r="L107" s="55"/>
      <c r="M107" s="33"/>
      <c r="N107" s="66"/>
      <c r="O107" s="82"/>
      <c r="P107" s="69">
        <f t="shared" si="17"/>
        <v>0</v>
      </c>
      <c r="Q107" s="88"/>
      <c r="R107" s="72">
        <f>IF(OR(ISERROR(INDEX(食材料費等!$B:$B,MATCH($D107,食材料費等!$A:$A,0))),Q107=0,Q107=""),0,Q107*INDEX(食材料費等!$B:$B,MATCH($D107,食材料費等!$A:$A,0)))</f>
        <v>0</v>
      </c>
      <c r="S107" s="78">
        <f t="shared" si="18"/>
        <v>0</v>
      </c>
      <c r="T107" s="44">
        <f t="shared" si="19"/>
        <v>0</v>
      </c>
      <c r="U107" s="44">
        <f t="shared" si="20"/>
        <v>0</v>
      </c>
    </row>
    <row r="108" spans="1:21" ht="22.95" customHeight="1">
      <c r="A108" s="74">
        <v>105</v>
      </c>
      <c r="B108" s="22"/>
      <c r="C108" s="22"/>
      <c r="D108" s="22"/>
      <c r="E108" s="22"/>
      <c r="F108" s="94"/>
      <c r="G108" s="101"/>
      <c r="H108" s="97"/>
      <c r="I108" s="23"/>
      <c r="J108" s="23"/>
      <c r="K108" s="54"/>
      <c r="L108" s="55"/>
      <c r="M108" s="33"/>
      <c r="N108" s="66"/>
      <c r="O108" s="82"/>
      <c r="P108" s="69">
        <f t="shared" si="17"/>
        <v>0</v>
      </c>
      <c r="Q108" s="88"/>
      <c r="R108" s="72">
        <f>IF(OR(ISERROR(INDEX(食材料費等!$B:$B,MATCH($D108,食材料費等!$A:$A,0))),Q108=0,Q108=""),0,Q108*INDEX(食材料費等!$B:$B,MATCH($D108,食材料費等!$A:$A,0)))</f>
        <v>0</v>
      </c>
      <c r="S108" s="78">
        <f t="shared" si="18"/>
        <v>0</v>
      </c>
      <c r="T108" s="44">
        <f t="shared" si="19"/>
        <v>0</v>
      </c>
      <c r="U108" s="44">
        <f t="shared" si="20"/>
        <v>0</v>
      </c>
    </row>
    <row r="109" spans="1:21" ht="22.95" customHeight="1">
      <c r="A109" s="74">
        <v>106</v>
      </c>
      <c r="B109" s="22"/>
      <c r="C109" s="22"/>
      <c r="D109" s="22"/>
      <c r="E109" s="22"/>
      <c r="F109" s="94"/>
      <c r="G109" s="101"/>
      <c r="H109" s="97"/>
      <c r="I109" s="23"/>
      <c r="J109" s="23"/>
      <c r="K109" s="54"/>
      <c r="L109" s="55"/>
      <c r="M109" s="33"/>
      <c r="N109" s="66"/>
      <c r="O109" s="82"/>
      <c r="P109" s="69">
        <f t="shared" si="17"/>
        <v>0</v>
      </c>
      <c r="Q109" s="88"/>
      <c r="R109" s="72">
        <f>IF(OR(ISERROR(INDEX(食材料費等!$B:$B,MATCH($D109,食材料費等!$A:$A,0))),Q109=0,Q109=""),0,Q109*INDEX(食材料費等!$B:$B,MATCH($D109,食材料費等!$A:$A,0)))</f>
        <v>0</v>
      </c>
      <c r="S109" s="78">
        <f t="shared" si="18"/>
        <v>0</v>
      </c>
      <c r="T109" s="44">
        <f t="shared" si="19"/>
        <v>0</v>
      </c>
      <c r="U109" s="44">
        <f t="shared" si="20"/>
        <v>0</v>
      </c>
    </row>
    <row r="110" spans="1:21" ht="22.95" customHeight="1">
      <c r="A110" s="74">
        <v>107</v>
      </c>
      <c r="B110" s="22"/>
      <c r="C110" s="22"/>
      <c r="D110" s="22"/>
      <c r="E110" s="22"/>
      <c r="F110" s="94"/>
      <c r="G110" s="101"/>
      <c r="H110" s="97"/>
      <c r="I110" s="23"/>
      <c r="J110" s="23"/>
      <c r="K110" s="54"/>
      <c r="L110" s="55"/>
      <c r="M110" s="33"/>
      <c r="N110" s="66"/>
      <c r="O110" s="82"/>
      <c r="P110" s="69">
        <f t="shared" si="17"/>
        <v>0</v>
      </c>
      <c r="Q110" s="88"/>
      <c r="R110" s="72">
        <f>IF(OR(ISERROR(INDEX(食材料費等!$B:$B,MATCH($D110,食材料費等!$A:$A,0))),Q110=0,Q110=""),0,Q110*INDEX(食材料費等!$B:$B,MATCH($D110,食材料費等!$A:$A,0)))</f>
        <v>0</v>
      </c>
      <c r="S110" s="78">
        <f t="shared" si="18"/>
        <v>0</v>
      </c>
      <c r="T110" s="44">
        <f t="shared" si="19"/>
        <v>0</v>
      </c>
      <c r="U110" s="44">
        <f t="shared" si="20"/>
        <v>0</v>
      </c>
    </row>
    <row r="111" spans="1:21" ht="22.95" customHeight="1">
      <c r="A111" s="74">
        <v>108</v>
      </c>
      <c r="B111" s="22"/>
      <c r="C111" s="22"/>
      <c r="D111" s="22"/>
      <c r="E111" s="22"/>
      <c r="F111" s="94"/>
      <c r="G111" s="101"/>
      <c r="H111" s="97"/>
      <c r="I111" s="23"/>
      <c r="J111" s="23"/>
      <c r="K111" s="54"/>
      <c r="L111" s="55"/>
      <c r="M111" s="33"/>
      <c r="N111" s="66"/>
      <c r="O111" s="82"/>
      <c r="P111" s="69">
        <f t="shared" si="17"/>
        <v>0</v>
      </c>
      <c r="Q111" s="88"/>
      <c r="R111" s="72">
        <f>IF(OR(ISERROR(INDEX(食材料費等!$B:$B,MATCH($D111,食材料費等!$A:$A,0))),Q111=0,Q111=""),0,Q111*INDEX(食材料費等!$B:$B,MATCH($D111,食材料費等!$A:$A,0)))</f>
        <v>0</v>
      </c>
      <c r="S111" s="78">
        <f t="shared" si="18"/>
        <v>0</v>
      </c>
      <c r="T111" s="44">
        <f t="shared" si="19"/>
        <v>0</v>
      </c>
      <c r="U111" s="44">
        <f t="shared" si="20"/>
        <v>0</v>
      </c>
    </row>
    <row r="112" spans="1:21" ht="22.95" customHeight="1">
      <c r="A112" s="74">
        <v>109</v>
      </c>
      <c r="B112" s="22"/>
      <c r="C112" s="22"/>
      <c r="D112" s="22"/>
      <c r="E112" s="22"/>
      <c r="F112" s="94"/>
      <c r="G112" s="101"/>
      <c r="H112" s="97"/>
      <c r="I112" s="23"/>
      <c r="J112" s="23"/>
      <c r="K112" s="54"/>
      <c r="L112" s="55"/>
      <c r="M112" s="33"/>
      <c r="N112" s="66"/>
      <c r="O112" s="82"/>
      <c r="P112" s="69">
        <f t="shared" si="17"/>
        <v>0</v>
      </c>
      <c r="Q112" s="88"/>
      <c r="R112" s="72">
        <f>IF(OR(ISERROR(INDEX(食材料費等!$B:$B,MATCH($D112,食材料費等!$A:$A,0))),Q112=0,Q112=""),0,Q112*INDEX(食材料費等!$B:$B,MATCH($D112,食材料費等!$A:$A,0)))</f>
        <v>0</v>
      </c>
      <c r="S112" s="78">
        <f t="shared" si="18"/>
        <v>0</v>
      </c>
      <c r="T112" s="44">
        <f t="shared" si="19"/>
        <v>0</v>
      </c>
      <c r="U112" s="44">
        <f t="shared" si="20"/>
        <v>0</v>
      </c>
    </row>
    <row r="113" spans="1:21" ht="22.95" customHeight="1">
      <c r="A113" s="74">
        <v>110</v>
      </c>
      <c r="B113" s="22"/>
      <c r="C113" s="22"/>
      <c r="D113" s="22"/>
      <c r="E113" s="22"/>
      <c r="F113" s="94"/>
      <c r="G113" s="101"/>
      <c r="H113" s="97"/>
      <c r="I113" s="23"/>
      <c r="J113" s="23"/>
      <c r="K113" s="54"/>
      <c r="L113" s="55"/>
      <c r="M113" s="33"/>
      <c r="N113" s="66"/>
      <c r="O113" s="82"/>
      <c r="P113" s="69">
        <f t="shared" si="17"/>
        <v>0</v>
      </c>
      <c r="Q113" s="88"/>
      <c r="R113" s="72">
        <f>IF(OR(ISERROR(INDEX(食材料費等!$B:$B,MATCH($D113,食材料費等!$A:$A,0))),Q113=0,Q113=""),0,Q113*INDEX(食材料費等!$B:$B,MATCH($D113,食材料費等!$A:$A,0)))</f>
        <v>0</v>
      </c>
      <c r="S113" s="78">
        <f t="shared" si="18"/>
        <v>0</v>
      </c>
      <c r="T113" s="44">
        <f t="shared" si="19"/>
        <v>0</v>
      </c>
      <c r="U113" s="44">
        <f t="shared" si="20"/>
        <v>0</v>
      </c>
    </row>
    <row r="114" spans="1:21" ht="22.95" customHeight="1">
      <c r="A114" s="74">
        <v>111</v>
      </c>
      <c r="B114" s="22"/>
      <c r="C114" s="22"/>
      <c r="D114" s="22"/>
      <c r="E114" s="22"/>
      <c r="F114" s="94"/>
      <c r="G114" s="101"/>
      <c r="H114" s="97"/>
      <c r="I114" s="23"/>
      <c r="J114" s="23"/>
      <c r="K114" s="54"/>
      <c r="L114" s="55"/>
      <c r="M114" s="33"/>
      <c r="N114" s="66"/>
      <c r="O114" s="82"/>
      <c r="P114" s="69">
        <f t="shared" si="17"/>
        <v>0</v>
      </c>
      <c r="Q114" s="88"/>
      <c r="R114" s="72">
        <f>IF(OR(ISERROR(INDEX(食材料費等!$B:$B,MATCH($D114,食材料費等!$A:$A,0))),Q114=0,Q114=""),0,Q114*INDEX(食材料費等!$B:$B,MATCH($D114,食材料費等!$A:$A,0)))</f>
        <v>0</v>
      </c>
      <c r="S114" s="78">
        <f t="shared" si="18"/>
        <v>0</v>
      </c>
      <c r="T114" s="44">
        <f t="shared" si="19"/>
        <v>0</v>
      </c>
      <c r="U114" s="44">
        <f t="shared" si="20"/>
        <v>0</v>
      </c>
    </row>
    <row r="115" spans="1:21" ht="22.95" customHeight="1">
      <c r="A115" s="74">
        <v>112</v>
      </c>
      <c r="B115" s="22"/>
      <c r="C115" s="22"/>
      <c r="D115" s="22"/>
      <c r="E115" s="22"/>
      <c r="F115" s="94"/>
      <c r="G115" s="101"/>
      <c r="H115" s="97"/>
      <c r="I115" s="23"/>
      <c r="J115" s="23"/>
      <c r="K115" s="54"/>
      <c r="L115" s="55"/>
      <c r="M115" s="33"/>
      <c r="N115" s="66"/>
      <c r="O115" s="82"/>
      <c r="P115" s="69">
        <f t="shared" si="17"/>
        <v>0</v>
      </c>
      <c r="Q115" s="88"/>
      <c r="R115" s="72">
        <f>IF(OR(ISERROR(INDEX(食材料費等!$B:$B,MATCH($D115,食材料費等!$A:$A,0))),Q115=0,Q115=""),0,Q115*INDEX(食材料費等!$B:$B,MATCH($D115,食材料費等!$A:$A,0)))</f>
        <v>0</v>
      </c>
      <c r="S115" s="78">
        <f t="shared" si="18"/>
        <v>0</v>
      </c>
      <c r="T115" s="44">
        <f t="shared" si="19"/>
        <v>0</v>
      </c>
      <c r="U115" s="44">
        <f t="shared" si="20"/>
        <v>0</v>
      </c>
    </row>
    <row r="116" spans="1:21" ht="22.95" customHeight="1">
      <c r="A116" s="74">
        <v>113</v>
      </c>
      <c r="B116" s="22"/>
      <c r="C116" s="22"/>
      <c r="D116" s="22"/>
      <c r="E116" s="22"/>
      <c r="F116" s="94"/>
      <c r="G116" s="101"/>
      <c r="H116" s="97"/>
      <c r="I116" s="23"/>
      <c r="J116" s="23"/>
      <c r="K116" s="54"/>
      <c r="L116" s="55"/>
      <c r="M116" s="33"/>
      <c r="N116" s="66"/>
      <c r="O116" s="82"/>
      <c r="P116" s="69">
        <f t="shared" si="17"/>
        <v>0</v>
      </c>
      <c r="Q116" s="88"/>
      <c r="R116" s="72">
        <f>IF(OR(ISERROR(INDEX(食材料費等!$B:$B,MATCH($D116,食材料費等!$A:$A,0))),Q116=0,Q116=""),0,Q116*INDEX(食材料費等!$B:$B,MATCH($D116,食材料費等!$A:$A,0)))</f>
        <v>0</v>
      </c>
      <c r="S116" s="78">
        <f t="shared" si="18"/>
        <v>0</v>
      </c>
      <c r="T116" s="44">
        <f t="shared" si="19"/>
        <v>0</v>
      </c>
      <c r="U116" s="44">
        <f t="shared" si="20"/>
        <v>0</v>
      </c>
    </row>
    <row r="117" spans="1:21" ht="22.95" customHeight="1">
      <c r="A117" s="74">
        <v>114</v>
      </c>
      <c r="B117" s="22"/>
      <c r="C117" s="22"/>
      <c r="D117" s="22"/>
      <c r="E117" s="22"/>
      <c r="F117" s="94"/>
      <c r="G117" s="101"/>
      <c r="H117" s="97"/>
      <c r="I117" s="23"/>
      <c r="J117" s="23"/>
      <c r="K117" s="54"/>
      <c r="L117" s="55"/>
      <c r="M117" s="33"/>
      <c r="N117" s="66"/>
      <c r="O117" s="82"/>
      <c r="P117" s="69">
        <f t="shared" si="17"/>
        <v>0</v>
      </c>
      <c r="Q117" s="88"/>
      <c r="R117" s="72">
        <f>IF(OR(ISERROR(INDEX(食材料費等!$B:$B,MATCH($D117,食材料費等!$A:$A,0))),Q117=0,Q117=""),0,Q117*INDEX(食材料費等!$B:$B,MATCH($D117,食材料費等!$A:$A,0)))</f>
        <v>0</v>
      </c>
      <c r="S117" s="78">
        <f t="shared" si="18"/>
        <v>0</v>
      </c>
      <c r="T117" s="44">
        <f t="shared" si="19"/>
        <v>0</v>
      </c>
      <c r="U117" s="44">
        <f t="shared" si="20"/>
        <v>0</v>
      </c>
    </row>
    <row r="118" spans="1:21" ht="22.95" customHeight="1">
      <c r="A118" s="74">
        <v>115</v>
      </c>
      <c r="B118" s="22"/>
      <c r="C118" s="22"/>
      <c r="D118" s="22"/>
      <c r="E118" s="22"/>
      <c r="F118" s="94"/>
      <c r="G118" s="101"/>
      <c r="H118" s="97"/>
      <c r="I118" s="23"/>
      <c r="J118" s="23"/>
      <c r="K118" s="54"/>
      <c r="L118" s="55"/>
      <c r="M118" s="33"/>
      <c r="N118" s="66"/>
      <c r="O118" s="82"/>
      <c r="P118" s="69">
        <f t="shared" si="17"/>
        <v>0</v>
      </c>
      <c r="Q118" s="88"/>
      <c r="R118" s="72">
        <f>IF(OR(ISERROR(INDEX(食材料費等!$B:$B,MATCH($D118,食材料費等!$A:$A,0))),Q118=0,Q118=""),0,Q118*INDEX(食材料費等!$B:$B,MATCH($D118,食材料費等!$A:$A,0)))</f>
        <v>0</v>
      </c>
      <c r="S118" s="78">
        <f t="shared" si="18"/>
        <v>0</v>
      </c>
      <c r="T118" s="44">
        <f t="shared" si="19"/>
        <v>0</v>
      </c>
      <c r="U118" s="44">
        <f t="shared" si="20"/>
        <v>0</v>
      </c>
    </row>
    <row r="119" spans="1:21" ht="22.95" customHeight="1">
      <c r="A119" s="74">
        <v>116</v>
      </c>
      <c r="B119" s="22"/>
      <c r="C119" s="22"/>
      <c r="D119" s="22"/>
      <c r="E119" s="22"/>
      <c r="F119" s="94"/>
      <c r="G119" s="101"/>
      <c r="H119" s="97"/>
      <c r="I119" s="23"/>
      <c r="J119" s="23"/>
      <c r="K119" s="54"/>
      <c r="L119" s="55"/>
      <c r="M119" s="33"/>
      <c r="N119" s="66"/>
      <c r="O119" s="82"/>
      <c r="P119" s="69">
        <f t="shared" si="17"/>
        <v>0</v>
      </c>
      <c r="Q119" s="88"/>
      <c r="R119" s="72">
        <f>IF(OR(ISERROR(INDEX(食材料費等!$B:$B,MATCH($D119,食材料費等!$A:$A,0))),Q119=0,Q119=""),0,Q119*INDEX(食材料費等!$B:$B,MATCH($D119,食材料費等!$A:$A,0)))</f>
        <v>0</v>
      </c>
      <c r="S119" s="78">
        <f t="shared" si="18"/>
        <v>0</v>
      </c>
      <c r="T119" s="44">
        <f t="shared" si="19"/>
        <v>0</v>
      </c>
      <c r="U119" s="44">
        <f t="shared" si="20"/>
        <v>0</v>
      </c>
    </row>
    <row r="120" spans="1:21" ht="22.95" customHeight="1">
      <c r="A120" s="74">
        <v>117</v>
      </c>
      <c r="B120" s="22"/>
      <c r="C120" s="22"/>
      <c r="D120" s="22"/>
      <c r="E120" s="22"/>
      <c r="F120" s="94"/>
      <c r="G120" s="101"/>
      <c r="H120" s="97"/>
      <c r="I120" s="23"/>
      <c r="J120" s="23"/>
      <c r="K120" s="54"/>
      <c r="L120" s="55"/>
      <c r="M120" s="33"/>
      <c r="N120" s="66"/>
      <c r="O120" s="82"/>
      <c r="P120" s="69">
        <f t="shared" si="17"/>
        <v>0</v>
      </c>
      <c r="Q120" s="88"/>
      <c r="R120" s="72">
        <f>IF(OR(ISERROR(INDEX(食材料費等!$B:$B,MATCH($D120,食材料費等!$A:$A,0))),Q120=0,Q120=""),0,Q120*INDEX(食材料費等!$B:$B,MATCH($D120,食材料費等!$A:$A,0)))</f>
        <v>0</v>
      </c>
      <c r="S120" s="78">
        <f t="shared" si="18"/>
        <v>0</v>
      </c>
      <c r="T120" s="44">
        <f t="shared" si="19"/>
        <v>0</v>
      </c>
      <c r="U120" s="44">
        <f t="shared" si="20"/>
        <v>0</v>
      </c>
    </row>
    <row r="121" spans="1:21" ht="22.95" customHeight="1">
      <c r="A121" s="74">
        <v>118</v>
      </c>
      <c r="B121" s="22"/>
      <c r="C121" s="22"/>
      <c r="D121" s="22"/>
      <c r="E121" s="22"/>
      <c r="F121" s="94"/>
      <c r="G121" s="101"/>
      <c r="H121" s="97"/>
      <c r="I121" s="23"/>
      <c r="J121" s="23"/>
      <c r="K121" s="54"/>
      <c r="L121" s="55"/>
      <c r="M121" s="33"/>
      <c r="N121" s="66"/>
      <c r="O121" s="82"/>
      <c r="P121" s="69">
        <f t="shared" si="17"/>
        <v>0</v>
      </c>
      <c r="Q121" s="88"/>
      <c r="R121" s="72">
        <f>IF(OR(ISERROR(INDEX(食材料費等!$B:$B,MATCH($D121,食材料費等!$A:$A,0))),Q121=0,Q121=""),0,Q121*INDEX(食材料費等!$B:$B,MATCH($D121,食材料費等!$A:$A,0)))</f>
        <v>0</v>
      </c>
      <c r="S121" s="78">
        <f t="shared" si="18"/>
        <v>0</v>
      </c>
      <c r="T121" s="44">
        <f t="shared" si="19"/>
        <v>0</v>
      </c>
      <c r="U121" s="44">
        <f t="shared" si="20"/>
        <v>0</v>
      </c>
    </row>
    <row r="122" spans="1:21" ht="22.95" customHeight="1">
      <c r="A122" s="74">
        <v>119</v>
      </c>
      <c r="B122" s="22"/>
      <c r="C122" s="22"/>
      <c r="D122" s="22"/>
      <c r="E122" s="22"/>
      <c r="F122" s="94"/>
      <c r="G122" s="101"/>
      <c r="H122" s="97"/>
      <c r="I122" s="23"/>
      <c r="J122" s="23"/>
      <c r="K122" s="54"/>
      <c r="L122" s="55"/>
      <c r="M122" s="33"/>
      <c r="N122" s="66"/>
      <c r="O122" s="82"/>
      <c r="P122" s="69">
        <f t="shared" si="17"/>
        <v>0</v>
      </c>
      <c r="Q122" s="88"/>
      <c r="R122" s="72">
        <f>IF(OR(ISERROR(INDEX(食材料費等!$B:$B,MATCH($D122,食材料費等!$A:$A,0))),Q122=0,Q122=""),0,Q122*INDEX(食材料費等!$B:$B,MATCH($D122,食材料費等!$A:$A,0)))</f>
        <v>0</v>
      </c>
      <c r="S122" s="78">
        <f t="shared" si="18"/>
        <v>0</v>
      </c>
      <c r="T122" s="44">
        <f t="shared" si="19"/>
        <v>0</v>
      </c>
      <c r="U122" s="44">
        <f t="shared" si="20"/>
        <v>0</v>
      </c>
    </row>
    <row r="123" spans="1:21" ht="22.95" customHeight="1">
      <c r="A123" s="74">
        <v>120</v>
      </c>
      <c r="B123" s="22"/>
      <c r="C123" s="22"/>
      <c r="D123" s="22"/>
      <c r="E123" s="22"/>
      <c r="F123" s="94"/>
      <c r="G123" s="101"/>
      <c r="H123" s="97"/>
      <c r="I123" s="23"/>
      <c r="J123" s="23"/>
      <c r="K123" s="54"/>
      <c r="L123" s="55"/>
      <c r="M123" s="33"/>
      <c r="N123" s="66"/>
      <c r="O123" s="82"/>
      <c r="P123" s="69">
        <f t="shared" si="17"/>
        <v>0</v>
      </c>
      <c r="Q123" s="88"/>
      <c r="R123" s="72">
        <f>IF(OR(ISERROR(INDEX(食材料費等!$B:$B,MATCH($D123,食材料費等!$A:$A,0))),Q123=0,Q123=""),0,Q123*INDEX(食材料費等!$B:$B,MATCH($D123,食材料費等!$A:$A,0)))</f>
        <v>0</v>
      </c>
      <c r="S123" s="78">
        <f t="shared" si="18"/>
        <v>0</v>
      </c>
      <c r="T123" s="44">
        <f t="shared" si="19"/>
        <v>0</v>
      </c>
      <c r="U123" s="44">
        <f t="shared" si="20"/>
        <v>0</v>
      </c>
    </row>
    <row r="124" spans="1:21" ht="22.95" customHeight="1">
      <c r="A124" s="74">
        <v>121</v>
      </c>
      <c r="B124" s="22"/>
      <c r="C124" s="22"/>
      <c r="D124" s="22"/>
      <c r="E124" s="22"/>
      <c r="F124" s="94"/>
      <c r="G124" s="101"/>
      <c r="H124" s="97"/>
      <c r="I124" s="23"/>
      <c r="J124" s="23"/>
      <c r="K124" s="54"/>
      <c r="L124" s="55"/>
      <c r="M124" s="33"/>
      <c r="N124" s="66"/>
      <c r="O124" s="82"/>
      <c r="P124" s="69">
        <f t="shared" si="17"/>
        <v>0</v>
      </c>
      <c r="Q124" s="88"/>
      <c r="R124" s="72">
        <f>IF(OR(ISERROR(INDEX(食材料費等!$B:$B,MATCH($D124,食材料費等!$A:$A,0))),Q124=0,Q124=""),0,Q124*INDEX(食材料費等!$B:$B,MATCH($D124,食材料費等!$A:$A,0)))</f>
        <v>0</v>
      </c>
      <c r="S124" s="78">
        <f t="shared" si="18"/>
        <v>0</v>
      </c>
      <c r="T124" s="44">
        <f t="shared" si="19"/>
        <v>0</v>
      </c>
      <c r="U124" s="44">
        <f t="shared" si="20"/>
        <v>0</v>
      </c>
    </row>
    <row r="125" spans="1:21" ht="22.95" customHeight="1">
      <c r="A125" s="74">
        <v>122</v>
      </c>
      <c r="B125" s="22"/>
      <c r="C125" s="22"/>
      <c r="D125" s="22"/>
      <c r="E125" s="22"/>
      <c r="F125" s="94"/>
      <c r="G125" s="101"/>
      <c r="H125" s="97"/>
      <c r="I125" s="23"/>
      <c r="J125" s="23"/>
      <c r="K125" s="54"/>
      <c r="L125" s="55"/>
      <c r="M125" s="33"/>
      <c r="N125" s="66"/>
      <c r="O125" s="82"/>
      <c r="P125" s="69">
        <f t="shared" si="17"/>
        <v>0</v>
      </c>
      <c r="Q125" s="88"/>
      <c r="R125" s="72">
        <f>IF(OR(ISERROR(INDEX(食材料費等!$B:$B,MATCH($D125,食材料費等!$A:$A,0))),Q125=0,Q125=""),0,Q125*INDEX(食材料費等!$B:$B,MATCH($D125,食材料費等!$A:$A,0)))</f>
        <v>0</v>
      </c>
      <c r="S125" s="78">
        <f t="shared" si="18"/>
        <v>0</v>
      </c>
      <c r="T125" s="44">
        <f t="shared" si="19"/>
        <v>0</v>
      </c>
      <c r="U125" s="44">
        <f t="shared" si="20"/>
        <v>0</v>
      </c>
    </row>
    <row r="126" spans="1:21" ht="22.95" customHeight="1">
      <c r="A126" s="74">
        <v>123</v>
      </c>
      <c r="B126" s="22"/>
      <c r="C126" s="22"/>
      <c r="D126" s="22"/>
      <c r="E126" s="22"/>
      <c r="F126" s="94"/>
      <c r="G126" s="101"/>
      <c r="H126" s="97"/>
      <c r="I126" s="23"/>
      <c r="J126" s="23"/>
      <c r="K126" s="54"/>
      <c r="L126" s="55"/>
      <c r="M126" s="33"/>
      <c r="N126" s="66"/>
      <c r="O126" s="82"/>
      <c r="P126" s="69">
        <f t="shared" si="17"/>
        <v>0</v>
      </c>
      <c r="Q126" s="88"/>
      <c r="R126" s="72">
        <f>IF(OR(ISERROR(INDEX(食材料費等!$B:$B,MATCH($D126,食材料費等!$A:$A,0))),Q126=0,Q126=""),0,Q126*INDEX(食材料費等!$B:$B,MATCH($D126,食材料費等!$A:$A,0)))</f>
        <v>0</v>
      </c>
      <c r="S126" s="78">
        <f t="shared" si="18"/>
        <v>0</v>
      </c>
      <c r="T126" s="44">
        <f t="shared" si="19"/>
        <v>0</v>
      </c>
      <c r="U126" s="44">
        <f t="shared" si="20"/>
        <v>0</v>
      </c>
    </row>
    <row r="127" spans="1:21" ht="22.95" customHeight="1">
      <c r="A127" s="74">
        <v>124</v>
      </c>
      <c r="B127" s="22"/>
      <c r="C127" s="22"/>
      <c r="D127" s="22"/>
      <c r="E127" s="22"/>
      <c r="F127" s="94"/>
      <c r="G127" s="101"/>
      <c r="H127" s="97"/>
      <c r="I127" s="23"/>
      <c r="J127" s="23"/>
      <c r="K127" s="54"/>
      <c r="L127" s="55"/>
      <c r="M127" s="33"/>
      <c r="N127" s="66"/>
      <c r="O127" s="82"/>
      <c r="P127" s="69">
        <f t="shared" si="17"/>
        <v>0</v>
      </c>
      <c r="Q127" s="88"/>
      <c r="R127" s="72">
        <f>IF(OR(ISERROR(INDEX(食材料費等!$B:$B,MATCH($D127,食材料費等!$A:$A,0))),Q127=0,Q127=""),0,Q127*INDEX(食材料費等!$B:$B,MATCH($D127,食材料費等!$A:$A,0)))</f>
        <v>0</v>
      </c>
      <c r="S127" s="78">
        <f t="shared" si="18"/>
        <v>0</v>
      </c>
      <c r="T127" s="44">
        <f t="shared" si="19"/>
        <v>0</v>
      </c>
      <c r="U127" s="44">
        <f t="shared" si="20"/>
        <v>0</v>
      </c>
    </row>
    <row r="128" spans="1:21" ht="22.95" customHeight="1">
      <c r="A128" s="74">
        <v>125</v>
      </c>
      <c r="B128" s="22"/>
      <c r="C128" s="22"/>
      <c r="D128" s="22"/>
      <c r="E128" s="22"/>
      <c r="F128" s="94"/>
      <c r="G128" s="101"/>
      <c r="H128" s="97"/>
      <c r="I128" s="23"/>
      <c r="J128" s="23"/>
      <c r="K128" s="54"/>
      <c r="L128" s="55"/>
      <c r="M128" s="33"/>
      <c r="N128" s="66"/>
      <c r="O128" s="82"/>
      <c r="P128" s="69">
        <f t="shared" si="17"/>
        <v>0</v>
      </c>
      <c r="Q128" s="88"/>
      <c r="R128" s="72">
        <f>IF(OR(ISERROR(INDEX(食材料費等!$B:$B,MATCH($D128,食材料費等!$A:$A,0))),Q128=0,Q128=""),0,Q128*INDEX(食材料費等!$B:$B,MATCH($D128,食材料費等!$A:$A,0)))</f>
        <v>0</v>
      </c>
      <c r="S128" s="78">
        <f t="shared" si="18"/>
        <v>0</v>
      </c>
      <c r="T128" s="44">
        <f t="shared" si="19"/>
        <v>0</v>
      </c>
      <c r="U128" s="44">
        <f t="shared" si="20"/>
        <v>0</v>
      </c>
    </row>
    <row r="129" spans="1:21" ht="22.95" customHeight="1">
      <c r="A129" s="74">
        <v>126</v>
      </c>
      <c r="B129" s="22"/>
      <c r="C129" s="22"/>
      <c r="D129" s="22"/>
      <c r="E129" s="22"/>
      <c r="F129" s="94"/>
      <c r="G129" s="101"/>
      <c r="H129" s="97"/>
      <c r="I129" s="23"/>
      <c r="J129" s="23"/>
      <c r="K129" s="54"/>
      <c r="L129" s="55"/>
      <c r="M129" s="33"/>
      <c r="N129" s="66"/>
      <c r="O129" s="82"/>
      <c r="P129" s="69">
        <f t="shared" si="17"/>
        <v>0</v>
      </c>
      <c r="Q129" s="88"/>
      <c r="R129" s="72">
        <f>IF(OR(ISERROR(INDEX(食材料費等!$B:$B,MATCH($D129,食材料費等!$A:$A,0))),Q129=0,Q129=""),0,Q129*INDEX(食材料費等!$B:$B,MATCH($D129,食材料費等!$A:$A,0)))</f>
        <v>0</v>
      </c>
      <c r="S129" s="78">
        <f t="shared" si="18"/>
        <v>0</v>
      </c>
      <c r="T129" s="44">
        <f t="shared" si="19"/>
        <v>0</v>
      </c>
      <c r="U129" s="44">
        <f t="shared" si="20"/>
        <v>0</v>
      </c>
    </row>
    <row r="130" spans="1:21" ht="22.95" customHeight="1">
      <c r="A130" s="74">
        <v>127</v>
      </c>
      <c r="B130" s="22"/>
      <c r="C130" s="22"/>
      <c r="D130" s="22"/>
      <c r="E130" s="22"/>
      <c r="F130" s="94"/>
      <c r="G130" s="101"/>
      <c r="H130" s="97"/>
      <c r="I130" s="23"/>
      <c r="J130" s="23"/>
      <c r="K130" s="54"/>
      <c r="L130" s="55"/>
      <c r="M130" s="33"/>
      <c r="N130" s="66"/>
      <c r="O130" s="82"/>
      <c r="P130" s="69">
        <f t="shared" si="17"/>
        <v>0</v>
      </c>
      <c r="Q130" s="88"/>
      <c r="R130" s="72">
        <f>IF(OR(ISERROR(INDEX(食材料費等!$B:$B,MATCH($D130,食材料費等!$A:$A,0))),Q130=0,Q130=""),0,Q130*INDEX(食材料費等!$B:$B,MATCH($D130,食材料費等!$A:$A,0)))</f>
        <v>0</v>
      </c>
      <c r="S130" s="78">
        <f t="shared" si="18"/>
        <v>0</v>
      </c>
      <c r="T130" s="44">
        <f t="shared" si="19"/>
        <v>0</v>
      </c>
      <c r="U130" s="44">
        <f t="shared" si="20"/>
        <v>0</v>
      </c>
    </row>
    <row r="131" spans="1:21" ht="22.95" customHeight="1">
      <c r="A131" s="74">
        <v>128</v>
      </c>
      <c r="B131" s="22"/>
      <c r="C131" s="22"/>
      <c r="D131" s="22"/>
      <c r="E131" s="22"/>
      <c r="F131" s="94"/>
      <c r="G131" s="101"/>
      <c r="H131" s="97"/>
      <c r="I131" s="23"/>
      <c r="J131" s="23"/>
      <c r="K131" s="54"/>
      <c r="L131" s="55"/>
      <c r="M131" s="33"/>
      <c r="N131" s="66"/>
      <c r="O131" s="82"/>
      <c r="P131" s="69">
        <f t="shared" si="17"/>
        <v>0</v>
      </c>
      <c r="Q131" s="88"/>
      <c r="R131" s="72">
        <f>IF(OR(ISERROR(INDEX(食材料費等!$B:$B,MATCH($D131,食材料費等!$A:$A,0))),Q131=0,Q131=""),0,Q131*INDEX(食材料費等!$B:$B,MATCH($D131,食材料費等!$A:$A,0)))</f>
        <v>0</v>
      </c>
      <c r="S131" s="78">
        <f t="shared" si="18"/>
        <v>0</v>
      </c>
      <c r="T131" s="44">
        <f t="shared" si="19"/>
        <v>0</v>
      </c>
      <c r="U131" s="44">
        <f t="shared" si="20"/>
        <v>0</v>
      </c>
    </row>
    <row r="132" spans="1:21" ht="22.95" customHeight="1">
      <c r="A132" s="74">
        <v>129</v>
      </c>
      <c r="B132" s="22"/>
      <c r="C132" s="22"/>
      <c r="D132" s="22"/>
      <c r="E132" s="22"/>
      <c r="F132" s="94"/>
      <c r="G132" s="101"/>
      <c r="H132" s="97"/>
      <c r="I132" s="23"/>
      <c r="J132" s="23"/>
      <c r="K132" s="54"/>
      <c r="L132" s="55"/>
      <c r="M132" s="33"/>
      <c r="N132" s="66"/>
      <c r="O132" s="82"/>
      <c r="P132" s="69">
        <f t="shared" si="17"/>
        <v>0</v>
      </c>
      <c r="Q132" s="88"/>
      <c r="R132" s="72">
        <f>IF(OR(ISERROR(INDEX(食材料費等!$B:$B,MATCH($D132,食材料費等!$A:$A,0))),Q132=0,Q132=""),0,Q132*INDEX(食材料費等!$B:$B,MATCH($D132,食材料費等!$A:$A,0)))</f>
        <v>0</v>
      </c>
      <c r="S132" s="78">
        <f t="shared" si="18"/>
        <v>0</v>
      </c>
      <c r="T132" s="44">
        <f t="shared" si="19"/>
        <v>0</v>
      </c>
      <c r="U132" s="44">
        <f t="shared" si="20"/>
        <v>0</v>
      </c>
    </row>
    <row r="133" spans="1:21" ht="22.95" customHeight="1">
      <c r="A133" s="74">
        <v>130</v>
      </c>
      <c r="B133" s="22"/>
      <c r="C133" s="22"/>
      <c r="D133" s="22"/>
      <c r="E133" s="22"/>
      <c r="F133" s="94"/>
      <c r="G133" s="101"/>
      <c r="H133" s="97"/>
      <c r="I133" s="23"/>
      <c r="J133" s="23"/>
      <c r="K133" s="54"/>
      <c r="L133" s="55"/>
      <c r="M133" s="33"/>
      <c r="N133" s="66"/>
      <c r="O133" s="82"/>
      <c r="P133" s="69">
        <f t="shared" ref="P133:P153" si="21">IF(C133="その他※対象外",0,ROUNDDOWN(SUM(T133:U133)*0.135*IF(OR($D133="病院",$D133="有床診療所"),$O133,0.5)*0.5,-3))</f>
        <v>0</v>
      </c>
      <c r="Q133" s="88"/>
      <c r="R133" s="72">
        <f>IF(OR(ISERROR(INDEX(食材料費等!$B:$B,MATCH($D133,食材料費等!$A:$A,0))),Q133=0,Q133=""),0,Q133*INDEX(食材料費等!$B:$B,MATCH($D133,食材料費等!$A:$A,0)))</f>
        <v>0</v>
      </c>
      <c r="S133" s="78">
        <f t="shared" ref="S133:S153" si="22">SUM(P133,R133)</f>
        <v>0</v>
      </c>
      <c r="T133" s="44">
        <f t="shared" ref="T133:T153" si="23">IF(AND($M133&lt;&gt;"",$N133&lt;&gt;""),$H133*$N133/$M133,IF($H133&lt;&gt;"",$H133,0))</f>
        <v>0</v>
      </c>
      <c r="U133" s="44">
        <f t="shared" ref="U133:U153" si="24">IF(AND($M133&lt;&gt;"",$N133&lt;&gt;""),IF(AND($I133&lt;&gt;"",$J133&lt;&gt;""),SUM($I133:$J133),SUM($K133:$L133))/1.135*6*$N133/$M133,IF(OR($H133=0,$H133=""),IF(AND($I133&lt;&gt;"",$J133&lt;&gt;""),SUM($I133:$J133),SUM($K133:$L133))/1.135*6,0))</f>
        <v>0</v>
      </c>
    </row>
    <row r="134" spans="1:21" ht="22.95" customHeight="1">
      <c r="A134" s="74">
        <v>131</v>
      </c>
      <c r="B134" s="22"/>
      <c r="C134" s="22"/>
      <c r="D134" s="22"/>
      <c r="E134" s="22"/>
      <c r="F134" s="94"/>
      <c r="G134" s="101"/>
      <c r="H134" s="97"/>
      <c r="I134" s="23"/>
      <c r="J134" s="23"/>
      <c r="K134" s="54"/>
      <c r="L134" s="55"/>
      <c r="M134" s="33"/>
      <c r="N134" s="66"/>
      <c r="O134" s="82"/>
      <c r="P134" s="69">
        <f t="shared" si="21"/>
        <v>0</v>
      </c>
      <c r="Q134" s="88"/>
      <c r="R134" s="72">
        <f>IF(OR(ISERROR(INDEX(食材料費等!$B:$B,MATCH($D134,食材料費等!$A:$A,0))),Q134=0,Q134=""),0,Q134*INDEX(食材料費等!$B:$B,MATCH($D134,食材料費等!$A:$A,0)))</f>
        <v>0</v>
      </c>
      <c r="S134" s="78">
        <f t="shared" si="22"/>
        <v>0</v>
      </c>
      <c r="T134" s="44">
        <f t="shared" si="23"/>
        <v>0</v>
      </c>
      <c r="U134" s="44">
        <f t="shared" si="24"/>
        <v>0</v>
      </c>
    </row>
    <row r="135" spans="1:21" ht="22.95" customHeight="1">
      <c r="A135" s="74">
        <v>132</v>
      </c>
      <c r="B135" s="22"/>
      <c r="C135" s="22"/>
      <c r="D135" s="22"/>
      <c r="E135" s="22"/>
      <c r="F135" s="94"/>
      <c r="G135" s="101"/>
      <c r="H135" s="97"/>
      <c r="I135" s="23"/>
      <c r="J135" s="23"/>
      <c r="K135" s="54"/>
      <c r="L135" s="55"/>
      <c r="M135" s="33"/>
      <c r="N135" s="66"/>
      <c r="O135" s="82"/>
      <c r="P135" s="69">
        <f t="shared" si="21"/>
        <v>0</v>
      </c>
      <c r="Q135" s="88"/>
      <c r="R135" s="72">
        <f>IF(OR(ISERROR(INDEX(食材料費等!$B:$B,MATCH($D135,食材料費等!$A:$A,0))),Q135=0,Q135=""),0,Q135*INDEX(食材料費等!$B:$B,MATCH($D135,食材料費等!$A:$A,0)))</f>
        <v>0</v>
      </c>
      <c r="S135" s="78">
        <f t="shared" si="22"/>
        <v>0</v>
      </c>
      <c r="T135" s="44">
        <f t="shared" si="23"/>
        <v>0</v>
      </c>
      <c r="U135" s="44">
        <f t="shared" si="24"/>
        <v>0</v>
      </c>
    </row>
    <row r="136" spans="1:21" ht="22.95" customHeight="1">
      <c r="A136" s="74">
        <v>133</v>
      </c>
      <c r="B136" s="22"/>
      <c r="C136" s="22"/>
      <c r="D136" s="22"/>
      <c r="E136" s="22"/>
      <c r="F136" s="94"/>
      <c r="G136" s="101"/>
      <c r="H136" s="97"/>
      <c r="I136" s="23"/>
      <c r="J136" s="23"/>
      <c r="K136" s="54"/>
      <c r="L136" s="55"/>
      <c r="M136" s="33"/>
      <c r="N136" s="66"/>
      <c r="O136" s="82"/>
      <c r="P136" s="69">
        <f t="shared" si="21"/>
        <v>0</v>
      </c>
      <c r="Q136" s="88"/>
      <c r="R136" s="72">
        <f>IF(OR(ISERROR(INDEX(食材料費等!$B:$B,MATCH($D136,食材料費等!$A:$A,0))),Q136=0,Q136=""),0,Q136*INDEX(食材料費等!$B:$B,MATCH($D136,食材料費等!$A:$A,0)))</f>
        <v>0</v>
      </c>
      <c r="S136" s="78">
        <f t="shared" si="22"/>
        <v>0</v>
      </c>
      <c r="T136" s="44">
        <f t="shared" si="23"/>
        <v>0</v>
      </c>
      <c r="U136" s="44">
        <f t="shared" si="24"/>
        <v>0</v>
      </c>
    </row>
    <row r="137" spans="1:21" ht="22.95" customHeight="1">
      <c r="A137" s="74">
        <v>134</v>
      </c>
      <c r="B137" s="22"/>
      <c r="C137" s="22"/>
      <c r="D137" s="22"/>
      <c r="E137" s="22"/>
      <c r="F137" s="94"/>
      <c r="G137" s="101"/>
      <c r="H137" s="97"/>
      <c r="I137" s="23"/>
      <c r="J137" s="23"/>
      <c r="K137" s="54"/>
      <c r="L137" s="55"/>
      <c r="M137" s="33"/>
      <c r="N137" s="66"/>
      <c r="O137" s="82"/>
      <c r="P137" s="69">
        <f t="shared" si="21"/>
        <v>0</v>
      </c>
      <c r="Q137" s="88"/>
      <c r="R137" s="72">
        <f>IF(OR(ISERROR(INDEX(食材料費等!$B:$B,MATCH($D137,食材料費等!$A:$A,0))),Q137=0,Q137=""),0,Q137*INDEX(食材料費等!$B:$B,MATCH($D137,食材料費等!$A:$A,0)))</f>
        <v>0</v>
      </c>
      <c r="S137" s="78">
        <f t="shared" si="22"/>
        <v>0</v>
      </c>
      <c r="T137" s="44">
        <f t="shared" si="23"/>
        <v>0</v>
      </c>
      <c r="U137" s="44">
        <f t="shared" si="24"/>
        <v>0</v>
      </c>
    </row>
    <row r="138" spans="1:21" ht="22.95" customHeight="1">
      <c r="A138" s="74">
        <v>135</v>
      </c>
      <c r="B138" s="22"/>
      <c r="C138" s="22"/>
      <c r="D138" s="22"/>
      <c r="E138" s="22"/>
      <c r="F138" s="94"/>
      <c r="G138" s="101"/>
      <c r="H138" s="97"/>
      <c r="I138" s="23"/>
      <c r="J138" s="23"/>
      <c r="K138" s="54"/>
      <c r="L138" s="55"/>
      <c r="M138" s="33"/>
      <c r="N138" s="66"/>
      <c r="O138" s="82"/>
      <c r="P138" s="69">
        <f t="shared" si="21"/>
        <v>0</v>
      </c>
      <c r="Q138" s="88"/>
      <c r="R138" s="72">
        <f>IF(OR(ISERROR(INDEX(食材料費等!$B:$B,MATCH($D138,食材料費等!$A:$A,0))),Q138=0,Q138=""),0,Q138*INDEX(食材料費等!$B:$B,MATCH($D138,食材料費等!$A:$A,0)))</f>
        <v>0</v>
      </c>
      <c r="S138" s="78">
        <f t="shared" si="22"/>
        <v>0</v>
      </c>
      <c r="T138" s="44">
        <f t="shared" si="23"/>
        <v>0</v>
      </c>
      <c r="U138" s="44">
        <f t="shared" si="24"/>
        <v>0</v>
      </c>
    </row>
    <row r="139" spans="1:21" ht="22.95" customHeight="1">
      <c r="A139" s="74">
        <v>136</v>
      </c>
      <c r="B139" s="22"/>
      <c r="C139" s="22"/>
      <c r="D139" s="22"/>
      <c r="E139" s="22"/>
      <c r="F139" s="94"/>
      <c r="G139" s="101"/>
      <c r="H139" s="97"/>
      <c r="I139" s="23"/>
      <c r="J139" s="23"/>
      <c r="K139" s="54"/>
      <c r="L139" s="55"/>
      <c r="M139" s="33"/>
      <c r="N139" s="66"/>
      <c r="O139" s="82"/>
      <c r="P139" s="69">
        <f t="shared" si="21"/>
        <v>0</v>
      </c>
      <c r="Q139" s="88"/>
      <c r="R139" s="72">
        <f>IF(OR(ISERROR(INDEX(食材料費等!$B:$B,MATCH($D139,食材料費等!$A:$A,0))),Q139=0,Q139=""),0,Q139*INDEX(食材料費等!$B:$B,MATCH($D139,食材料費等!$A:$A,0)))</f>
        <v>0</v>
      </c>
      <c r="S139" s="78">
        <f t="shared" si="22"/>
        <v>0</v>
      </c>
      <c r="T139" s="44">
        <f t="shared" si="23"/>
        <v>0</v>
      </c>
      <c r="U139" s="44">
        <f t="shared" si="24"/>
        <v>0</v>
      </c>
    </row>
    <row r="140" spans="1:21" ht="22.95" customHeight="1">
      <c r="A140" s="74">
        <v>137</v>
      </c>
      <c r="B140" s="22"/>
      <c r="C140" s="22"/>
      <c r="D140" s="22"/>
      <c r="E140" s="22"/>
      <c r="F140" s="94"/>
      <c r="G140" s="101"/>
      <c r="H140" s="97"/>
      <c r="I140" s="23"/>
      <c r="J140" s="23"/>
      <c r="K140" s="54"/>
      <c r="L140" s="55"/>
      <c r="M140" s="33"/>
      <c r="N140" s="66"/>
      <c r="O140" s="82"/>
      <c r="P140" s="69">
        <f t="shared" si="21"/>
        <v>0</v>
      </c>
      <c r="Q140" s="88"/>
      <c r="R140" s="72">
        <f>IF(OR(ISERROR(INDEX(食材料費等!$B:$B,MATCH($D140,食材料費等!$A:$A,0))),Q140=0,Q140=""),0,Q140*INDEX(食材料費等!$B:$B,MATCH($D140,食材料費等!$A:$A,0)))</f>
        <v>0</v>
      </c>
      <c r="S140" s="78">
        <f t="shared" si="22"/>
        <v>0</v>
      </c>
      <c r="T140" s="44">
        <f t="shared" si="23"/>
        <v>0</v>
      </c>
      <c r="U140" s="44">
        <f t="shared" si="24"/>
        <v>0</v>
      </c>
    </row>
    <row r="141" spans="1:21" ht="22.95" customHeight="1">
      <c r="A141" s="74">
        <v>138</v>
      </c>
      <c r="B141" s="22"/>
      <c r="C141" s="22"/>
      <c r="D141" s="22"/>
      <c r="E141" s="22"/>
      <c r="F141" s="94"/>
      <c r="G141" s="101"/>
      <c r="H141" s="97"/>
      <c r="I141" s="23"/>
      <c r="J141" s="23"/>
      <c r="K141" s="54"/>
      <c r="L141" s="55"/>
      <c r="M141" s="33"/>
      <c r="N141" s="66"/>
      <c r="O141" s="82"/>
      <c r="P141" s="69">
        <f t="shared" si="21"/>
        <v>0</v>
      </c>
      <c r="Q141" s="88"/>
      <c r="R141" s="72">
        <f>IF(OR(ISERROR(INDEX(食材料費等!$B:$B,MATCH($D141,食材料費等!$A:$A,0))),Q141=0,Q141=""),0,Q141*INDEX(食材料費等!$B:$B,MATCH($D141,食材料費等!$A:$A,0)))</f>
        <v>0</v>
      </c>
      <c r="S141" s="78">
        <f t="shared" si="22"/>
        <v>0</v>
      </c>
      <c r="T141" s="44">
        <f t="shared" si="23"/>
        <v>0</v>
      </c>
      <c r="U141" s="44">
        <f t="shared" si="24"/>
        <v>0</v>
      </c>
    </row>
    <row r="142" spans="1:21" ht="22.95" customHeight="1">
      <c r="A142" s="74">
        <v>139</v>
      </c>
      <c r="B142" s="22"/>
      <c r="C142" s="22"/>
      <c r="D142" s="22"/>
      <c r="E142" s="22"/>
      <c r="F142" s="94"/>
      <c r="G142" s="101"/>
      <c r="H142" s="97"/>
      <c r="I142" s="23"/>
      <c r="J142" s="23"/>
      <c r="K142" s="54"/>
      <c r="L142" s="55"/>
      <c r="M142" s="33"/>
      <c r="N142" s="66"/>
      <c r="O142" s="82"/>
      <c r="P142" s="69">
        <f t="shared" si="21"/>
        <v>0</v>
      </c>
      <c r="Q142" s="88"/>
      <c r="R142" s="72">
        <f>IF(OR(ISERROR(INDEX(食材料費等!$B:$B,MATCH($D142,食材料費等!$A:$A,0))),Q142=0,Q142=""),0,Q142*INDEX(食材料費等!$B:$B,MATCH($D142,食材料費等!$A:$A,0)))</f>
        <v>0</v>
      </c>
      <c r="S142" s="78">
        <f t="shared" si="22"/>
        <v>0</v>
      </c>
      <c r="T142" s="44">
        <f t="shared" si="23"/>
        <v>0</v>
      </c>
      <c r="U142" s="44">
        <f t="shared" si="24"/>
        <v>0</v>
      </c>
    </row>
    <row r="143" spans="1:21" ht="22.95" customHeight="1">
      <c r="A143" s="74">
        <v>140</v>
      </c>
      <c r="B143" s="22"/>
      <c r="C143" s="22"/>
      <c r="D143" s="22"/>
      <c r="E143" s="22"/>
      <c r="F143" s="94"/>
      <c r="G143" s="101"/>
      <c r="H143" s="97"/>
      <c r="I143" s="23"/>
      <c r="J143" s="23"/>
      <c r="K143" s="54"/>
      <c r="L143" s="55"/>
      <c r="M143" s="33"/>
      <c r="N143" s="66"/>
      <c r="O143" s="82"/>
      <c r="P143" s="69">
        <f t="shared" si="21"/>
        <v>0</v>
      </c>
      <c r="Q143" s="88"/>
      <c r="R143" s="72">
        <f>IF(OR(ISERROR(INDEX(食材料費等!$B:$B,MATCH($D143,食材料費等!$A:$A,0))),Q143=0,Q143=""),0,Q143*INDEX(食材料費等!$B:$B,MATCH($D143,食材料費等!$A:$A,0)))</f>
        <v>0</v>
      </c>
      <c r="S143" s="78">
        <f t="shared" si="22"/>
        <v>0</v>
      </c>
      <c r="T143" s="44">
        <f t="shared" si="23"/>
        <v>0</v>
      </c>
      <c r="U143" s="44">
        <f t="shared" si="24"/>
        <v>0</v>
      </c>
    </row>
    <row r="144" spans="1:21" ht="22.95" customHeight="1">
      <c r="A144" s="74">
        <v>141</v>
      </c>
      <c r="B144" s="22"/>
      <c r="C144" s="22"/>
      <c r="D144" s="22"/>
      <c r="E144" s="22"/>
      <c r="F144" s="94"/>
      <c r="G144" s="101"/>
      <c r="H144" s="97"/>
      <c r="I144" s="23"/>
      <c r="J144" s="23"/>
      <c r="K144" s="54"/>
      <c r="L144" s="55"/>
      <c r="M144" s="33"/>
      <c r="N144" s="66"/>
      <c r="O144" s="82"/>
      <c r="P144" s="69">
        <f t="shared" si="21"/>
        <v>0</v>
      </c>
      <c r="Q144" s="88"/>
      <c r="R144" s="72">
        <f>IF(OR(ISERROR(INDEX(食材料費等!$B:$B,MATCH($D144,食材料費等!$A:$A,0))),Q144=0,Q144=""),0,Q144*INDEX(食材料費等!$B:$B,MATCH($D144,食材料費等!$A:$A,0)))</f>
        <v>0</v>
      </c>
      <c r="S144" s="78">
        <f t="shared" si="22"/>
        <v>0</v>
      </c>
      <c r="T144" s="44">
        <f t="shared" si="23"/>
        <v>0</v>
      </c>
      <c r="U144" s="44">
        <f t="shared" si="24"/>
        <v>0</v>
      </c>
    </row>
    <row r="145" spans="1:21" ht="22.95" customHeight="1">
      <c r="A145" s="74">
        <v>142</v>
      </c>
      <c r="B145" s="22"/>
      <c r="C145" s="22"/>
      <c r="D145" s="22"/>
      <c r="E145" s="22"/>
      <c r="F145" s="94"/>
      <c r="G145" s="101"/>
      <c r="H145" s="97"/>
      <c r="I145" s="23"/>
      <c r="J145" s="23"/>
      <c r="K145" s="54"/>
      <c r="L145" s="55"/>
      <c r="M145" s="33"/>
      <c r="N145" s="66"/>
      <c r="O145" s="82"/>
      <c r="P145" s="69">
        <f t="shared" si="21"/>
        <v>0</v>
      </c>
      <c r="Q145" s="88"/>
      <c r="R145" s="72">
        <f>IF(OR(ISERROR(INDEX(食材料費等!$B:$B,MATCH($D145,食材料費等!$A:$A,0))),Q145=0,Q145=""),0,Q145*INDEX(食材料費等!$B:$B,MATCH($D145,食材料費等!$A:$A,0)))</f>
        <v>0</v>
      </c>
      <c r="S145" s="78">
        <f t="shared" si="22"/>
        <v>0</v>
      </c>
      <c r="T145" s="44">
        <f t="shared" si="23"/>
        <v>0</v>
      </c>
      <c r="U145" s="44">
        <f t="shared" si="24"/>
        <v>0</v>
      </c>
    </row>
    <row r="146" spans="1:21" ht="22.95" customHeight="1">
      <c r="A146" s="74">
        <v>143</v>
      </c>
      <c r="B146" s="22"/>
      <c r="C146" s="22"/>
      <c r="D146" s="22"/>
      <c r="E146" s="22"/>
      <c r="F146" s="94"/>
      <c r="G146" s="101"/>
      <c r="H146" s="97"/>
      <c r="I146" s="23"/>
      <c r="J146" s="23"/>
      <c r="K146" s="54"/>
      <c r="L146" s="55"/>
      <c r="M146" s="33"/>
      <c r="N146" s="66"/>
      <c r="O146" s="82"/>
      <c r="P146" s="69">
        <f t="shared" si="21"/>
        <v>0</v>
      </c>
      <c r="Q146" s="88"/>
      <c r="R146" s="72">
        <f>IF(OR(ISERROR(INDEX(食材料費等!$B:$B,MATCH($D146,食材料費等!$A:$A,0))),Q146=0,Q146=""),0,Q146*INDEX(食材料費等!$B:$B,MATCH($D146,食材料費等!$A:$A,0)))</f>
        <v>0</v>
      </c>
      <c r="S146" s="78">
        <f t="shared" si="22"/>
        <v>0</v>
      </c>
      <c r="T146" s="44">
        <f t="shared" si="23"/>
        <v>0</v>
      </c>
      <c r="U146" s="44">
        <f t="shared" si="24"/>
        <v>0</v>
      </c>
    </row>
    <row r="147" spans="1:21" ht="22.95" customHeight="1">
      <c r="A147" s="74">
        <v>144</v>
      </c>
      <c r="B147" s="22"/>
      <c r="C147" s="22"/>
      <c r="D147" s="22"/>
      <c r="E147" s="22"/>
      <c r="F147" s="94"/>
      <c r="G147" s="101"/>
      <c r="H147" s="97"/>
      <c r="I147" s="23"/>
      <c r="J147" s="23"/>
      <c r="K147" s="54"/>
      <c r="L147" s="55"/>
      <c r="M147" s="33"/>
      <c r="N147" s="66"/>
      <c r="O147" s="82"/>
      <c r="P147" s="69">
        <f t="shared" si="21"/>
        <v>0</v>
      </c>
      <c r="Q147" s="88"/>
      <c r="R147" s="72">
        <f>IF(OR(ISERROR(INDEX(食材料費等!$B:$B,MATCH($D147,食材料費等!$A:$A,0))),Q147=0,Q147=""),0,Q147*INDEX(食材料費等!$B:$B,MATCH($D147,食材料費等!$A:$A,0)))</f>
        <v>0</v>
      </c>
      <c r="S147" s="78">
        <f t="shared" si="22"/>
        <v>0</v>
      </c>
      <c r="T147" s="44">
        <f t="shared" si="23"/>
        <v>0</v>
      </c>
      <c r="U147" s="44">
        <f t="shared" si="24"/>
        <v>0</v>
      </c>
    </row>
    <row r="148" spans="1:21" ht="22.95" customHeight="1">
      <c r="A148" s="74">
        <v>145</v>
      </c>
      <c r="B148" s="22"/>
      <c r="C148" s="22"/>
      <c r="D148" s="22"/>
      <c r="E148" s="22"/>
      <c r="F148" s="94"/>
      <c r="G148" s="101"/>
      <c r="H148" s="97"/>
      <c r="I148" s="23"/>
      <c r="J148" s="23"/>
      <c r="K148" s="54"/>
      <c r="L148" s="55"/>
      <c r="M148" s="33"/>
      <c r="N148" s="66"/>
      <c r="O148" s="82"/>
      <c r="P148" s="69">
        <f t="shared" si="21"/>
        <v>0</v>
      </c>
      <c r="Q148" s="88"/>
      <c r="R148" s="72">
        <f>IF(OR(ISERROR(INDEX(食材料費等!$B:$B,MATCH($D148,食材料費等!$A:$A,0))),Q148=0,Q148=""),0,Q148*INDEX(食材料費等!$B:$B,MATCH($D148,食材料費等!$A:$A,0)))</f>
        <v>0</v>
      </c>
      <c r="S148" s="78">
        <f t="shared" si="22"/>
        <v>0</v>
      </c>
      <c r="T148" s="44">
        <f t="shared" si="23"/>
        <v>0</v>
      </c>
      <c r="U148" s="44">
        <f t="shared" si="24"/>
        <v>0</v>
      </c>
    </row>
    <row r="149" spans="1:21" ht="22.95" customHeight="1">
      <c r="A149" s="74">
        <v>146</v>
      </c>
      <c r="B149" s="22"/>
      <c r="C149" s="22"/>
      <c r="D149" s="22"/>
      <c r="E149" s="22"/>
      <c r="F149" s="94"/>
      <c r="G149" s="101"/>
      <c r="H149" s="97"/>
      <c r="I149" s="23"/>
      <c r="J149" s="23"/>
      <c r="K149" s="54"/>
      <c r="L149" s="55"/>
      <c r="M149" s="33"/>
      <c r="N149" s="66"/>
      <c r="O149" s="82"/>
      <c r="P149" s="69">
        <f t="shared" si="21"/>
        <v>0</v>
      </c>
      <c r="Q149" s="88"/>
      <c r="R149" s="72">
        <f>IF(OR(ISERROR(INDEX(食材料費等!$B:$B,MATCH($D149,食材料費等!$A:$A,0))),Q149=0,Q149=""),0,Q149*INDEX(食材料費等!$B:$B,MATCH($D149,食材料費等!$A:$A,0)))</f>
        <v>0</v>
      </c>
      <c r="S149" s="78">
        <f t="shared" si="22"/>
        <v>0</v>
      </c>
      <c r="T149" s="44">
        <f t="shared" si="23"/>
        <v>0</v>
      </c>
      <c r="U149" s="44">
        <f t="shared" si="24"/>
        <v>0</v>
      </c>
    </row>
    <row r="150" spans="1:21" ht="22.95" customHeight="1">
      <c r="A150" s="74">
        <v>147</v>
      </c>
      <c r="B150" s="22"/>
      <c r="C150" s="22"/>
      <c r="D150" s="22"/>
      <c r="E150" s="22"/>
      <c r="F150" s="94"/>
      <c r="G150" s="101"/>
      <c r="H150" s="97"/>
      <c r="I150" s="23"/>
      <c r="J150" s="23"/>
      <c r="K150" s="54"/>
      <c r="L150" s="55"/>
      <c r="M150" s="33"/>
      <c r="N150" s="66"/>
      <c r="O150" s="82"/>
      <c r="P150" s="69">
        <f t="shared" si="21"/>
        <v>0</v>
      </c>
      <c r="Q150" s="88"/>
      <c r="R150" s="72">
        <f>IF(OR(ISERROR(INDEX(食材料費等!$B:$B,MATCH($D150,食材料費等!$A:$A,0))),Q150=0,Q150=""),0,Q150*INDEX(食材料費等!$B:$B,MATCH($D150,食材料費等!$A:$A,0)))</f>
        <v>0</v>
      </c>
      <c r="S150" s="78">
        <f t="shared" si="22"/>
        <v>0</v>
      </c>
      <c r="T150" s="44">
        <f t="shared" si="23"/>
        <v>0</v>
      </c>
      <c r="U150" s="44">
        <f t="shared" si="24"/>
        <v>0</v>
      </c>
    </row>
    <row r="151" spans="1:21" ht="22.95" customHeight="1">
      <c r="A151" s="74">
        <v>148</v>
      </c>
      <c r="B151" s="22"/>
      <c r="C151" s="22"/>
      <c r="D151" s="22"/>
      <c r="E151" s="22"/>
      <c r="F151" s="94"/>
      <c r="G151" s="101"/>
      <c r="H151" s="97"/>
      <c r="I151" s="23"/>
      <c r="J151" s="23"/>
      <c r="K151" s="54"/>
      <c r="L151" s="55"/>
      <c r="M151" s="33"/>
      <c r="N151" s="66"/>
      <c r="O151" s="82"/>
      <c r="P151" s="69">
        <f t="shared" si="21"/>
        <v>0</v>
      </c>
      <c r="Q151" s="88"/>
      <c r="R151" s="72">
        <f>IF(OR(ISERROR(INDEX(食材料費等!$B:$B,MATCH($D151,食材料費等!$A:$A,0))),Q151=0,Q151=""),0,Q151*INDEX(食材料費等!$B:$B,MATCH($D151,食材料費等!$A:$A,0)))</f>
        <v>0</v>
      </c>
      <c r="S151" s="78">
        <f t="shared" si="22"/>
        <v>0</v>
      </c>
      <c r="T151" s="44">
        <f t="shared" si="23"/>
        <v>0</v>
      </c>
      <c r="U151" s="44">
        <f t="shared" si="24"/>
        <v>0</v>
      </c>
    </row>
    <row r="152" spans="1:21" ht="22.95" customHeight="1">
      <c r="A152" s="74">
        <v>149</v>
      </c>
      <c r="B152" s="22"/>
      <c r="C152" s="22"/>
      <c r="D152" s="22"/>
      <c r="E152" s="22"/>
      <c r="F152" s="94"/>
      <c r="G152" s="101"/>
      <c r="H152" s="97"/>
      <c r="I152" s="23"/>
      <c r="J152" s="23"/>
      <c r="K152" s="54"/>
      <c r="L152" s="55"/>
      <c r="M152" s="33"/>
      <c r="N152" s="66"/>
      <c r="O152" s="82"/>
      <c r="P152" s="69">
        <f t="shared" si="21"/>
        <v>0</v>
      </c>
      <c r="Q152" s="88"/>
      <c r="R152" s="72">
        <f>IF(OR(ISERROR(INDEX(食材料費等!$B:$B,MATCH($D152,食材料費等!$A:$A,0))),Q152=0,Q152=""),0,Q152*INDEX(食材料費等!$B:$B,MATCH($D152,食材料費等!$A:$A,0)))</f>
        <v>0</v>
      </c>
      <c r="S152" s="78">
        <f t="shared" si="22"/>
        <v>0</v>
      </c>
      <c r="T152" s="44">
        <f t="shared" si="23"/>
        <v>0</v>
      </c>
      <c r="U152" s="44">
        <f t="shared" si="24"/>
        <v>0</v>
      </c>
    </row>
    <row r="153" spans="1:21" ht="22.95" customHeight="1" thickBot="1">
      <c r="A153" s="75">
        <v>150</v>
      </c>
      <c r="B153" s="52"/>
      <c r="C153" s="52"/>
      <c r="D153" s="52"/>
      <c r="E153" s="52"/>
      <c r="F153" s="95"/>
      <c r="G153" s="102"/>
      <c r="H153" s="98"/>
      <c r="I153" s="62"/>
      <c r="J153" s="62"/>
      <c r="K153" s="86"/>
      <c r="L153" s="91"/>
      <c r="M153" s="63"/>
      <c r="N153" s="67"/>
      <c r="O153" s="83"/>
      <c r="P153" s="104">
        <f t="shared" si="21"/>
        <v>0</v>
      </c>
      <c r="Q153" s="89"/>
      <c r="R153" s="106">
        <f>IF(OR(ISERROR(INDEX(食材料費等!$B:$B,MATCH($D153,食材料費等!$A:$A,0))),Q153=0,Q153=""),0,Q153*INDEX(食材料費等!$B:$B,MATCH($D153,食材料費等!$A:$A,0)))</f>
        <v>0</v>
      </c>
      <c r="S153" s="108">
        <f t="shared" si="22"/>
        <v>0</v>
      </c>
      <c r="T153" s="44">
        <f t="shared" si="23"/>
        <v>0</v>
      </c>
      <c r="U153" s="44">
        <f t="shared" si="24"/>
        <v>0</v>
      </c>
    </row>
  </sheetData>
  <sheetProtection algorithmName="SHA-512" hashValue="t+zNPxuvCj6DDhSnzB2t1XWD6oY6UEuCiRS/69MxXkhZn+KK3aVNW7kSMCrdpNHFqdZSoMoEa3ZHmZfMWylFPg==" saltValue="yQhyM675UW/CalAGIn1L9Q==" spinCount="100000" sheet="1" objects="1" scenarios="1"/>
  <mergeCells count="9">
    <mergeCell ref="A1:B1"/>
    <mergeCell ref="O2:P2"/>
    <mergeCell ref="W4:X4"/>
    <mergeCell ref="Y4:Z4"/>
    <mergeCell ref="AA4:AB4"/>
    <mergeCell ref="K2:L2"/>
    <mergeCell ref="M2:N2"/>
    <mergeCell ref="I2:J2"/>
    <mergeCell ref="H1:S1"/>
  </mergeCells>
  <phoneticPr fontId="2"/>
  <conditionalFormatting sqref="D4:D153">
    <cfRule type="expression" dxfId="49" priority="14">
      <formula>C4="その他※対象外"</formula>
    </cfRule>
  </conditionalFormatting>
  <conditionalFormatting sqref="O4:O153">
    <cfRule type="expression" dxfId="48" priority="11">
      <formula>IF(AND($D4&lt;&gt;"病院",$D4&lt;&gt;"有床診療所"),TRUE,FALSE)</formula>
    </cfRule>
  </conditionalFormatting>
  <conditionalFormatting sqref="H4:H153">
    <cfRule type="expression" dxfId="47" priority="8">
      <formula>IF(OR($I4&lt;&gt;"",$J4&lt;&gt;"",$K4&lt;&gt;"",$L4&lt;&gt;""),TRUE,FALSE)</formula>
    </cfRule>
  </conditionalFormatting>
  <conditionalFormatting sqref="I4:I153">
    <cfRule type="expression" dxfId="46" priority="7">
      <formula>IF(OR($H4&lt;&gt;"",$K4&lt;&gt;"",$L4&lt;&gt;""),TRUE,FALSE)</formula>
    </cfRule>
  </conditionalFormatting>
  <conditionalFormatting sqref="K4:K153">
    <cfRule type="expression" dxfId="45" priority="6">
      <formula>IF(OR($H4&lt;&gt;"",$I4&lt;&gt;"",$J4&lt;&gt;""),TRUE,FALSE)</formula>
    </cfRule>
  </conditionalFormatting>
  <conditionalFormatting sqref="L4:L153">
    <cfRule type="expression" dxfId="44" priority="5">
      <formula>IF(OR($H4&lt;&gt;"",$I4&lt;&gt;"",$J4&lt;&gt;""),TRUE,FALSE)</formula>
    </cfRule>
  </conditionalFormatting>
  <conditionalFormatting sqref="J4:J153">
    <cfRule type="expression" dxfId="43" priority="4">
      <formula>IF(OR($H4&lt;&gt;"",$K4&lt;&gt;"",$L4&lt;&gt;""),TRUE,FALSE)</formula>
    </cfRule>
  </conditionalFormatting>
  <conditionalFormatting sqref="P4:P153">
    <cfRule type="expression" dxfId="42" priority="3">
      <formula>IF(OR($C4="",$C4="その他※対象外"),TRUE,FALSE)</formula>
    </cfRule>
  </conditionalFormatting>
  <conditionalFormatting sqref="S4:S153">
    <cfRule type="expression" dxfId="41" priority="1">
      <formula>IF(OR($C4="その他※対象外",AND($P4=0,$R4=0)),TRUE,FALSE)</formula>
    </cfRule>
  </conditionalFormatting>
  <dataValidations count="5">
    <dataValidation type="list" allowBlank="1" showInputMessage="1" showErrorMessage="1" sqref="D4:D153" xr:uid="{00000000-0002-0000-0100-000000000000}">
      <formula1>INDIRECT(C4)</formula1>
    </dataValidation>
    <dataValidation imeMode="hiragana" allowBlank="1" showInputMessage="1" showErrorMessage="1" sqref="B4:B153 E4:E153" xr:uid="{00000000-0002-0000-0100-000001000000}"/>
    <dataValidation imeMode="halfAlpha" allowBlank="1" showInputMessage="1" showErrorMessage="1" sqref="F4:F153 M4:N153 P4:R153" xr:uid="{00000000-0002-0000-0100-000002000000}"/>
    <dataValidation type="list" imeMode="halfAlpha" allowBlank="1" showInputMessage="1" showErrorMessage="1" errorTitle="補助率(病院・有床診療所のみ)" error="病院・有床診療所の場合は、省エネの取組に応じた補助率を選択してください。" sqref="O4:O153" xr:uid="{00000000-0002-0000-0100-000003000000}">
      <formula1>補助率_病院・有床診療所のみ</formula1>
    </dataValidation>
    <dataValidation type="list" imeMode="halfAlpha" allowBlank="1" showInputMessage="1" showErrorMessage="1" sqref="G4:G153" xr:uid="{00000000-0002-0000-0100-000004000000}">
      <formula1>"○"</formula1>
    </dataValidation>
  </dataValidations>
  <pageMargins left="0.19685039370078741" right="0.19685039370078741" top="0.78740157480314965" bottom="0.39370078740157483" header="0.59055118110236227" footer="0.19685039370078741"/>
  <pageSetup paperSize="9" scale="48" fitToHeight="0" orientation="landscape" r:id="rId1"/>
  <headerFooter>
    <oddFooter>&amp;R&amp;P/&amp;N</oddFooter>
  </headerFooter>
  <extLst>
    <ext xmlns:x14="http://schemas.microsoft.com/office/spreadsheetml/2009/9/main" uri="{78C0D931-6437-407d-A8EE-F0AAD7539E65}">
      <x14:conditionalFormattings>
        <x14:conditionalFormatting xmlns:xm="http://schemas.microsoft.com/office/excel/2006/main">
          <x14:cfRule type="expression" priority="12" id="{9B0B6897-D54C-434D-8757-EF8637978C98}">
            <xm:f>IF(ISERROR(INDEX(食材料費等!$B:$B,MATCH($D4,食材料費等!$A:$A,0))),TRUE,FALSE)</xm:f>
            <x14:dxf>
              <font>
                <color auto="1"/>
              </font>
              <fill>
                <patternFill>
                  <bgColor theme="0" tint="-0.34998626667073579"/>
                </patternFill>
              </fill>
              <border>
                <vertical/>
                <horizontal/>
              </border>
            </x14:dxf>
          </x14:cfRule>
          <xm:sqref>Q4:Q153</xm:sqref>
        </x14:conditionalFormatting>
        <x14:conditionalFormatting xmlns:xm="http://schemas.microsoft.com/office/excel/2006/main">
          <x14:cfRule type="expression" priority="2" id="{F33EC0A2-A5AE-4C04-B7E6-E10133998016}">
            <xm:f>IF(ISERROR(INDEX(食材料費等!$B:$B,MATCH($D4,食材料費等!$A:$A,0))),TRUE,FALSE)</xm:f>
            <x14:dxf>
              <fill>
                <patternFill>
                  <bgColor theme="0" tint="-0.34998626667073579"/>
                </patternFill>
              </fill>
            </x14:dxf>
          </x14:cfRule>
          <xm:sqref>R4:R153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5000000}">
          <x14:formula1>
            <xm:f>プルダウン一覧!$A$1:$E$1</xm:f>
          </x14:formula1>
          <xm:sqref>C4:C153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N62"/>
  <sheetViews>
    <sheetView view="pageBreakPreview" zoomScale="120" zoomScaleNormal="120" zoomScaleSheetLayoutView="120" workbookViewId="0">
      <selection sqref="A1:Y1"/>
    </sheetView>
  </sheetViews>
  <sheetFormatPr defaultColWidth="2.19921875" defaultRowHeight="16.2"/>
  <cols>
    <col min="1" max="39" width="2.19921875" style="4" customWidth="1"/>
    <col min="40" max="40" width="11.5" style="6" bestFit="1" customWidth="1"/>
    <col min="41" max="16384" width="2.19921875" style="4"/>
  </cols>
  <sheetData>
    <row r="1" spans="1:40" ht="16.95" customHeight="1">
      <c r="A1" s="198" t="s">
        <v>119</v>
      </c>
      <c r="B1" s="198"/>
      <c r="C1" s="198"/>
      <c r="D1" s="198"/>
      <c r="E1" s="198"/>
      <c r="F1" s="198"/>
      <c r="G1" s="198"/>
      <c r="H1" s="198"/>
      <c r="I1" s="198"/>
      <c r="J1" s="198"/>
      <c r="K1" s="198"/>
      <c r="L1" s="198"/>
      <c r="M1" s="198"/>
      <c r="N1" s="198"/>
      <c r="O1" s="198"/>
      <c r="P1" s="198"/>
      <c r="Q1" s="198"/>
      <c r="R1" s="198"/>
      <c r="S1" s="198"/>
      <c r="T1" s="198"/>
      <c r="U1" s="198"/>
      <c r="V1" s="198"/>
      <c r="W1" s="198"/>
      <c r="X1" s="198"/>
      <c r="Y1" s="198"/>
      <c r="Z1" s="195" t="str">
        <f>IF(COUNTIF($AN:$AN,"記入漏れあり")&gt;0,"申請書に記入漏れがあります！",IF(施設内訳書!$AA$9=0,"施設内訳書に記入漏れがあります！",""))</f>
        <v>申請書に記入漏れがあります！</v>
      </c>
      <c r="AA1" s="195"/>
      <c r="AB1" s="195"/>
      <c r="AC1" s="195"/>
      <c r="AD1" s="195"/>
      <c r="AE1" s="195"/>
      <c r="AF1" s="195"/>
      <c r="AG1" s="195"/>
      <c r="AH1" s="195"/>
      <c r="AI1" s="195"/>
      <c r="AJ1" s="195"/>
      <c r="AK1" s="195"/>
      <c r="AL1" s="195"/>
      <c r="AM1" s="195"/>
    </row>
    <row r="2" spans="1:40" ht="12" customHeight="1">
      <c r="A2" s="1"/>
      <c r="B2" s="2"/>
      <c r="C2" s="109"/>
      <c r="D2" s="109"/>
    </row>
    <row r="3" spans="1:40" ht="16.95" customHeight="1">
      <c r="A3" s="196" t="s">
        <v>125</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row>
    <row r="4" spans="1:40" ht="16.95" customHeight="1">
      <c r="A4" s="196" t="s">
        <v>167</v>
      </c>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row>
    <row r="5" spans="1:40" ht="12"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row>
    <row r="6" spans="1:40" ht="16.95" customHeight="1">
      <c r="B6" s="2"/>
      <c r="C6" s="109"/>
      <c r="D6" s="109"/>
      <c r="Z6" s="201" t="s">
        <v>0</v>
      </c>
      <c r="AA6" s="201"/>
      <c r="AB6" s="201"/>
      <c r="AC6" s="201"/>
      <c r="AD6" s="228">
        <v>6</v>
      </c>
      <c r="AE6" s="228"/>
      <c r="AF6" s="10" t="s">
        <v>1</v>
      </c>
      <c r="AG6" s="228">
        <v>2</v>
      </c>
      <c r="AH6" s="228"/>
      <c r="AI6" s="10" t="s">
        <v>2</v>
      </c>
      <c r="AJ6" s="228"/>
      <c r="AK6" s="228"/>
      <c r="AL6" s="5" t="s">
        <v>3</v>
      </c>
      <c r="AM6" s="5"/>
      <c r="AN6" s="6" t="str">
        <f>IF(OR(TRIM($AD$6)="",TRIM($AG$6)="",TRIM($AJ$6)=""),"記入漏れあり","")</f>
        <v>記入漏れあり</v>
      </c>
    </row>
    <row r="7" spans="1:40" ht="16.95" customHeight="1">
      <c r="A7" s="199" t="s">
        <v>11</v>
      </c>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row>
    <row r="8" spans="1:40" ht="12" customHeight="1">
      <c r="B8" s="2"/>
      <c r="C8" s="109"/>
      <c r="D8" s="109"/>
    </row>
    <row r="9" spans="1:40" ht="16.95" customHeight="1">
      <c r="A9" s="200" t="s">
        <v>4</v>
      </c>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row>
    <row r="10" spans="1:40" ht="12" customHeight="1">
      <c r="B10" s="2"/>
      <c r="C10" s="109"/>
      <c r="D10" s="109"/>
    </row>
    <row r="11" spans="1:40" ht="16.95" customHeight="1">
      <c r="A11" s="174" t="s">
        <v>19</v>
      </c>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row>
    <row r="12" spans="1:40" ht="33" customHeight="1">
      <c r="A12" s="175" t="s">
        <v>5</v>
      </c>
      <c r="B12" s="175"/>
      <c r="C12" s="175"/>
      <c r="D12" s="175"/>
      <c r="E12" s="175"/>
      <c r="F12" s="175"/>
      <c r="G12" s="175"/>
      <c r="H12" s="175"/>
      <c r="I12" s="175"/>
      <c r="J12" s="175"/>
      <c r="K12" s="175"/>
      <c r="L12" s="226" t="s">
        <v>185</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6" t="str">
        <f>IF(TRIM($L$12)="","記入漏れあり","")</f>
        <v/>
      </c>
    </row>
    <row r="13" spans="1:40" ht="33" customHeight="1">
      <c r="A13" s="161" t="s">
        <v>31</v>
      </c>
      <c r="B13" s="161"/>
      <c r="C13" s="161"/>
      <c r="D13" s="161"/>
      <c r="E13" s="161"/>
      <c r="F13" s="161"/>
      <c r="G13" s="161"/>
      <c r="H13" s="161"/>
      <c r="I13" s="161"/>
      <c r="J13" s="161"/>
      <c r="K13" s="161"/>
      <c r="L13" s="227" t="s">
        <v>186</v>
      </c>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6" t="str">
        <f>IF(TRIM($L$13)="","記入漏れあり","")</f>
        <v/>
      </c>
    </row>
    <row r="14" spans="1:40" ht="33" customHeight="1">
      <c r="A14" s="163" t="s">
        <v>74</v>
      </c>
      <c r="B14" s="163"/>
      <c r="C14" s="163"/>
      <c r="D14" s="163"/>
      <c r="E14" s="163"/>
      <c r="F14" s="163"/>
      <c r="G14" s="163"/>
      <c r="H14" s="163"/>
      <c r="I14" s="163"/>
      <c r="J14" s="163"/>
      <c r="K14" s="163"/>
      <c r="L14" s="163" t="s">
        <v>6</v>
      </c>
      <c r="M14" s="163"/>
      <c r="N14" s="163"/>
      <c r="O14" s="163"/>
      <c r="P14" s="229" t="s">
        <v>187</v>
      </c>
      <c r="Q14" s="229"/>
      <c r="R14" s="229"/>
      <c r="S14" s="229"/>
      <c r="T14" s="229"/>
      <c r="U14" s="229"/>
      <c r="V14" s="229"/>
      <c r="W14" s="229"/>
      <c r="X14" s="229"/>
      <c r="Y14" s="163" t="s">
        <v>7</v>
      </c>
      <c r="Z14" s="163"/>
      <c r="AA14" s="163"/>
      <c r="AB14" s="163"/>
      <c r="AC14" s="163"/>
      <c r="AD14" s="229" t="s">
        <v>188</v>
      </c>
      <c r="AE14" s="229"/>
      <c r="AF14" s="229"/>
      <c r="AG14" s="229"/>
      <c r="AH14" s="229"/>
      <c r="AI14" s="229"/>
      <c r="AJ14" s="229"/>
      <c r="AK14" s="229"/>
      <c r="AL14" s="229"/>
      <c r="AM14" s="229"/>
    </row>
    <row r="15" spans="1:40" ht="33" customHeight="1">
      <c r="A15" s="163" t="s">
        <v>9</v>
      </c>
      <c r="B15" s="163"/>
      <c r="C15" s="163"/>
      <c r="D15" s="163"/>
      <c r="E15" s="163"/>
      <c r="F15" s="163"/>
      <c r="G15" s="163"/>
      <c r="H15" s="163"/>
      <c r="I15" s="163"/>
      <c r="J15" s="163"/>
      <c r="K15" s="163"/>
      <c r="L15" s="175" t="s">
        <v>92</v>
      </c>
      <c r="M15" s="175"/>
      <c r="N15" s="175"/>
      <c r="O15" s="175"/>
      <c r="P15" s="230" t="s">
        <v>189</v>
      </c>
      <c r="Q15" s="231"/>
      <c r="R15" s="231"/>
      <c r="S15" s="231"/>
      <c r="T15" s="231"/>
      <c r="U15" s="231"/>
      <c r="V15" s="231"/>
      <c r="W15" s="231"/>
      <c r="X15" s="231"/>
      <c r="Y15" s="231"/>
      <c r="Z15" s="231"/>
      <c r="AA15" s="231"/>
      <c r="AB15" s="231"/>
      <c r="AC15" s="231"/>
      <c r="AD15" s="231"/>
      <c r="AE15" s="231"/>
      <c r="AF15" s="231"/>
      <c r="AG15" s="231"/>
      <c r="AH15" s="231"/>
      <c r="AI15" s="231"/>
      <c r="AJ15" s="231"/>
      <c r="AK15" s="231"/>
      <c r="AL15" s="231"/>
      <c r="AM15" s="232"/>
      <c r="AN15" s="6" t="str">
        <f>IF(TRIM($P$15)="","記入漏れあり","")</f>
        <v/>
      </c>
    </row>
    <row r="16" spans="1:40" ht="33" customHeight="1">
      <c r="A16" s="163"/>
      <c r="B16" s="163"/>
      <c r="C16" s="163"/>
      <c r="D16" s="163"/>
      <c r="E16" s="163"/>
      <c r="F16" s="163"/>
      <c r="G16" s="163"/>
      <c r="H16" s="163"/>
      <c r="I16" s="163"/>
      <c r="J16" s="163"/>
      <c r="K16" s="163"/>
      <c r="L16" s="233" t="s">
        <v>190</v>
      </c>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5"/>
      <c r="AN16" s="6" t="str">
        <f>IF(TRIM($L$16)="","記入漏れあり","")</f>
        <v/>
      </c>
    </row>
    <row r="17" spans="1:40" ht="12" customHeight="1">
      <c r="B17" s="109"/>
      <c r="C17" s="109"/>
      <c r="D17" s="109"/>
      <c r="E17" s="109"/>
      <c r="F17" s="109"/>
      <c r="G17" s="109"/>
      <c r="H17" s="109"/>
      <c r="I17" s="109"/>
      <c r="J17" s="109"/>
      <c r="K17" s="109"/>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row>
    <row r="18" spans="1:40" ht="16.95" customHeight="1">
      <c r="A18" s="174" t="s">
        <v>8</v>
      </c>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row>
    <row r="19" spans="1:40" ht="33" customHeight="1">
      <c r="A19" s="163" t="s">
        <v>13</v>
      </c>
      <c r="B19" s="163"/>
      <c r="C19" s="163"/>
      <c r="D19" s="163"/>
      <c r="E19" s="163"/>
      <c r="F19" s="163"/>
      <c r="G19" s="163"/>
      <c r="H19" s="163"/>
      <c r="I19" s="163"/>
      <c r="J19" s="163"/>
      <c r="K19" s="163"/>
      <c r="L19" s="163" t="s">
        <v>12</v>
      </c>
      <c r="M19" s="163"/>
      <c r="N19" s="163"/>
      <c r="O19" s="163"/>
      <c r="P19" s="229" t="s">
        <v>191</v>
      </c>
      <c r="Q19" s="229"/>
      <c r="R19" s="229"/>
      <c r="S19" s="229"/>
      <c r="T19" s="229"/>
      <c r="U19" s="229"/>
      <c r="V19" s="229"/>
      <c r="W19" s="229"/>
      <c r="X19" s="229"/>
      <c r="Y19" s="164" t="s">
        <v>7</v>
      </c>
      <c r="Z19" s="164"/>
      <c r="AA19" s="164"/>
      <c r="AB19" s="164"/>
      <c r="AC19" s="164"/>
      <c r="AD19" s="229" t="s">
        <v>192</v>
      </c>
      <c r="AE19" s="229"/>
      <c r="AF19" s="229"/>
      <c r="AG19" s="229"/>
      <c r="AH19" s="229"/>
      <c r="AI19" s="229"/>
      <c r="AJ19" s="229"/>
      <c r="AK19" s="229"/>
      <c r="AL19" s="229"/>
      <c r="AM19" s="229"/>
      <c r="AN19" s="6" t="str">
        <f>IF(TRIM($AD$19)="","記入漏れあり","")</f>
        <v/>
      </c>
    </row>
    <row r="20" spans="1:40" ht="33" customHeight="1">
      <c r="A20" s="163" t="s">
        <v>10</v>
      </c>
      <c r="B20" s="163"/>
      <c r="C20" s="163"/>
      <c r="D20" s="163"/>
      <c r="E20" s="163"/>
      <c r="F20" s="163"/>
      <c r="G20" s="163"/>
      <c r="H20" s="163"/>
      <c r="I20" s="163"/>
      <c r="J20" s="163"/>
      <c r="K20" s="163"/>
      <c r="L20" s="163" t="s">
        <v>93</v>
      </c>
      <c r="M20" s="163"/>
      <c r="N20" s="163"/>
      <c r="O20" s="163"/>
      <c r="P20" s="236" t="s">
        <v>193</v>
      </c>
      <c r="Q20" s="237"/>
      <c r="R20" s="237"/>
      <c r="S20" s="237"/>
      <c r="T20" s="237"/>
      <c r="U20" s="237"/>
      <c r="V20" s="237"/>
      <c r="W20" s="237"/>
      <c r="X20" s="238"/>
      <c r="Y20" s="190" t="s">
        <v>106</v>
      </c>
      <c r="Z20" s="190"/>
      <c r="AA20" s="190"/>
      <c r="AB20" s="190"/>
      <c r="AC20" s="190"/>
      <c r="AD20" s="239" t="s">
        <v>194</v>
      </c>
      <c r="AE20" s="239"/>
      <c r="AF20" s="239"/>
      <c r="AG20" s="239"/>
      <c r="AH20" s="239"/>
      <c r="AI20" s="239"/>
      <c r="AJ20" s="239"/>
      <c r="AK20" s="239"/>
      <c r="AL20" s="239"/>
      <c r="AM20" s="239"/>
      <c r="AN20" s="6" t="str">
        <f>IF(TRIM($P$20)="","記入漏れあり","")</f>
        <v/>
      </c>
    </row>
    <row r="21" spans="1:40" ht="12" customHeight="1">
      <c r="B21" s="2"/>
      <c r="C21" s="109"/>
      <c r="D21" s="109"/>
    </row>
    <row r="22" spans="1:40" s="2" customFormat="1" ht="16.95" customHeight="1">
      <c r="A22" s="188" t="s">
        <v>107</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1"/>
    </row>
    <row r="23" spans="1:40" s="2" customFormat="1" ht="16.95" customHeight="1">
      <c r="A23" s="163" t="s">
        <v>24</v>
      </c>
      <c r="B23" s="163"/>
      <c r="C23" s="163"/>
      <c r="D23" s="163"/>
      <c r="E23" s="163"/>
      <c r="F23" s="163"/>
      <c r="G23" s="163"/>
      <c r="H23" s="163"/>
      <c r="I23" s="163"/>
      <c r="J23" s="179" t="s">
        <v>100</v>
      </c>
      <c r="K23" s="180"/>
      <c r="L23" s="180"/>
      <c r="M23" s="180"/>
      <c r="N23" s="180"/>
      <c r="O23" s="181"/>
      <c r="P23" s="179" t="s">
        <v>25</v>
      </c>
      <c r="Q23" s="180"/>
      <c r="R23" s="180"/>
      <c r="S23" s="180"/>
      <c r="T23" s="180"/>
      <c r="U23" s="180"/>
      <c r="V23" s="180"/>
      <c r="W23" s="180"/>
      <c r="X23" s="181"/>
      <c r="Y23" s="11"/>
      <c r="Z23" s="189" t="str">
        <f>【記載例】施設内訳書!$AD$6</f>
        <v>長寿福祉課</v>
      </c>
      <c r="AA23" s="189"/>
      <c r="AB23" s="189"/>
      <c r="AC23" s="189"/>
      <c r="AD23" s="189"/>
      <c r="AE23" s="189"/>
      <c r="AF23" s="189"/>
      <c r="AG23" s="189"/>
      <c r="AH23" s="189"/>
      <c r="AI23" s="189"/>
      <c r="AJ23" s="189"/>
      <c r="AK23" s="189"/>
      <c r="AL23" s="189"/>
      <c r="AM23" s="189"/>
    </row>
    <row r="24" spans="1:40" ht="16.95" customHeight="1">
      <c r="A24" s="163" t="s">
        <v>77</v>
      </c>
      <c r="B24" s="163"/>
      <c r="C24" s="163"/>
      <c r="D24" s="163"/>
      <c r="E24" s="163"/>
      <c r="F24" s="163"/>
      <c r="G24" s="163"/>
      <c r="H24" s="163"/>
      <c r="I24" s="163"/>
      <c r="J24" s="182">
        <f>【記載例】施設内訳書!$AA$5</f>
        <v>10</v>
      </c>
      <c r="K24" s="183"/>
      <c r="L24" s="183"/>
      <c r="M24" s="183"/>
      <c r="N24" s="183"/>
      <c r="O24" s="184"/>
      <c r="P24" s="214">
        <f>【記載例】施設内訳書!$AB$5</f>
        <v>4182000</v>
      </c>
      <c r="Q24" s="215"/>
      <c r="R24" s="215"/>
      <c r="S24" s="215"/>
      <c r="T24" s="215"/>
      <c r="U24" s="215"/>
      <c r="V24" s="215"/>
      <c r="W24" s="215"/>
      <c r="X24" s="216"/>
      <c r="Y24" s="6"/>
      <c r="AN24" s="4"/>
    </row>
    <row r="25" spans="1:40" ht="16.95" customHeight="1">
      <c r="A25" s="163" t="s">
        <v>78</v>
      </c>
      <c r="B25" s="163"/>
      <c r="C25" s="163"/>
      <c r="D25" s="163"/>
      <c r="E25" s="163"/>
      <c r="F25" s="163"/>
      <c r="G25" s="163"/>
      <c r="H25" s="163"/>
      <c r="I25" s="163"/>
      <c r="J25" s="182">
        <f>【記載例】施設内訳書!$AA$6</f>
        <v>26</v>
      </c>
      <c r="K25" s="183"/>
      <c r="L25" s="183"/>
      <c r="M25" s="183"/>
      <c r="N25" s="183"/>
      <c r="O25" s="184"/>
      <c r="P25" s="214">
        <f>【記載例】施設内訳書!$AB$6</f>
        <v>9246000</v>
      </c>
      <c r="Q25" s="215"/>
      <c r="R25" s="215"/>
      <c r="S25" s="215"/>
      <c r="T25" s="215"/>
      <c r="U25" s="215"/>
      <c r="V25" s="215"/>
      <c r="W25" s="215"/>
      <c r="X25" s="216"/>
      <c r="Y25" s="6"/>
      <c r="AN25" s="4"/>
    </row>
    <row r="26" spans="1:40" ht="16.95" customHeight="1">
      <c r="A26" s="163" t="s">
        <v>79</v>
      </c>
      <c r="B26" s="163"/>
      <c r="C26" s="163"/>
      <c r="D26" s="163"/>
      <c r="E26" s="163"/>
      <c r="F26" s="163"/>
      <c r="G26" s="163"/>
      <c r="H26" s="163"/>
      <c r="I26" s="163"/>
      <c r="J26" s="182">
        <f>【記載例】施設内訳書!$AA$7</f>
        <v>22</v>
      </c>
      <c r="K26" s="183"/>
      <c r="L26" s="183"/>
      <c r="M26" s="183"/>
      <c r="N26" s="183"/>
      <c r="O26" s="184"/>
      <c r="P26" s="214">
        <f>【記載例】施設内訳書!$AB$7</f>
        <v>1644000</v>
      </c>
      <c r="Q26" s="215"/>
      <c r="R26" s="215"/>
      <c r="S26" s="215"/>
      <c r="T26" s="215"/>
      <c r="U26" s="215"/>
      <c r="V26" s="215"/>
      <c r="W26" s="215"/>
      <c r="X26" s="216"/>
      <c r="Y26" s="6"/>
      <c r="AN26" s="4"/>
    </row>
    <row r="27" spans="1:40" ht="16.95" customHeight="1" thickBot="1">
      <c r="A27" s="175" t="s">
        <v>80</v>
      </c>
      <c r="B27" s="175"/>
      <c r="C27" s="175"/>
      <c r="D27" s="175"/>
      <c r="E27" s="175"/>
      <c r="F27" s="175"/>
      <c r="G27" s="175"/>
      <c r="H27" s="175"/>
      <c r="I27" s="175"/>
      <c r="J27" s="185">
        <f>【記載例】施設内訳書!$AA$8</f>
        <v>7</v>
      </c>
      <c r="K27" s="186"/>
      <c r="L27" s="186"/>
      <c r="M27" s="186"/>
      <c r="N27" s="186"/>
      <c r="O27" s="187"/>
      <c r="P27" s="217">
        <f>【記載例】施設内訳書!$AB$8</f>
        <v>682000</v>
      </c>
      <c r="Q27" s="218"/>
      <c r="R27" s="218"/>
      <c r="S27" s="218"/>
      <c r="T27" s="218"/>
      <c r="U27" s="218"/>
      <c r="V27" s="218"/>
      <c r="W27" s="218"/>
      <c r="X27" s="219"/>
      <c r="Y27" s="6"/>
      <c r="AN27" s="4"/>
    </row>
    <row r="28" spans="1:40" ht="16.95" customHeight="1" thickTop="1">
      <c r="A28" s="206" t="s">
        <v>14</v>
      </c>
      <c r="B28" s="206"/>
      <c r="C28" s="206"/>
      <c r="D28" s="206"/>
      <c r="E28" s="206"/>
      <c r="F28" s="206"/>
      <c r="G28" s="206"/>
      <c r="H28" s="206"/>
      <c r="I28" s="207"/>
      <c r="J28" s="208">
        <f>SUM($J$24:$O$27)</f>
        <v>65</v>
      </c>
      <c r="K28" s="209"/>
      <c r="L28" s="209"/>
      <c r="M28" s="209"/>
      <c r="N28" s="209"/>
      <c r="O28" s="210"/>
      <c r="P28" s="211">
        <f>SUM($P$24:$X$27)</f>
        <v>15754000</v>
      </c>
      <c r="Q28" s="212"/>
      <c r="R28" s="212"/>
      <c r="S28" s="212"/>
      <c r="T28" s="212"/>
      <c r="U28" s="212"/>
      <c r="V28" s="212"/>
      <c r="W28" s="212"/>
      <c r="X28" s="213"/>
      <c r="Y28" s="6"/>
      <c r="AN28" s="4"/>
    </row>
    <row r="29" spans="1:40" s="8" customFormat="1" ht="12" customHeight="1">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12"/>
    </row>
    <row r="30" spans="1:40" ht="16.95" customHeight="1">
      <c r="A30" s="162" t="s">
        <v>94</v>
      </c>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row>
    <row r="31" spans="1:40" s="9" customFormat="1" ht="16.95" customHeight="1">
      <c r="A31" s="172" t="s">
        <v>157</v>
      </c>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3"/>
    </row>
    <row r="32" spans="1:40" s="9" customFormat="1" ht="16.95" customHeight="1">
      <c r="A32" s="172" t="s">
        <v>168</v>
      </c>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3"/>
    </row>
    <row r="33" spans="1:40" s="8" customFormat="1" ht="33" customHeight="1">
      <c r="A33" s="163" t="s">
        <v>15</v>
      </c>
      <c r="B33" s="163"/>
      <c r="C33" s="163"/>
      <c r="D33" s="163"/>
      <c r="E33" s="163"/>
      <c r="F33" s="163"/>
      <c r="G33" s="163"/>
      <c r="H33" s="163"/>
      <c r="I33" s="163"/>
      <c r="J33" s="163"/>
      <c r="K33" s="163"/>
      <c r="L33" s="229" t="s">
        <v>195</v>
      </c>
      <c r="M33" s="229"/>
      <c r="N33" s="229"/>
      <c r="O33" s="229"/>
      <c r="P33" s="229"/>
      <c r="Q33" s="229"/>
      <c r="R33" s="229"/>
      <c r="S33" s="229"/>
      <c r="T33" s="229"/>
      <c r="U33" s="164" t="s">
        <v>18</v>
      </c>
      <c r="V33" s="164"/>
      <c r="W33" s="164"/>
      <c r="X33" s="164"/>
      <c r="Y33" s="164"/>
      <c r="Z33" s="164"/>
      <c r="AA33" s="164"/>
      <c r="AB33" s="164"/>
      <c r="AC33" s="164"/>
      <c r="AD33" s="164"/>
      <c r="AE33" s="164"/>
      <c r="AF33" s="229" t="s">
        <v>196</v>
      </c>
      <c r="AG33" s="229"/>
      <c r="AH33" s="229"/>
      <c r="AI33" s="229"/>
      <c r="AJ33" s="229"/>
      <c r="AK33" s="229"/>
      <c r="AL33" s="229"/>
      <c r="AM33" s="229"/>
      <c r="AN33" s="6" t="str">
        <f>IF(OR(TRIM($L$33)="",TRIM($AF$33)=""),"記入漏れあり","")</f>
        <v/>
      </c>
    </row>
    <row r="34" spans="1:40" s="8" customFormat="1" ht="33" customHeight="1">
      <c r="A34" s="163" t="s">
        <v>122</v>
      </c>
      <c r="B34" s="163"/>
      <c r="C34" s="163"/>
      <c r="D34" s="163"/>
      <c r="E34" s="163"/>
      <c r="F34" s="163"/>
      <c r="G34" s="163"/>
      <c r="H34" s="163"/>
      <c r="I34" s="163"/>
      <c r="J34" s="163"/>
      <c r="K34" s="163"/>
      <c r="L34" s="229" t="s">
        <v>197</v>
      </c>
      <c r="M34" s="229"/>
      <c r="N34" s="229"/>
      <c r="O34" s="229"/>
      <c r="P34" s="229"/>
      <c r="Q34" s="229"/>
      <c r="R34" s="229"/>
      <c r="S34" s="229"/>
      <c r="T34" s="229"/>
      <c r="U34" s="164" t="s">
        <v>123</v>
      </c>
      <c r="V34" s="164"/>
      <c r="W34" s="164"/>
      <c r="X34" s="164"/>
      <c r="Y34" s="164"/>
      <c r="Z34" s="164"/>
      <c r="AA34" s="164"/>
      <c r="AB34" s="164"/>
      <c r="AC34" s="164"/>
      <c r="AD34" s="164"/>
      <c r="AE34" s="164"/>
      <c r="AF34" s="229" t="s">
        <v>198</v>
      </c>
      <c r="AG34" s="229"/>
      <c r="AH34" s="229"/>
      <c r="AI34" s="229"/>
      <c r="AJ34" s="229"/>
      <c r="AK34" s="229"/>
      <c r="AL34" s="229"/>
      <c r="AM34" s="229"/>
      <c r="AN34" s="6" t="str">
        <f>IF(OR(TRIM($L$34)="",TRIM($AF$34)=""),"記入漏れあり","")</f>
        <v/>
      </c>
    </row>
    <row r="35" spans="1:40" s="8" customFormat="1" ht="33" customHeight="1">
      <c r="A35" s="175" t="s">
        <v>5</v>
      </c>
      <c r="B35" s="175"/>
      <c r="C35" s="175"/>
      <c r="D35" s="175"/>
      <c r="E35" s="175"/>
      <c r="F35" s="175"/>
      <c r="G35" s="175"/>
      <c r="H35" s="175"/>
      <c r="I35" s="175"/>
      <c r="J35" s="175"/>
      <c r="K35" s="175"/>
      <c r="L35" s="226" t="s">
        <v>199</v>
      </c>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6" t="str">
        <f>IF(TRIM($L$35)="","記入漏れあり","")</f>
        <v/>
      </c>
    </row>
    <row r="36" spans="1:40" ht="33" customHeight="1">
      <c r="A36" s="161" t="s">
        <v>16</v>
      </c>
      <c r="B36" s="161"/>
      <c r="C36" s="161"/>
      <c r="D36" s="161"/>
      <c r="E36" s="161"/>
      <c r="F36" s="161"/>
      <c r="G36" s="161"/>
      <c r="H36" s="161"/>
      <c r="I36" s="161"/>
      <c r="J36" s="161"/>
      <c r="K36" s="161"/>
      <c r="L36" s="227" t="s">
        <v>200</v>
      </c>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6" t="str">
        <f>IF(TRIM($L$36)="","記入漏れあり","")</f>
        <v/>
      </c>
    </row>
    <row r="37" spans="1:40" ht="33" customHeight="1">
      <c r="A37" s="163" t="s">
        <v>124</v>
      </c>
      <c r="B37" s="163"/>
      <c r="C37" s="163"/>
      <c r="D37" s="163"/>
      <c r="E37" s="163"/>
      <c r="F37" s="163"/>
      <c r="G37" s="163"/>
      <c r="H37" s="163"/>
      <c r="I37" s="163"/>
      <c r="J37" s="163"/>
      <c r="K37" s="163"/>
      <c r="L37" s="229" t="s">
        <v>201</v>
      </c>
      <c r="M37" s="229"/>
      <c r="N37" s="229"/>
      <c r="O37" s="229"/>
      <c r="P37" s="229"/>
      <c r="Q37" s="229"/>
      <c r="R37" s="229"/>
      <c r="S37" s="229"/>
      <c r="T37" s="229"/>
      <c r="U37" s="164" t="s">
        <v>17</v>
      </c>
      <c r="V37" s="164"/>
      <c r="W37" s="164"/>
      <c r="X37" s="164"/>
      <c r="Y37" s="164"/>
      <c r="Z37" s="164"/>
      <c r="AA37" s="164"/>
      <c r="AB37" s="164"/>
      <c r="AC37" s="164"/>
      <c r="AD37" s="164"/>
      <c r="AE37" s="164"/>
      <c r="AF37" s="229" t="s">
        <v>202</v>
      </c>
      <c r="AG37" s="229"/>
      <c r="AH37" s="229"/>
      <c r="AI37" s="229"/>
      <c r="AJ37" s="229"/>
      <c r="AK37" s="229"/>
      <c r="AL37" s="229"/>
      <c r="AM37" s="229"/>
      <c r="AN37" s="6" t="str">
        <f>IF(OR(TRIM($L$37)="",TRIM($AF$37)=""),"記入漏れあり","")</f>
        <v/>
      </c>
    </row>
    <row r="38" spans="1:40" ht="12" customHeight="1"/>
    <row r="39" spans="1:40" ht="16.95" customHeight="1">
      <c r="A39" s="162" t="s">
        <v>117</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row>
    <row r="40" spans="1:40" s="9" customFormat="1" ht="16.5" customHeight="1">
      <c r="A40" s="172" t="s">
        <v>169</v>
      </c>
      <c r="B40" s="172"/>
      <c r="C40" s="172"/>
      <c r="D40" s="172"/>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3"/>
    </row>
    <row r="41" spans="1:40" ht="40.200000000000003" customHeight="1">
      <c r="A41" s="146" t="s">
        <v>181</v>
      </c>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8"/>
      <c r="AK41" s="240"/>
      <c r="AL41" s="240"/>
      <c r="AM41" s="240"/>
      <c r="AN41" s="4"/>
    </row>
    <row r="42" spans="1:40" ht="40.200000000000003" customHeight="1">
      <c r="A42" s="146" t="s">
        <v>255</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8"/>
      <c r="AK42" s="240" t="s">
        <v>203</v>
      </c>
      <c r="AL42" s="240"/>
      <c r="AM42" s="240"/>
      <c r="AN42" s="4"/>
    </row>
    <row r="43" spans="1:40" ht="40.200000000000003" customHeight="1">
      <c r="A43" s="146" t="s">
        <v>182</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8"/>
      <c r="AK43" s="240" t="s">
        <v>203</v>
      </c>
      <c r="AL43" s="240"/>
      <c r="AM43" s="240"/>
      <c r="AN43" s="4"/>
    </row>
    <row r="44" spans="1:40" ht="40.200000000000003" customHeight="1">
      <c r="A44" s="146" t="s">
        <v>172</v>
      </c>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8"/>
      <c r="AK44" s="240" t="s">
        <v>203</v>
      </c>
      <c r="AL44" s="240"/>
      <c r="AM44" s="240"/>
      <c r="AN44" s="4"/>
    </row>
    <row r="45" spans="1:40" ht="40.200000000000003" customHeight="1">
      <c r="A45" s="146" t="s">
        <v>173</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8"/>
      <c r="AK45" s="240" t="s">
        <v>203</v>
      </c>
      <c r="AL45" s="240"/>
      <c r="AM45" s="240"/>
      <c r="AN45" s="4"/>
    </row>
    <row r="46" spans="1:40" ht="12" customHeight="1"/>
    <row r="47" spans="1:40" ht="22.5" customHeight="1">
      <c r="A47" s="173" t="s">
        <v>118</v>
      </c>
      <c r="B47" s="173"/>
      <c r="C47" s="173"/>
      <c r="D47" s="173"/>
      <c r="E47" s="173"/>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row>
    <row r="48" spans="1:40" s="9" customFormat="1" ht="16.5" customHeight="1">
      <c r="A48" s="172" t="s">
        <v>120</v>
      </c>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3"/>
    </row>
    <row r="49" spans="1:40" s="9" customFormat="1" ht="16.5" customHeight="1">
      <c r="A49" s="172" t="s">
        <v>121</v>
      </c>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3"/>
    </row>
    <row r="50" spans="1:40" s="9" customFormat="1">
      <c r="A50" s="153">
        <v>1</v>
      </c>
      <c r="B50" s="153"/>
      <c r="C50" s="154" t="s">
        <v>116</v>
      </c>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6"/>
      <c r="AN50" s="13"/>
    </row>
    <row r="51" spans="1:40" s="9" customFormat="1">
      <c r="A51" s="153">
        <v>2</v>
      </c>
      <c r="B51" s="153"/>
      <c r="C51" s="157" t="s">
        <v>113</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9"/>
      <c r="AN51" s="13"/>
    </row>
    <row r="52" spans="1:40" s="9" customFormat="1" ht="32.4" customHeight="1">
      <c r="A52" s="153">
        <v>3</v>
      </c>
      <c r="B52" s="153"/>
      <c r="C52" s="157" t="s">
        <v>104</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9"/>
      <c r="AN52" s="13"/>
    </row>
    <row r="53" spans="1:40" s="9" customFormat="1">
      <c r="A53" s="153">
        <v>4</v>
      </c>
      <c r="B53" s="153"/>
      <c r="C53" s="166" t="s">
        <v>20</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7"/>
      <c r="AL53" s="167"/>
      <c r="AM53" s="168"/>
      <c r="AN53" s="13"/>
    </row>
    <row r="54" spans="1:40" s="9" customFormat="1" ht="32.4" customHeight="1">
      <c r="A54" s="153">
        <v>5</v>
      </c>
      <c r="B54" s="153"/>
      <c r="C54" s="157" t="s">
        <v>21</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58"/>
      <c r="AK54" s="158"/>
      <c r="AL54" s="158"/>
      <c r="AM54" s="159"/>
      <c r="AN54" s="13"/>
    </row>
    <row r="55" spans="1:40" s="9" customFormat="1">
      <c r="A55" s="153">
        <v>6</v>
      </c>
      <c r="B55" s="153"/>
      <c r="C55" s="157" t="s">
        <v>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c r="AD55" s="158"/>
      <c r="AE55" s="158"/>
      <c r="AF55" s="158"/>
      <c r="AG55" s="158"/>
      <c r="AH55" s="158"/>
      <c r="AI55" s="158"/>
      <c r="AJ55" s="158"/>
      <c r="AK55" s="158"/>
      <c r="AL55" s="158"/>
      <c r="AM55" s="159"/>
      <c r="AN55" s="13"/>
    </row>
    <row r="56" spans="1:40" s="9" customFormat="1">
      <c r="A56" s="153">
        <v>7</v>
      </c>
      <c r="B56" s="153"/>
      <c r="C56" s="169" t="s">
        <v>105</v>
      </c>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1"/>
      <c r="AN56" s="13"/>
    </row>
    <row r="57" spans="1:40" s="9" customFormat="1">
      <c r="A57" s="153">
        <v>8</v>
      </c>
      <c r="B57" s="153"/>
      <c r="C57" s="157" t="s">
        <v>75</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158"/>
      <c r="AF57" s="158"/>
      <c r="AG57" s="158"/>
      <c r="AH57" s="158"/>
      <c r="AI57" s="158"/>
      <c r="AJ57" s="158"/>
      <c r="AK57" s="158"/>
      <c r="AL57" s="158"/>
      <c r="AM57" s="159"/>
      <c r="AN57" s="13"/>
    </row>
    <row r="58" spans="1:40" s="9" customFormat="1">
      <c r="A58" s="153">
        <v>9</v>
      </c>
      <c r="B58" s="153"/>
      <c r="C58" s="157" t="s">
        <v>23</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9"/>
      <c r="AN58" s="13"/>
    </row>
    <row r="59" spans="1:40" s="9" customFormat="1">
      <c r="A59" s="153">
        <v>10</v>
      </c>
      <c r="B59" s="153"/>
      <c r="C59" s="157" t="s">
        <v>170</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9"/>
      <c r="AN59" s="13"/>
    </row>
    <row r="60" spans="1:40" s="9" customFormat="1" ht="194.4" customHeight="1">
      <c r="A60" s="153">
        <v>11</v>
      </c>
      <c r="B60" s="153"/>
      <c r="C60" s="157" t="s">
        <v>158</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c r="AD60" s="158"/>
      <c r="AE60" s="158"/>
      <c r="AF60" s="158"/>
      <c r="AG60" s="158"/>
      <c r="AH60" s="158"/>
      <c r="AI60" s="158"/>
      <c r="AJ60" s="158"/>
      <c r="AK60" s="158"/>
      <c r="AL60" s="158"/>
      <c r="AM60" s="159"/>
      <c r="AN60" s="13"/>
    </row>
    <row r="61" spans="1:40" s="9" customFormat="1" ht="48.6" customHeight="1" thickBot="1">
      <c r="A61" s="153">
        <v>12</v>
      </c>
      <c r="B61" s="153"/>
      <c r="C61" s="157" t="s">
        <v>262</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c r="AD61" s="158"/>
      <c r="AE61" s="158"/>
      <c r="AF61" s="158"/>
      <c r="AG61" s="158"/>
      <c r="AH61" s="158"/>
      <c r="AI61" s="158"/>
      <c r="AJ61" s="158"/>
      <c r="AK61" s="158"/>
      <c r="AL61" s="158"/>
      <c r="AM61" s="159"/>
      <c r="AN61" s="13"/>
    </row>
    <row r="62" spans="1:40" ht="33" customHeight="1" thickBot="1">
      <c r="A62" s="151" t="s">
        <v>108</v>
      </c>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241" t="s">
        <v>204</v>
      </c>
      <c r="AL62" s="241"/>
      <c r="AM62" s="242"/>
      <c r="AN62" s="6" t="str">
        <f>IF(TRIM($AK$62)="","記入漏れあり","")</f>
        <v/>
      </c>
    </row>
  </sheetData>
  <sheetProtection algorithmName="SHA-512" hashValue="Joa097ePlescrXzOdp7DrhyK1vi1DQceHYrYeQVzEEWRMVc7aP/gmrZssSHwcBxsZ+Cro3MJtWG/Su1C3ZmEwQ==" saltValue="VrAgLjht0w/WcYrlPpiVLQ==" spinCount="100000" sheet="1" objects="1" scenarios="1"/>
  <mergeCells count="115">
    <mergeCell ref="A61:B61"/>
    <mergeCell ref="C61:AM61"/>
    <mergeCell ref="A62:AJ62"/>
    <mergeCell ref="AK62:AM62"/>
    <mergeCell ref="A58:B58"/>
    <mergeCell ref="C58:AM58"/>
    <mergeCell ref="A59:B59"/>
    <mergeCell ref="C59:AM59"/>
    <mergeCell ref="A60:B60"/>
    <mergeCell ref="C60:AM60"/>
    <mergeCell ref="A55:B55"/>
    <mergeCell ref="C55:AM55"/>
    <mergeCell ref="A56:B56"/>
    <mergeCell ref="C56:AM56"/>
    <mergeCell ref="A57:B57"/>
    <mergeCell ref="C57:AM57"/>
    <mergeCell ref="A52:B52"/>
    <mergeCell ref="C52:AM52"/>
    <mergeCell ref="A53:B53"/>
    <mergeCell ref="C53:AM53"/>
    <mergeCell ref="A54:B54"/>
    <mergeCell ref="C54:AM54"/>
    <mergeCell ref="A47:AM47"/>
    <mergeCell ref="A48:AM48"/>
    <mergeCell ref="A49:AM49"/>
    <mergeCell ref="A50:B50"/>
    <mergeCell ref="C50:AM50"/>
    <mergeCell ref="A51:B51"/>
    <mergeCell ref="C51:AM51"/>
    <mergeCell ref="A43:AJ43"/>
    <mergeCell ref="AK43:AM43"/>
    <mergeCell ref="A44:AJ44"/>
    <mergeCell ref="AK44:AM44"/>
    <mergeCell ref="A45:AJ45"/>
    <mergeCell ref="AK45:AM45"/>
    <mergeCell ref="A39:AM39"/>
    <mergeCell ref="A40:AM40"/>
    <mergeCell ref="A41:AJ41"/>
    <mergeCell ref="AK41:AM41"/>
    <mergeCell ref="A42:AJ42"/>
    <mergeCell ref="AK42:AM42"/>
    <mergeCell ref="A36:K36"/>
    <mergeCell ref="L36:AM36"/>
    <mergeCell ref="A37:K37"/>
    <mergeCell ref="L37:T37"/>
    <mergeCell ref="U37:AE37"/>
    <mergeCell ref="AF37:AM37"/>
    <mergeCell ref="A34:K34"/>
    <mergeCell ref="L34:T34"/>
    <mergeCell ref="U34:AE34"/>
    <mergeCell ref="AF34:AM34"/>
    <mergeCell ref="A35:K35"/>
    <mergeCell ref="L35:AM35"/>
    <mergeCell ref="A30:AM30"/>
    <mergeCell ref="A31:AM31"/>
    <mergeCell ref="A32:AM32"/>
    <mergeCell ref="A33:K33"/>
    <mergeCell ref="L33:T33"/>
    <mergeCell ref="U33:AE33"/>
    <mergeCell ref="AF33:AM33"/>
    <mergeCell ref="A27:I27"/>
    <mergeCell ref="J27:O27"/>
    <mergeCell ref="P27:X27"/>
    <mergeCell ref="A28:I28"/>
    <mergeCell ref="J28:O28"/>
    <mergeCell ref="P28:X28"/>
    <mergeCell ref="A25:I25"/>
    <mergeCell ref="J25:O25"/>
    <mergeCell ref="P25:X25"/>
    <mergeCell ref="A26:I26"/>
    <mergeCell ref="J26:O26"/>
    <mergeCell ref="P26:X26"/>
    <mergeCell ref="A23:I23"/>
    <mergeCell ref="J23:O23"/>
    <mergeCell ref="P23:X23"/>
    <mergeCell ref="Z23:AM23"/>
    <mergeCell ref="A24:I24"/>
    <mergeCell ref="J24:O24"/>
    <mergeCell ref="P24:X24"/>
    <mergeCell ref="A20:K20"/>
    <mergeCell ref="L20:O20"/>
    <mergeCell ref="P20:X20"/>
    <mergeCell ref="Y20:AC20"/>
    <mergeCell ref="AD20:AM20"/>
    <mergeCell ref="A22:AM22"/>
    <mergeCell ref="A18:AM18"/>
    <mergeCell ref="A19:K19"/>
    <mergeCell ref="L19:O19"/>
    <mergeCell ref="P19:X19"/>
    <mergeCell ref="Y19:AC19"/>
    <mergeCell ref="AD19:AM19"/>
    <mergeCell ref="A14:K14"/>
    <mergeCell ref="L14:O14"/>
    <mergeCell ref="P14:X14"/>
    <mergeCell ref="Y14:AC14"/>
    <mergeCell ref="AD14:AM14"/>
    <mergeCell ref="A15:K16"/>
    <mergeCell ref="L15:O15"/>
    <mergeCell ref="P15:AM15"/>
    <mergeCell ref="L16:AM16"/>
    <mergeCell ref="A7:AM7"/>
    <mergeCell ref="A9:AM9"/>
    <mergeCell ref="A11:AM11"/>
    <mergeCell ref="A12:K12"/>
    <mergeCell ref="L12:AM12"/>
    <mergeCell ref="A13:K13"/>
    <mergeCell ref="L13:AM13"/>
    <mergeCell ref="A1:Y1"/>
    <mergeCell ref="Z1:AM1"/>
    <mergeCell ref="A3:AM3"/>
    <mergeCell ref="A4:AM4"/>
    <mergeCell ref="Z6:AC6"/>
    <mergeCell ref="AD6:AE6"/>
    <mergeCell ref="AG6:AH6"/>
    <mergeCell ref="AJ6:AK6"/>
  </mergeCells>
  <phoneticPr fontId="2"/>
  <conditionalFormatting sqref="AD6:AE6">
    <cfRule type="expression" dxfId="38" priority="29">
      <formula>IF(TRIM(AD6)="",TRUE,FALSE)</formula>
    </cfRule>
  </conditionalFormatting>
  <conditionalFormatting sqref="AG6:AH6">
    <cfRule type="expression" dxfId="37" priority="28">
      <formula>IF(TRIM(AG6)="",TRUE,FALSE)</formula>
    </cfRule>
  </conditionalFormatting>
  <conditionalFormatting sqref="AJ6:AK6">
    <cfRule type="expression" dxfId="36" priority="27">
      <formula>IF(TRIM(AJ6)="",TRUE,FALSE)</formula>
    </cfRule>
  </conditionalFormatting>
  <conditionalFormatting sqref="L12:AM12">
    <cfRule type="expression" dxfId="35" priority="26">
      <formula>IF(TRIM(L12)="",TRUE,FALSE)</formula>
    </cfRule>
  </conditionalFormatting>
  <conditionalFormatting sqref="L13:AM13">
    <cfRule type="expression" dxfId="34" priority="25">
      <formula>IF(TRIM(L13)="",TRUE,FALSE)</formula>
    </cfRule>
  </conditionalFormatting>
  <conditionalFormatting sqref="P14:X14">
    <cfRule type="expression" dxfId="33" priority="24">
      <formula>IF(TRIM(P14)="",TRUE,FALSE)</formula>
    </cfRule>
  </conditionalFormatting>
  <conditionalFormatting sqref="AD14:AM14">
    <cfRule type="expression" dxfId="32" priority="23">
      <formula>IF(TRIM(AD14)="",TRUE,FALSE)</formula>
    </cfRule>
  </conditionalFormatting>
  <conditionalFormatting sqref="P15:AM15">
    <cfRule type="expression" dxfId="31" priority="22">
      <formula>IF(TRIM(P15)="",TRUE,FALSE)</formula>
    </cfRule>
  </conditionalFormatting>
  <conditionalFormatting sqref="L16:AM16">
    <cfRule type="expression" dxfId="30" priority="21">
      <formula>IF(TRIM(L16)="",TRUE,FALSE)</formula>
    </cfRule>
  </conditionalFormatting>
  <conditionalFormatting sqref="P19:X19">
    <cfRule type="expression" dxfId="29" priority="20">
      <formula>IF(TRIM(P19)="",TRUE,FALSE)</formula>
    </cfRule>
  </conditionalFormatting>
  <conditionalFormatting sqref="AD19:AM19">
    <cfRule type="expression" dxfId="28" priority="19">
      <formula>IF(TRIM(AD19)="",TRUE,FALSE)</formula>
    </cfRule>
  </conditionalFormatting>
  <conditionalFormatting sqref="P20:X20">
    <cfRule type="expression" dxfId="27" priority="18">
      <formula>IF(TRIM(P20)="",TRUE,FALSE)</formula>
    </cfRule>
  </conditionalFormatting>
  <conditionalFormatting sqref="L33:T33">
    <cfRule type="expression" dxfId="26" priority="17">
      <formula>IF(L33="",TRUE,FALSE)</formula>
    </cfRule>
  </conditionalFormatting>
  <conditionalFormatting sqref="AF33:AM33">
    <cfRule type="expression" dxfId="25" priority="16">
      <formula>IF(AF33="",TRUE,FALSE)</formula>
    </cfRule>
  </conditionalFormatting>
  <conditionalFormatting sqref="L34:T34">
    <cfRule type="expression" dxfId="24" priority="15">
      <formula>IF(L34="",TRUE,FALSE)</formula>
    </cfRule>
  </conditionalFormatting>
  <conditionalFormatting sqref="AF34:AM34">
    <cfRule type="expression" dxfId="23" priority="14">
      <formula>IF(AF34="",TRUE,FALSE)</formula>
    </cfRule>
  </conditionalFormatting>
  <conditionalFormatting sqref="L35:AM35">
    <cfRule type="expression" dxfId="22" priority="13">
      <formula>IF(L35="",TRUE,FALSE)</formula>
    </cfRule>
  </conditionalFormatting>
  <conditionalFormatting sqref="L36:AM36">
    <cfRule type="expression" dxfId="21" priority="12">
      <formula>IF(L36="",TRUE,FALSE)</formula>
    </cfRule>
  </conditionalFormatting>
  <conditionalFormatting sqref="L37:T37">
    <cfRule type="expression" dxfId="20" priority="11">
      <formula>IF(L37="",TRUE,FALSE)</formula>
    </cfRule>
  </conditionalFormatting>
  <conditionalFormatting sqref="AF37:AM37">
    <cfRule type="expression" dxfId="19" priority="10">
      <formula>IF(AF37="",TRUE,FALSE)</formula>
    </cfRule>
  </conditionalFormatting>
  <conditionalFormatting sqref="AK62">
    <cfRule type="expression" dxfId="18" priority="9">
      <formula>IF(AK62="",TRUE,FALSE)</formula>
    </cfRule>
  </conditionalFormatting>
  <conditionalFormatting sqref="Z1:AM1">
    <cfRule type="expression" dxfId="17" priority="8">
      <formula>IF(Z1&lt;&gt;"",TRUE,FALSE)</formula>
    </cfRule>
  </conditionalFormatting>
  <conditionalFormatting sqref="AK41:AM41">
    <cfRule type="expression" dxfId="16" priority="6">
      <formula>AK41=""</formula>
    </cfRule>
  </conditionalFormatting>
  <conditionalFormatting sqref="AK42:AM42">
    <cfRule type="expression" dxfId="15" priority="5">
      <formula>AK42=""</formula>
    </cfRule>
  </conditionalFormatting>
  <conditionalFormatting sqref="AK43:AM43">
    <cfRule type="expression" dxfId="14" priority="4">
      <formula>AK43=""</formula>
    </cfRule>
  </conditionalFormatting>
  <conditionalFormatting sqref="AK44:AM44">
    <cfRule type="expression" dxfId="13" priority="3">
      <formula>AK44=""</formula>
    </cfRule>
  </conditionalFormatting>
  <conditionalFormatting sqref="AK45:AM45">
    <cfRule type="expression" dxfId="12" priority="2">
      <formula>AK45=""</formula>
    </cfRule>
  </conditionalFormatting>
  <conditionalFormatting sqref="AD20:AM20">
    <cfRule type="expression" dxfId="11" priority="1">
      <formula>IF(TRIM(AD20)="",TRUE,FALSE)</formula>
    </cfRule>
  </conditionalFormatting>
  <dataValidations count="13">
    <dataValidation type="list" allowBlank="1" showInputMessage="1" showErrorMessage="1" errorTitle="申請添付書類：省エネ対策の取組確認書類" error="※病院・有床診療所のみ_x000a_省エネ対策の取組確認書類「省エネ対策の取組に係る評価表」を添付した場合はプルダウンリストから○を選んでください。" sqref="AK44:AM44" xr:uid="{00000000-0002-0000-0200-000000000000}">
      <formula1>"○"</formula1>
    </dataValidation>
    <dataValidation type="list" allowBlank="1" showInputMessage="1" showErrorMessage="1" errorTitle="申請添付書類：支給要件確認書類" error="※施術所・助産所・歯科技工所のみ_x000a_支給要件確認書類を添付した場合はプルダウンリストから○を選んでください。" sqref="AK43:AM43" xr:uid="{00000000-0002-0000-0200-000001000000}">
      <formula1>"○"</formula1>
    </dataValidation>
    <dataValidation type="list" allowBlank="1" showInputMessage="1" showErrorMessage="1" errorTitle="申請添付書類：光熱水費等の算出根拠書類" error="光熱水費等の算出根拠書類（確定申告書、決算書等）を添付した場合はプルダウンリストから○を選んでください" sqref="AK42:AM42" xr:uid="{00000000-0002-0000-0200-000002000000}">
      <formula1>"○"</formula1>
    </dataValidation>
    <dataValidation type="list" allowBlank="1" showInputMessage="1" showErrorMessage="1" errorTitle="申請添付書類：振込先口座の通帳の写し" error="振込先口座の通帳の写しを添付した場合はプルダウンリストから○を選んでください。" sqref="AK41:AM41" xr:uid="{00000000-0002-0000-0200-000003000000}">
      <formula1>"○"</formula1>
    </dataValidation>
    <dataValidation type="list" allowBlank="1" showInputMessage="1" showErrorMessage="1" errorTitle="申請添付書類：給食実施状況確認書類" error="※幼保施設のみ_x000a_給食実施状況確認書類を添付した場合はプルダウンリストから○を選んでください。" sqref="AK45:AM45" xr:uid="{00000000-0002-0000-0200-000004000000}">
      <formula1>"○"</formula1>
    </dataValidation>
    <dataValidation type="textLength" imeMode="halfAlpha" operator="equal" allowBlank="1" showInputMessage="1" showErrorMessage="1" errorTitle="口座番号" error="7桁の口座番号を入力してください。" sqref="L37:T37" xr:uid="{00000000-0002-0000-0200-000005000000}">
      <formula1>7</formula1>
    </dataValidation>
    <dataValidation type="textLength" imeMode="halfAlpha" operator="equal" allowBlank="1" showInputMessage="1" showErrorMessage="1" errorTitle="支店コード" error="3桁の支店コードを入力してください。_x000a_例　常陽銀行 県庁支店の場合　033" sqref="AF34:AM34" xr:uid="{00000000-0002-0000-0200-000006000000}">
      <formula1>3</formula1>
    </dataValidation>
    <dataValidation type="textLength" imeMode="halfAlpha" operator="equal" allowBlank="1" showInputMessage="1" showErrorMessage="1" errorTitle="金融機関コード" error="4桁の金融機関コードを入力してください。_x000a_例　常陽銀行の場合　0130" sqref="L34:T34" xr:uid="{00000000-0002-0000-0200-000007000000}">
      <formula1>4</formula1>
    </dataValidation>
    <dataValidation imeMode="fullKatakana" allowBlank="1" showInputMessage="1" showErrorMessage="1" sqref="L35:AM35 L12:AM12" xr:uid="{00000000-0002-0000-0200-000008000000}"/>
    <dataValidation imeMode="halfAlpha" allowBlank="1" showInputMessage="1" showErrorMessage="1" sqref="P15:AM15 P20:X20 AG6:AH6 AJ6:AK6 AF38:AM38 AD6:AE6 AD20:AM20" xr:uid="{00000000-0002-0000-0200-000009000000}"/>
    <dataValidation imeMode="hiragana" allowBlank="1" showInputMessage="1" showErrorMessage="1" sqref="L36:AM36 P14:X14 AD14:AM14 L16:AM16 P19:X19 AD19:AM19 L33:T33 AF33:AM33 L13:AM13" xr:uid="{00000000-0002-0000-0200-00000A000000}"/>
    <dataValidation type="list" allowBlank="1" showInputMessage="1" showErrorMessage="1" sqref="AF37:AM37" xr:uid="{00000000-0002-0000-0200-00000B000000}">
      <formula1>"普通,当座"</formula1>
    </dataValidation>
    <dataValidation type="list" allowBlank="1" showInputMessage="1" showErrorMessage="1" sqref="U38:W38 AK62" xr:uid="{00000000-0002-0000-0200-00000C000000}">
      <formula1>"　,〇"</formula1>
    </dataValidation>
  </dataValidations>
  <pageMargins left="0.78740157480314965" right="0.78740157480314965" top="0.59055118110236227" bottom="0.59055118110236227" header="0.39370078740157483" footer="0.39370078740157483"/>
  <pageSetup paperSize="9" scale="91" fitToHeight="0" orientation="portrait" r:id="rId1"/>
  <rowBreaks count="1" manualBreakCount="1">
    <brk id="3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D153"/>
  <sheetViews>
    <sheetView view="pageBreakPreview" zoomScaleNormal="100" zoomScaleSheetLayoutView="100" workbookViewId="0">
      <pane ySplit="3" topLeftCell="A4" activePane="bottomLeft" state="frozen"/>
      <selection pane="bottomLeft" sqref="A1:B1"/>
    </sheetView>
  </sheetViews>
  <sheetFormatPr defaultColWidth="9" defaultRowHeight="18"/>
  <cols>
    <col min="1" max="1" width="4.19921875" style="18" customWidth="1"/>
    <col min="2" max="2" width="24" style="18" customWidth="1"/>
    <col min="3" max="3" width="11" style="18" bestFit="1" customWidth="1"/>
    <col min="4" max="5" width="40.59765625" style="18" customWidth="1"/>
    <col min="6" max="6" width="19.19921875" style="18" bestFit="1" customWidth="1"/>
    <col min="7" max="7" width="13" style="18" bestFit="1" customWidth="1"/>
    <col min="8" max="8" width="10.5" style="30" bestFit="1" customWidth="1"/>
    <col min="9" max="10" width="9" style="30" customWidth="1"/>
    <col min="11" max="11" width="9" style="30" bestFit="1" customWidth="1"/>
    <col min="12" max="13" width="9" style="31" bestFit="1" customWidth="1"/>
    <col min="14" max="14" width="11" style="31" bestFit="1" customWidth="1"/>
    <col min="15" max="15" width="13" style="31" bestFit="1" customWidth="1"/>
    <col min="16" max="16" width="11" style="30" bestFit="1" customWidth="1"/>
    <col min="17" max="17" width="13" style="31" bestFit="1" customWidth="1"/>
    <col min="18" max="18" width="10.3984375" style="31" bestFit="1" customWidth="1"/>
    <col min="19" max="19" width="10.59765625" style="30" customWidth="1"/>
    <col min="20" max="20" width="9" style="30" bestFit="1" customWidth="1"/>
    <col min="21" max="21" width="9" style="32" bestFit="1" customWidth="1"/>
    <col min="22" max="22" width="35.19921875" style="18" customWidth="1"/>
    <col min="23" max="23" width="10.59765625" style="18" bestFit="1" customWidth="1"/>
    <col min="24" max="24" width="12.59765625" style="18" customWidth="1"/>
    <col min="25" max="25" width="10.59765625" style="18" bestFit="1" customWidth="1"/>
    <col min="26" max="26" width="12.59765625" style="18" customWidth="1"/>
    <col min="27" max="27" width="10.59765625" style="18" bestFit="1" customWidth="1"/>
    <col min="28" max="28" width="12.59765625" style="18" customWidth="1"/>
    <col min="29" max="29" width="15.3984375" style="18" bestFit="1" customWidth="1"/>
    <col min="30" max="30" width="11" style="18" bestFit="1" customWidth="1"/>
    <col min="31" max="31" width="9" style="18" customWidth="1"/>
    <col min="32" max="16384" width="9" style="18"/>
  </cols>
  <sheetData>
    <row r="1" spans="1:30" ht="22.95" customHeight="1">
      <c r="A1" s="220" t="s">
        <v>96</v>
      </c>
      <c r="B1" s="220"/>
      <c r="C1" s="84"/>
      <c r="D1" s="84"/>
      <c r="E1" s="84"/>
      <c r="F1" s="84"/>
      <c r="G1" s="84"/>
      <c r="H1" s="225" t="s">
        <v>171</v>
      </c>
      <c r="I1" s="225"/>
      <c r="J1" s="225"/>
      <c r="K1" s="225"/>
      <c r="L1" s="225"/>
      <c r="M1" s="225"/>
      <c r="N1" s="225"/>
      <c r="O1" s="225"/>
      <c r="P1" s="225"/>
      <c r="Q1" s="225"/>
      <c r="R1" s="225"/>
      <c r="S1" s="225"/>
      <c r="T1" s="44">
        <f>SUM($T$2:$U$2)</f>
        <v>36615360.462555066</v>
      </c>
      <c r="U1" s="18"/>
    </row>
    <row r="2" spans="1:30" ht="22.95" customHeight="1" thickBot="1">
      <c r="A2" s="19"/>
      <c r="B2" s="20"/>
      <c r="C2" s="17"/>
      <c r="D2" s="21"/>
      <c r="G2" s="100" t="s">
        <v>177</v>
      </c>
      <c r="H2" s="32">
        <f>$T$2</f>
        <v>24099075</v>
      </c>
      <c r="I2" s="223" t="s">
        <v>178</v>
      </c>
      <c r="J2" s="223"/>
      <c r="K2" s="223" t="s">
        <v>178</v>
      </c>
      <c r="L2" s="223"/>
      <c r="M2" s="224" t="s">
        <v>179</v>
      </c>
      <c r="N2" s="224"/>
      <c r="O2" s="221" t="s">
        <v>180</v>
      </c>
      <c r="P2" s="221"/>
      <c r="Q2" s="110"/>
      <c r="R2" s="110"/>
      <c r="S2" s="18"/>
      <c r="T2" s="44">
        <f>SUM($T$4:$T$153)</f>
        <v>24099075</v>
      </c>
      <c r="U2" s="44">
        <f>SUM($U$4:$U$153)</f>
        <v>12516285.462555066</v>
      </c>
    </row>
    <row r="3" spans="1:30" ht="56.25" customHeight="1" thickBot="1">
      <c r="A3" s="57" t="s">
        <v>27</v>
      </c>
      <c r="B3" s="73" t="s">
        <v>97</v>
      </c>
      <c r="C3" s="73" t="s">
        <v>24</v>
      </c>
      <c r="D3" s="73" t="s">
        <v>99</v>
      </c>
      <c r="E3" s="58" t="s">
        <v>32</v>
      </c>
      <c r="F3" s="92" t="s">
        <v>115</v>
      </c>
      <c r="G3" s="99" t="s">
        <v>253</v>
      </c>
      <c r="H3" s="142" t="s">
        <v>174</v>
      </c>
      <c r="I3" s="143" t="s">
        <v>175</v>
      </c>
      <c r="J3" s="144" t="s">
        <v>176</v>
      </c>
      <c r="K3" s="59" t="s">
        <v>143</v>
      </c>
      <c r="L3" s="60" t="s">
        <v>144</v>
      </c>
      <c r="M3" s="60" t="s">
        <v>101</v>
      </c>
      <c r="N3" s="64" t="s">
        <v>102</v>
      </c>
      <c r="O3" s="60" t="s">
        <v>154</v>
      </c>
      <c r="P3" s="68" t="s">
        <v>254</v>
      </c>
      <c r="Q3" s="70" t="s">
        <v>156</v>
      </c>
      <c r="R3" s="71" t="s">
        <v>263</v>
      </c>
      <c r="S3" s="77" t="s">
        <v>25</v>
      </c>
      <c r="T3" s="61" t="s">
        <v>111</v>
      </c>
      <c r="U3" s="61" t="s">
        <v>112</v>
      </c>
      <c r="X3" s="17"/>
      <c r="Z3" s="17"/>
      <c r="AB3" s="17"/>
    </row>
    <row r="4" spans="1:30" ht="22.95" customHeight="1" thickTop="1">
      <c r="A4" s="76">
        <v>1</v>
      </c>
      <c r="B4" s="111" t="s">
        <v>205</v>
      </c>
      <c r="C4" s="111" t="s">
        <v>33</v>
      </c>
      <c r="D4" s="111" t="s">
        <v>82</v>
      </c>
      <c r="E4" s="111" t="s">
        <v>206</v>
      </c>
      <c r="F4" s="112"/>
      <c r="G4" s="113"/>
      <c r="H4" s="114">
        <v>2000000</v>
      </c>
      <c r="I4" s="115"/>
      <c r="J4" s="115"/>
      <c r="K4" s="115"/>
      <c r="L4" s="116"/>
      <c r="M4" s="117"/>
      <c r="N4" s="118"/>
      <c r="O4" s="119">
        <v>0.66666666666666663</v>
      </c>
      <c r="P4" s="103">
        <f>IF(C4="その他※対象外",0,ROUNDDOWN(SUM(T4:U4)*0.135*IF(OR($D4="病院",$D4="有床診療所"),$O4,0.5)*0.5,-3))</f>
        <v>90000</v>
      </c>
      <c r="Q4" s="120">
        <v>500</v>
      </c>
      <c r="R4" s="105">
        <f>IF(OR(ISERROR(INDEX(食材料費等!$B:$B,MATCH($D4,食材料費等!$A:$A,0))),Q4=0,Q4=""),0,Q4*INDEX(食材料費等!$B:$B,MATCH($D4,食材料費等!$A:$A,0)))</f>
        <v>3200000</v>
      </c>
      <c r="S4" s="107">
        <f>SUM(P4,R4)</f>
        <v>3290000</v>
      </c>
      <c r="T4" s="44">
        <f>IF(AND($M4&lt;&gt;"",$N4&lt;&gt;""),$H4*$N4/$M4,IF($H4&lt;&gt;"",$H4,0))</f>
        <v>2000000</v>
      </c>
      <c r="U4" s="44">
        <f>IF(AND($M4&lt;&gt;"",$N4&lt;&gt;""),IF(AND($I4&lt;&gt;"",$J4&lt;&gt;""),SUM($I4:$J4),SUM($K4:$L4))/1.135*6*$N4/$M4,IF(OR($H4=0,$H4=""),IF(AND($I4&lt;&gt;"",$J4&lt;&gt;""),SUM($I4:$J4),SUM($K4:$L4))/1.135*6,0))</f>
        <v>0</v>
      </c>
      <c r="V4" s="14" t="s">
        <v>103</v>
      </c>
      <c r="W4" s="222" t="s">
        <v>264</v>
      </c>
      <c r="X4" s="222"/>
      <c r="Y4" s="222" t="s">
        <v>183</v>
      </c>
      <c r="Z4" s="222"/>
      <c r="AA4" s="222" t="s">
        <v>25</v>
      </c>
      <c r="AB4" s="222"/>
      <c r="AC4" s="24" t="s">
        <v>95</v>
      </c>
      <c r="AD4" s="25">
        <f>COUNTA($B$4:$B$153)+ROW($B$3)-3</f>
        <v>66</v>
      </c>
    </row>
    <row r="5" spans="1:30" ht="22.95" customHeight="1">
      <c r="A5" s="74">
        <v>2</v>
      </c>
      <c r="B5" s="121" t="s">
        <v>207</v>
      </c>
      <c r="C5" s="121" t="s">
        <v>33</v>
      </c>
      <c r="D5" s="121" t="s">
        <v>110</v>
      </c>
      <c r="E5" s="121" t="s">
        <v>206</v>
      </c>
      <c r="F5" s="122"/>
      <c r="G5" s="113"/>
      <c r="H5" s="123">
        <v>1000000</v>
      </c>
      <c r="I5" s="124"/>
      <c r="J5" s="124"/>
      <c r="K5" s="125"/>
      <c r="L5" s="126"/>
      <c r="M5" s="127"/>
      <c r="N5" s="128"/>
      <c r="O5" s="129">
        <v>0.5</v>
      </c>
      <c r="P5" s="69">
        <f t="shared" ref="P5:P68" si="0">IF(C5="その他※対象外",0,ROUNDDOWN(SUM(T5:U5)*0.135*IF(OR($D5="病院",$D5="有床診療所"),$O5,0.5)*0.5,-3))</f>
        <v>33000</v>
      </c>
      <c r="Q5" s="130">
        <v>120</v>
      </c>
      <c r="R5" s="72">
        <f>IF(OR(ISERROR(INDEX(食材料費等!$B:$B,MATCH($D5,食材料費等!$A:$A,0))),Q5=0,Q5=""),0,Q5*INDEX(食材料費等!$B:$B,MATCH($D5,食材料費等!$A:$A,0)))</f>
        <v>768000</v>
      </c>
      <c r="S5" s="78">
        <f t="shared" ref="S5:S68" si="1">SUM(P5,R5)</f>
        <v>801000</v>
      </c>
      <c r="T5" s="44">
        <f t="shared" ref="T5:T68" si="2">IF(AND($M5&lt;&gt;"",$N5&lt;&gt;""),$H5*$N5/$M5,IF($H5&lt;&gt;"",$H5,0))</f>
        <v>1000000</v>
      </c>
      <c r="U5" s="44">
        <f t="shared" ref="U5:U68" si="3">IF(AND($M5&lt;&gt;"",$N5&lt;&gt;""),IF(AND($I5&lt;&gt;"",$J5&lt;&gt;""),SUM($I5:$J5),SUM($K5:$L5))/1.135*6*$N5/$M5,IF(OR($H5=0,$H5=""),IF(AND($I5&lt;&gt;"",$J5&lt;&gt;""),SUM($I5:$J5),SUM($K5:$L5))/1.135*6,0))</f>
        <v>0</v>
      </c>
      <c r="V5" s="35" t="s">
        <v>76</v>
      </c>
      <c r="W5" s="36">
        <f>COUNTIFS($C:$C,$V5,$P:$P,"&gt;0")</f>
        <v>10</v>
      </c>
      <c r="X5" s="37">
        <f>SUMIF($C:$C,$V5,$P:$P)</f>
        <v>214000</v>
      </c>
      <c r="Y5" s="36">
        <f>COUNTIFS($C:$C,$V5,$R:$R,"&gt;0")</f>
        <v>2</v>
      </c>
      <c r="Z5" s="37">
        <f>SUMIF($C:$C,$V5,$R:$R)</f>
        <v>3968000</v>
      </c>
      <c r="AA5" s="36">
        <f>COUNTIFS($C:$C,$V5,$S:$S,"&gt;0")</f>
        <v>10</v>
      </c>
      <c r="AB5" s="37">
        <f>SUMIF($C:$C,$V5,$S:$S)</f>
        <v>4182000</v>
      </c>
      <c r="AC5" s="15" t="s">
        <v>86</v>
      </c>
      <c r="AD5" s="16" t="str">
        <f>IF($AB$9=0,"",INDEX($V$5:$V$8,MATCH(MAX($AB$5:$AB$8),$AB$5:$AB$8,0)))</f>
        <v>介護施設等</v>
      </c>
    </row>
    <row r="6" spans="1:30" ht="22.95" customHeight="1">
      <c r="A6" s="74">
        <v>3</v>
      </c>
      <c r="B6" s="121" t="s">
        <v>208</v>
      </c>
      <c r="C6" s="121" t="s">
        <v>33</v>
      </c>
      <c r="D6" s="121" t="s">
        <v>81</v>
      </c>
      <c r="E6" s="121" t="s">
        <v>206</v>
      </c>
      <c r="F6" s="122"/>
      <c r="G6" s="113"/>
      <c r="H6" s="123">
        <v>1200000</v>
      </c>
      <c r="I6" s="124"/>
      <c r="J6" s="124"/>
      <c r="K6" s="125"/>
      <c r="L6" s="126"/>
      <c r="M6" s="127"/>
      <c r="N6" s="128"/>
      <c r="O6" s="129"/>
      <c r="P6" s="69">
        <f t="shared" si="0"/>
        <v>40000</v>
      </c>
      <c r="Q6" s="130"/>
      <c r="R6" s="72">
        <f>IF(OR(ISERROR(INDEX(食材料費等!$B:$B,MATCH($D6,食材料費等!$A:$A,0))),Q6=0,Q6=""),0,Q6*INDEX(食材料費等!$B:$B,MATCH($D6,食材料費等!$A:$A,0)))</f>
        <v>0</v>
      </c>
      <c r="S6" s="78">
        <f t="shared" si="1"/>
        <v>40000</v>
      </c>
      <c r="T6" s="44">
        <f t="shared" si="2"/>
        <v>1200000</v>
      </c>
      <c r="U6" s="44">
        <f t="shared" si="3"/>
        <v>0</v>
      </c>
      <c r="V6" s="38" t="s">
        <v>26</v>
      </c>
      <c r="W6" s="39">
        <f t="shared" ref="W6:W8" si="4">COUNTIFS($C:$C,$V6,$P:$P,"&gt;0")</f>
        <v>26</v>
      </c>
      <c r="X6" s="40">
        <f t="shared" ref="X6:X8" si="5">SUMIF($C:$C,$V6,$P:$P)</f>
        <v>426000</v>
      </c>
      <c r="Y6" s="39">
        <f t="shared" ref="Y6:Y8" si="6">COUNTIFS($C:$C,$V6,$R:$R,"&gt;0")</f>
        <v>12</v>
      </c>
      <c r="Z6" s="40">
        <f t="shared" ref="Z6:Z8" si="7">SUMIF($C:$C,$V6,$R:$R)</f>
        <v>8820000</v>
      </c>
      <c r="AA6" s="39">
        <f t="shared" ref="AA6:AA8" si="8">COUNTIFS($C:$C,$V6,$S:$S,"&gt;0")</f>
        <v>26</v>
      </c>
      <c r="AB6" s="40">
        <f t="shared" ref="AB6:AB8" si="9">SUMIF($C:$C,$V6,$S:$S)</f>
        <v>9246000</v>
      </c>
      <c r="AC6" s="15" t="s">
        <v>87</v>
      </c>
      <c r="AD6" s="34" t="str">
        <f>IF($AD$5="","",INDEX(プルダウン一覧!$G:$G,MATCH($AD$5,プルダウン一覧!$F:$F,0)))</f>
        <v>長寿福祉課</v>
      </c>
    </row>
    <row r="7" spans="1:30" ht="22.95" customHeight="1">
      <c r="A7" s="74">
        <v>4</v>
      </c>
      <c r="B7" s="121" t="s">
        <v>209</v>
      </c>
      <c r="C7" s="121" t="s">
        <v>33</v>
      </c>
      <c r="D7" s="121" t="s">
        <v>98</v>
      </c>
      <c r="E7" s="121" t="s">
        <v>206</v>
      </c>
      <c r="F7" s="122"/>
      <c r="G7" s="113"/>
      <c r="H7" s="123">
        <v>600000</v>
      </c>
      <c r="I7" s="124"/>
      <c r="J7" s="124"/>
      <c r="K7" s="125"/>
      <c r="L7" s="126"/>
      <c r="M7" s="127"/>
      <c r="N7" s="128"/>
      <c r="O7" s="129"/>
      <c r="P7" s="69">
        <f t="shared" si="0"/>
        <v>20000</v>
      </c>
      <c r="Q7" s="130"/>
      <c r="R7" s="72">
        <f>IF(OR(ISERROR(INDEX(食材料費等!$B:$B,MATCH($D7,食材料費等!$A:$A,0))),Q7=0,Q7=""),0,Q7*INDEX(食材料費等!$B:$B,MATCH($D7,食材料費等!$A:$A,0)))</f>
        <v>0</v>
      </c>
      <c r="S7" s="78">
        <f t="shared" si="1"/>
        <v>20000</v>
      </c>
      <c r="T7" s="44">
        <f t="shared" si="2"/>
        <v>600000</v>
      </c>
      <c r="U7" s="44">
        <f t="shared" si="3"/>
        <v>0</v>
      </c>
      <c r="V7" s="38" t="s">
        <v>29</v>
      </c>
      <c r="W7" s="39">
        <f t="shared" si="4"/>
        <v>22</v>
      </c>
      <c r="X7" s="40">
        <f t="shared" si="5"/>
        <v>524000</v>
      </c>
      <c r="Y7" s="39">
        <f t="shared" si="6"/>
        <v>2</v>
      </c>
      <c r="Z7" s="40">
        <f t="shared" si="7"/>
        <v>1120000</v>
      </c>
      <c r="AA7" s="39">
        <f t="shared" si="8"/>
        <v>22</v>
      </c>
      <c r="AB7" s="40">
        <f t="shared" si="9"/>
        <v>1644000</v>
      </c>
      <c r="AC7" s="26"/>
    </row>
    <row r="8" spans="1:30" ht="22.95" customHeight="1">
      <c r="A8" s="74">
        <v>5</v>
      </c>
      <c r="B8" s="121" t="s">
        <v>210</v>
      </c>
      <c r="C8" s="121" t="s">
        <v>33</v>
      </c>
      <c r="D8" s="121" t="s">
        <v>72</v>
      </c>
      <c r="E8" s="121" t="s">
        <v>206</v>
      </c>
      <c r="F8" s="122"/>
      <c r="G8" s="113"/>
      <c r="H8" s="123">
        <v>500000</v>
      </c>
      <c r="I8" s="124"/>
      <c r="J8" s="124"/>
      <c r="K8" s="125"/>
      <c r="L8" s="126"/>
      <c r="M8" s="127">
        <v>500</v>
      </c>
      <c r="N8" s="128">
        <v>50</v>
      </c>
      <c r="O8" s="129"/>
      <c r="P8" s="69">
        <f t="shared" si="0"/>
        <v>1000</v>
      </c>
      <c r="Q8" s="130"/>
      <c r="R8" s="72">
        <f>IF(OR(ISERROR(INDEX(食材料費等!$B:$B,MATCH($D8,食材料費等!$A:$A,0))),Q8=0,Q8=""),0,Q8*INDEX(食材料費等!$B:$B,MATCH($D8,食材料費等!$A:$A,0)))</f>
        <v>0</v>
      </c>
      <c r="S8" s="78">
        <f t="shared" si="1"/>
        <v>1000</v>
      </c>
      <c r="T8" s="44">
        <f t="shared" si="2"/>
        <v>50000</v>
      </c>
      <c r="U8" s="44">
        <f t="shared" si="3"/>
        <v>0</v>
      </c>
      <c r="V8" s="41" t="s">
        <v>28</v>
      </c>
      <c r="W8" s="42">
        <f t="shared" si="4"/>
        <v>7</v>
      </c>
      <c r="X8" s="43">
        <f t="shared" si="5"/>
        <v>52000</v>
      </c>
      <c r="Y8" s="42">
        <f t="shared" si="6"/>
        <v>7</v>
      </c>
      <c r="Z8" s="43">
        <f t="shared" si="7"/>
        <v>630000</v>
      </c>
      <c r="AA8" s="42">
        <f t="shared" si="8"/>
        <v>7</v>
      </c>
      <c r="AB8" s="43">
        <f t="shared" si="9"/>
        <v>682000</v>
      </c>
    </row>
    <row r="9" spans="1:30" ht="22.95" customHeight="1">
      <c r="A9" s="74">
        <v>6</v>
      </c>
      <c r="B9" s="121" t="s">
        <v>210</v>
      </c>
      <c r="C9" s="121" t="s">
        <v>109</v>
      </c>
      <c r="D9" s="121"/>
      <c r="E9" s="121" t="s">
        <v>206</v>
      </c>
      <c r="F9" s="122"/>
      <c r="G9" s="113"/>
      <c r="H9" s="123">
        <v>500000</v>
      </c>
      <c r="I9" s="124"/>
      <c r="J9" s="124"/>
      <c r="K9" s="125"/>
      <c r="L9" s="126"/>
      <c r="M9" s="127">
        <v>500</v>
      </c>
      <c r="N9" s="128">
        <v>450</v>
      </c>
      <c r="O9" s="129"/>
      <c r="P9" s="69">
        <f t="shared" si="0"/>
        <v>0</v>
      </c>
      <c r="Q9" s="130"/>
      <c r="R9" s="72">
        <f>IF(OR(ISERROR(INDEX(食材料費等!$B:$B,MATCH($D9,食材料費等!$A:$A,0))),Q9=0,Q9=""),0,Q9*INDEX(食材料費等!$B:$B,MATCH($D9,食材料費等!$A:$A,0)))</f>
        <v>0</v>
      </c>
      <c r="S9" s="78">
        <f t="shared" si="1"/>
        <v>0</v>
      </c>
      <c r="T9" s="44">
        <f t="shared" si="2"/>
        <v>450000</v>
      </c>
      <c r="U9" s="44">
        <f t="shared" si="3"/>
        <v>0</v>
      </c>
      <c r="V9" s="27" t="s">
        <v>14</v>
      </c>
      <c r="W9" s="28">
        <f t="shared" ref="W9:AB9" si="10">SUM(W5:W8)</f>
        <v>65</v>
      </c>
      <c r="X9" s="29">
        <f t="shared" si="10"/>
        <v>1216000</v>
      </c>
      <c r="Y9" s="28">
        <f t="shared" si="10"/>
        <v>23</v>
      </c>
      <c r="Z9" s="29">
        <f t="shared" si="10"/>
        <v>14538000</v>
      </c>
      <c r="AA9" s="28">
        <f t="shared" si="10"/>
        <v>65</v>
      </c>
      <c r="AB9" s="29">
        <f t="shared" si="10"/>
        <v>15754000</v>
      </c>
    </row>
    <row r="10" spans="1:30" ht="22.95" customHeight="1">
      <c r="A10" s="74">
        <v>7</v>
      </c>
      <c r="B10" s="121" t="s">
        <v>211</v>
      </c>
      <c r="C10" s="121" t="s">
        <v>33</v>
      </c>
      <c r="D10" s="121" t="s">
        <v>73</v>
      </c>
      <c r="E10" s="121" t="s">
        <v>206</v>
      </c>
      <c r="F10" s="122"/>
      <c r="G10" s="113"/>
      <c r="H10" s="123">
        <v>240000</v>
      </c>
      <c r="I10" s="124"/>
      <c r="J10" s="124"/>
      <c r="K10" s="125"/>
      <c r="L10" s="126"/>
      <c r="M10" s="127"/>
      <c r="N10" s="128"/>
      <c r="O10" s="129"/>
      <c r="P10" s="69">
        <f t="shared" si="0"/>
        <v>8000</v>
      </c>
      <c r="Q10" s="130"/>
      <c r="R10" s="72">
        <f>IF(OR(ISERROR(INDEX(食材料費等!$B:$B,MATCH($D10,食材料費等!$A:$A,0))),Q10=0,Q10=""),0,Q10*INDEX(食材料費等!$B:$B,MATCH($D10,食材料費等!$A:$A,0)))</f>
        <v>0</v>
      </c>
      <c r="S10" s="78">
        <f t="shared" si="1"/>
        <v>8000</v>
      </c>
      <c r="T10" s="44">
        <f t="shared" si="2"/>
        <v>240000</v>
      </c>
      <c r="U10" s="44">
        <f t="shared" si="3"/>
        <v>0</v>
      </c>
      <c r="V10" s="35" t="s">
        <v>82</v>
      </c>
      <c r="W10" s="36">
        <f>COUNTIFS($D:$D,$V10,$P:$P,"&gt;0")</f>
        <v>1</v>
      </c>
      <c r="X10" s="37">
        <f>SUMIF($D:$D,$V10,$P:$P)</f>
        <v>90000</v>
      </c>
      <c r="Y10" s="36">
        <f>COUNTIFS($D:$D,$V10,$R:$R,"&gt;0")</f>
        <v>1</v>
      </c>
      <c r="Z10" s="37">
        <f>SUMIF($D:$D,$V10,$R:$R)</f>
        <v>3200000</v>
      </c>
      <c r="AA10" s="36">
        <f>COUNTIFS($D:$D,$V10,$S:$S,"&gt;0")</f>
        <v>1</v>
      </c>
      <c r="AB10" s="37">
        <f>SUMIF($D:$D,$V10,$S:$S)</f>
        <v>3290000</v>
      </c>
    </row>
    <row r="11" spans="1:30" ht="22.95" customHeight="1">
      <c r="A11" s="74">
        <v>8</v>
      </c>
      <c r="B11" s="121" t="s">
        <v>266</v>
      </c>
      <c r="C11" s="121" t="s">
        <v>33</v>
      </c>
      <c r="D11" s="121" t="s">
        <v>84</v>
      </c>
      <c r="E11" s="121" t="s">
        <v>206</v>
      </c>
      <c r="F11" s="122"/>
      <c r="G11" s="113" t="s">
        <v>203</v>
      </c>
      <c r="H11" s="123"/>
      <c r="I11" s="124"/>
      <c r="J11" s="124"/>
      <c r="K11" s="125">
        <v>40000</v>
      </c>
      <c r="L11" s="126">
        <v>37000</v>
      </c>
      <c r="M11" s="127"/>
      <c r="N11" s="128"/>
      <c r="O11" s="129"/>
      <c r="P11" s="69">
        <f t="shared" si="0"/>
        <v>13000</v>
      </c>
      <c r="Q11" s="130"/>
      <c r="R11" s="72">
        <f>IF(OR(ISERROR(INDEX(食材料費等!$B:$B,MATCH($D11,食材料費等!$A:$A,0))),Q11=0,Q11=""),0,Q11*INDEX(食材料費等!$B:$B,MATCH($D11,食材料費等!$A:$A,0)))</f>
        <v>0</v>
      </c>
      <c r="S11" s="78">
        <f t="shared" si="1"/>
        <v>13000</v>
      </c>
      <c r="T11" s="44">
        <f t="shared" si="2"/>
        <v>0</v>
      </c>
      <c r="U11" s="44">
        <f t="shared" si="3"/>
        <v>407048.45814977976</v>
      </c>
      <c r="V11" s="38" t="s">
        <v>110</v>
      </c>
      <c r="W11" s="39">
        <f t="shared" ref="W11:W73" si="11">COUNTIFS($D:$D,$V11,$P:$P,"&gt;0")</f>
        <v>1</v>
      </c>
      <c r="X11" s="40">
        <f t="shared" ref="X11:X73" si="12">SUMIF($D:$D,$V11,$P:$P)</f>
        <v>33000</v>
      </c>
      <c r="Y11" s="39">
        <f t="shared" ref="Y11:Y73" si="13">COUNTIFS($D:$D,$V11,$R:$R,"&gt;0")</f>
        <v>1</v>
      </c>
      <c r="Z11" s="40">
        <f t="shared" ref="Z11:Z73" si="14">SUMIF($D:$D,$V11,$R:$R)</f>
        <v>768000</v>
      </c>
      <c r="AA11" s="39">
        <f t="shared" ref="AA11:AA73" si="15">COUNTIFS($D:$D,$V11,$S:$S,"&gt;0")</f>
        <v>1</v>
      </c>
      <c r="AB11" s="40">
        <f t="shared" ref="AB11:AB73" si="16">SUMIF($D:$D,$V11,$S:$S)</f>
        <v>801000</v>
      </c>
    </row>
    <row r="12" spans="1:30" ht="22.95" customHeight="1">
      <c r="A12" s="74">
        <v>9</v>
      </c>
      <c r="B12" s="121" t="s">
        <v>212</v>
      </c>
      <c r="C12" s="121" t="s">
        <v>33</v>
      </c>
      <c r="D12" s="121" t="s">
        <v>71</v>
      </c>
      <c r="E12" s="121" t="s">
        <v>206</v>
      </c>
      <c r="F12" s="122"/>
      <c r="G12" s="113"/>
      <c r="H12" s="123">
        <v>120000</v>
      </c>
      <c r="I12" s="124"/>
      <c r="J12" s="124"/>
      <c r="K12" s="125"/>
      <c r="L12" s="126"/>
      <c r="M12" s="127"/>
      <c r="N12" s="128"/>
      <c r="O12" s="129"/>
      <c r="P12" s="69">
        <f t="shared" si="0"/>
        <v>4000</v>
      </c>
      <c r="Q12" s="130"/>
      <c r="R12" s="72">
        <f>IF(OR(ISERROR(INDEX(食材料費等!$B:$B,MATCH($D12,食材料費等!$A:$A,0))),Q12=0,Q12=""),0,Q12*INDEX(食材料費等!$B:$B,MATCH($D12,食材料費等!$A:$A,0)))</f>
        <v>0</v>
      </c>
      <c r="S12" s="78">
        <f t="shared" si="1"/>
        <v>4000</v>
      </c>
      <c r="T12" s="44">
        <f t="shared" si="2"/>
        <v>120000</v>
      </c>
      <c r="U12" s="44">
        <f t="shared" si="3"/>
        <v>0</v>
      </c>
      <c r="V12" s="38" t="s">
        <v>81</v>
      </c>
      <c r="W12" s="39">
        <f t="shared" si="11"/>
        <v>1</v>
      </c>
      <c r="X12" s="40">
        <f t="shared" si="12"/>
        <v>40000</v>
      </c>
      <c r="Y12" s="39">
        <f t="shared" si="13"/>
        <v>0</v>
      </c>
      <c r="Z12" s="40">
        <f t="shared" si="14"/>
        <v>0</v>
      </c>
      <c r="AA12" s="39">
        <f t="shared" si="15"/>
        <v>1</v>
      </c>
      <c r="AB12" s="40">
        <f t="shared" si="16"/>
        <v>40000</v>
      </c>
    </row>
    <row r="13" spans="1:30" ht="22.95" customHeight="1">
      <c r="A13" s="74">
        <v>10</v>
      </c>
      <c r="B13" s="121" t="s">
        <v>213</v>
      </c>
      <c r="C13" s="121" t="s">
        <v>33</v>
      </c>
      <c r="D13" s="121" t="s">
        <v>84</v>
      </c>
      <c r="E13" s="121" t="s">
        <v>206</v>
      </c>
      <c r="F13" s="122"/>
      <c r="G13" s="113"/>
      <c r="H13" s="123">
        <v>120000</v>
      </c>
      <c r="I13" s="124"/>
      <c r="J13" s="124"/>
      <c r="K13" s="125"/>
      <c r="L13" s="126"/>
      <c r="M13" s="127"/>
      <c r="N13" s="128"/>
      <c r="O13" s="129"/>
      <c r="P13" s="69">
        <f t="shared" si="0"/>
        <v>4000</v>
      </c>
      <c r="Q13" s="130"/>
      <c r="R13" s="72">
        <f>IF(OR(ISERROR(INDEX(食材料費等!$B:$B,MATCH($D13,食材料費等!$A:$A,0))),Q13=0,Q13=""),0,Q13*INDEX(食材料費等!$B:$B,MATCH($D13,食材料費等!$A:$A,0)))</f>
        <v>0</v>
      </c>
      <c r="S13" s="78">
        <f t="shared" si="1"/>
        <v>4000</v>
      </c>
      <c r="T13" s="44">
        <f t="shared" si="2"/>
        <v>120000</v>
      </c>
      <c r="U13" s="44">
        <f t="shared" si="3"/>
        <v>0</v>
      </c>
      <c r="V13" s="38" t="s">
        <v>98</v>
      </c>
      <c r="W13" s="39">
        <f t="shared" si="11"/>
        <v>1</v>
      </c>
      <c r="X13" s="40">
        <f t="shared" si="12"/>
        <v>20000</v>
      </c>
      <c r="Y13" s="39">
        <f t="shared" si="13"/>
        <v>0</v>
      </c>
      <c r="Z13" s="40">
        <f t="shared" si="14"/>
        <v>0</v>
      </c>
      <c r="AA13" s="39">
        <f t="shared" si="15"/>
        <v>1</v>
      </c>
      <c r="AB13" s="40">
        <f t="shared" si="16"/>
        <v>20000</v>
      </c>
    </row>
    <row r="14" spans="1:30" ht="22.95" customHeight="1">
      <c r="A14" s="74">
        <v>11</v>
      </c>
      <c r="B14" s="121" t="s">
        <v>265</v>
      </c>
      <c r="C14" s="121" t="s">
        <v>33</v>
      </c>
      <c r="D14" s="121" t="s">
        <v>85</v>
      </c>
      <c r="E14" s="121" t="s">
        <v>206</v>
      </c>
      <c r="F14" s="122"/>
      <c r="G14" s="113"/>
      <c r="H14" s="123">
        <v>1000000</v>
      </c>
      <c r="I14" s="124"/>
      <c r="J14" s="124"/>
      <c r="K14" s="125"/>
      <c r="L14" s="126"/>
      <c r="M14" s="127">
        <v>500</v>
      </c>
      <c r="N14" s="128">
        <v>20</v>
      </c>
      <c r="O14" s="129"/>
      <c r="P14" s="69">
        <f t="shared" si="0"/>
        <v>1000</v>
      </c>
      <c r="Q14" s="130"/>
      <c r="R14" s="72">
        <f>IF(OR(ISERROR(INDEX(食材料費等!$B:$B,MATCH($D14,食材料費等!$A:$A,0))),Q14=0,Q14=""),0,Q14*INDEX(食材料費等!$B:$B,MATCH($D14,食材料費等!$A:$A,0)))</f>
        <v>0</v>
      </c>
      <c r="S14" s="78">
        <f t="shared" si="1"/>
        <v>1000</v>
      </c>
      <c r="T14" s="44">
        <f t="shared" si="2"/>
        <v>40000</v>
      </c>
      <c r="U14" s="44">
        <f t="shared" si="3"/>
        <v>0</v>
      </c>
      <c r="V14" s="38" t="s">
        <v>72</v>
      </c>
      <c r="W14" s="39">
        <f t="shared" si="11"/>
        <v>1</v>
      </c>
      <c r="X14" s="40">
        <f t="shared" si="12"/>
        <v>1000</v>
      </c>
      <c r="Y14" s="39">
        <f t="shared" si="13"/>
        <v>0</v>
      </c>
      <c r="Z14" s="40">
        <f t="shared" si="14"/>
        <v>0</v>
      </c>
      <c r="AA14" s="39">
        <f t="shared" si="15"/>
        <v>1</v>
      </c>
      <c r="AB14" s="40">
        <f t="shared" si="16"/>
        <v>1000</v>
      </c>
    </row>
    <row r="15" spans="1:30" ht="22.95" customHeight="1">
      <c r="A15" s="74">
        <v>12</v>
      </c>
      <c r="B15" s="121" t="s">
        <v>214</v>
      </c>
      <c r="C15" s="121" t="s">
        <v>26</v>
      </c>
      <c r="D15" s="121" t="s">
        <v>37</v>
      </c>
      <c r="E15" s="121" t="s">
        <v>206</v>
      </c>
      <c r="F15" s="122" t="s">
        <v>215</v>
      </c>
      <c r="G15" s="113"/>
      <c r="H15" s="123">
        <v>1000000</v>
      </c>
      <c r="I15" s="124"/>
      <c r="J15" s="124"/>
      <c r="K15" s="125"/>
      <c r="L15" s="126"/>
      <c r="M15" s="127"/>
      <c r="N15" s="128"/>
      <c r="O15" s="129"/>
      <c r="P15" s="69">
        <f t="shared" si="0"/>
        <v>33000</v>
      </c>
      <c r="Q15" s="130">
        <v>100</v>
      </c>
      <c r="R15" s="72">
        <f>IF(OR(ISERROR(INDEX(食材料費等!$B:$B,MATCH($D15,食材料費等!$A:$A,0))),Q15=0,Q15=""),0,Q15*INDEX(食材料費等!$B:$B,MATCH($D15,食材料費等!$A:$A,0)))</f>
        <v>1400000</v>
      </c>
      <c r="S15" s="78">
        <f t="shared" si="1"/>
        <v>1433000</v>
      </c>
      <c r="T15" s="44">
        <f t="shared" si="2"/>
        <v>1000000</v>
      </c>
      <c r="U15" s="44">
        <f t="shared" si="3"/>
        <v>0</v>
      </c>
      <c r="V15" s="38" t="s">
        <v>73</v>
      </c>
      <c r="W15" s="39">
        <f t="shared" si="11"/>
        <v>1</v>
      </c>
      <c r="X15" s="40">
        <f t="shared" si="12"/>
        <v>8000</v>
      </c>
      <c r="Y15" s="39">
        <f t="shared" si="13"/>
        <v>0</v>
      </c>
      <c r="Z15" s="40">
        <f t="shared" si="14"/>
        <v>0</v>
      </c>
      <c r="AA15" s="39">
        <f t="shared" si="15"/>
        <v>1</v>
      </c>
      <c r="AB15" s="40">
        <f t="shared" si="16"/>
        <v>8000</v>
      </c>
    </row>
    <row r="16" spans="1:30" ht="22.95" customHeight="1">
      <c r="A16" s="74">
        <v>13</v>
      </c>
      <c r="B16" s="121" t="s">
        <v>216</v>
      </c>
      <c r="C16" s="121" t="s">
        <v>26</v>
      </c>
      <c r="D16" s="121" t="s">
        <v>38</v>
      </c>
      <c r="E16" s="121" t="s">
        <v>206</v>
      </c>
      <c r="F16" s="122" t="s">
        <v>215</v>
      </c>
      <c r="G16" s="113"/>
      <c r="H16" s="123">
        <v>1000000</v>
      </c>
      <c r="I16" s="124"/>
      <c r="J16" s="124"/>
      <c r="K16" s="125"/>
      <c r="L16" s="126"/>
      <c r="M16" s="127"/>
      <c r="N16" s="128"/>
      <c r="O16" s="129"/>
      <c r="P16" s="69">
        <f t="shared" si="0"/>
        <v>33000</v>
      </c>
      <c r="Q16" s="130">
        <v>50</v>
      </c>
      <c r="R16" s="72">
        <f>IF(OR(ISERROR(INDEX(食材料費等!$B:$B,MATCH($D16,食材料費等!$A:$A,0))),Q16=0,Q16=""),0,Q16*INDEX(食材料費等!$B:$B,MATCH($D16,食材料費等!$A:$A,0)))</f>
        <v>700000</v>
      </c>
      <c r="S16" s="78">
        <f t="shared" si="1"/>
        <v>733000</v>
      </c>
      <c r="T16" s="44">
        <f t="shared" si="2"/>
        <v>1000000</v>
      </c>
      <c r="U16" s="44">
        <f t="shared" si="3"/>
        <v>0</v>
      </c>
      <c r="V16" s="38" t="s">
        <v>71</v>
      </c>
      <c r="W16" s="39">
        <f t="shared" si="11"/>
        <v>1</v>
      </c>
      <c r="X16" s="40">
        <f t="shared" si="12"/>
        <v>4000</v>
      </c>
      <c r="Y16" s="39">
        <f t="shared" si="13"/>
        <v>0</v>
      </c>
      <c r="Z16" s="40">
        <f t="shared" si="14"/>
        <v>0</v>
      </c>
      <c r="AA16" s="39">
        <f t="shared" si="15"/>
        <v>1</v>
      </c>
      <c r="AB16" s="40">
        <f t="shared" si="16"/>
        <v>4000</v>
      </c>
    </row>
    <row r="17" spans="1:28" ht="22.95" customHeight="1">
      <c r="A17" s="74">
        <v>14</v>
      </c>
      <c r="B17" s="121" t="s">
        <v>217</v>
      </c>
      <c r="C17" s="121" t="s">
        <v>26</v>
      </c>
      <c r="D17" s="121" t="s">
        <v>39</v>
      </c>
      <c r="E17" s="121" t="s">
        <v>206</v>
      </c>
      <c r="F17" s="122" t="s">
        <v>215</v>
      </c>
      <c r="G17" s="113"/>
      <c r="H17" s="123">
        <v>500000</v>
      </c>
      <c r="I17" s="124"/>
      <c r="J17" s="124"/>
      <c r="K17" s="125"/>
      <c r="L17" s="126"/>
      <c r="M17" s="127"/>
      <c r="N17" s="128"/>
      <c r="O17" s="129"/>
      <c r="P17" s="69">
        <f t="shared" si="0"/>
        <v>16000</v>
      </c>
      <c r="Q17" s="130">
        <v>30</v>
      </c>
      <c r="R17" s="72">
        <f>IF(OR(ISERROR(INDEX(食材料費等!$B:$B,MATCH($D17,食材料費等!$A:$A,0))),Q17=0,Q17=""),0,Q17*INDEX(食材料費等!$B:$B,MATCH($D17,食材料費等!$A:$A,0)))</f>
        <v>420000</v>
      </c>
      <c r="S17" s="78">
        <f t="shared" si="1"/>
        <v>436000</v>
      </c>
      <c r="T17" s="44">
        <f t="shared" si="2"/>
        <v>500000</v>
      </c>
      <c r="U17" s="44">
        <f t="shared" si="3"/>
        <v>0</v>
      </c>
      <c r="V17" s="38" t="s">
        <v>84</v>
      </c>
      <c r="W17" s="39">
        <f t="shared" si="11"/>
        <v>2</v>
      </c>
      <c r="X17" s="40">
        <f t="shared" si="12"/>
        <v>17000</v>
      </c>
      <c r="Y17" s="39">
        <f t="shared" si="13"/>
        <v>0</v>
      </c>
      <c r="Z17" s="40">
        <f t="shared" si="14"/>
        <v>0</v>
      </c>
      <c r="AA17" s="39">
        <f t="shared" si="15"/>
        <v>2</v>
      </c>
      <c r="AB17" s="40">
        <f t="shared" si="16"/>
        <v>17000</v>
      </c>
    </row>
    <row r="18" spans="1:28" ht="22.95" customHeight="1">
      <c r="A18" s="74">
        <v>15</v>
      </c>
      <c r="B18" s="121" t="s">
        <v>218</v>
      </c>
      <c r="C18" s="121" t="s">
        <v>26</v>
      </c>
      <c r="D18" s="121" t="s">
        <v>40</v>
      </c>
      <c r="E18" s="121" t="s">
        <v>206</v>
      </c>
      <c r="F18" s="122" t="s">
        <v>215</v>
      </c>
      <c r="G18" s="113"/>
      <c r="H18" s="123"/>
      <c r="I18" s="124">
        <v>40000</v>
      </c>
      <c r="J18" s="124">
        <v>37000</v>
      </c>
      <c r="K18" s="125"/>
      <c r="L18" s="126"/>
      <c r="M18" s="127"/>
      <c r="N18" s="128"/>
      <c r="O18" s="129"/>
      <c r="P18" s="69">
        <f t="shared" si="0"/>
        <v>13000</v>
      </c>
      <c r="Q18" s="130">
        <v>30</v>
      </c>
      <c r="R18" s="72">
        <f>IF(OR(ISERROR(INDEX(食材料費等!$B:$B,MATCH($D18,食材料費等!$A:$A,0))),Q18=0,Q18=""),0,Q18*INDEX(食材料費等!$B:$B,MATCH($D18,食材料費等!$A:$A,0)))</f>
        <v>420000</v>
      </c>
      <c r="S18" s="78">
        <f t="shared" si="1"/>
        <v>433000</v>
      </c>
      <c r="T18" s="44">
        <f t="shared" si="2"/>
        <v>0</v>
      </c>
      <c r="U18" s="44">
        <f t="shared" si="3"/>
        <v>407048.45814977976</v>
      </c>
      <c r="V18" s="41" t="s">
        <v>85</v>
      </c>
      <c r="W18" s="42">
        <f t="shared" si="11"/>
        <v>1</v>
      </c>
      <c r="X18" s="43">
        <f t="shared" si="12"/>
        <v>1000</v>
      </c>
      <c r="Y18" s="42">
        <f t="shared" si="13"/>
        <v>0</v>
      </c>
      <c r="Z18" s="43">
        <f t="shared" si="14"/>
        <v>0</v>
      </c>
      <c r="AA18" s="42">
        <f t="shared" si="15"/>
        <v>1</v>
      </c>
      <c r="AB18" s="43">
        <f t="shared" si="16"/>
        <v>1000</v>
      </c>
    </row>
    <row r="19" spans="1:28" ht="22.95" customHeight="1">
      <c r="A19" s="74">
        <v>16</v>
      </c>
      <c r="B19" s="121" t="s">
        <v>219</v>
      </c>
      <c r="C19" s="121" t="s">
        <v>26</v>
      </c>
      <c r="D19" s="121" t="s">
        <v>41</v>
      </c>
      <c r="E19" s="121" t="s">
        <v>206</v>
      </c>
      <c r="F19" s="122" t="s">
        <v>215</v>
      </c>
      <c r="G19" s="113"/>
      <c r="H19" s="123">
        <v>120000</v>
      </c>
      <c r="I19" s="124"/>
      <c r="J19" s="124"/>
      <c r="K19" s="125"/>
      <c r="L19" s="126"/>
      <c r="M19" s="127"/>
      <c r="N19" s="128"/>
      <c r="O19" s="129"/>
      <c r="P19" s="69">
        <f t="shared" si="0"/>
        <v>4000</v>
      </c>
      <c r="Q19" s="130">
        <v>100</v>
      </c>
      <c r="R19" s="72">
        <f>IF(OR(ISERROR(INDEX(食材料費等!$B:$B,MATCH($D19,食材料費等!$A:$A,0))),Q19=0,Q19=""),0,Q19*INDEX(食材料費等!$B:$B,MATCH($D19,食材料費等!$A:$A,0)))</f>
        <v>1400000</v>
      </c>
      <c r="S19" s="78">
        <f t="shared" si="1"/>
        <v>1404000</v>
      </c>
      <c r="T19" s="44">
        <f t="shared" si="2"/>
        <v>120000</v>
      </c>
      <c r="U19" s="44">
        <f t="shared" si="3"/>
        <v>0</v>
      </c>
      <c r="V19" s="35" t="s">
        <v>37</v>
      </c>
      <c r="W19" s="36">
        <f t="shared" si="11"/>
        <v>1</v>
      </c>
      <c r="X19" s="37">
        <f t="shared" si="12"/>
        <v>33000</v>
      </c>
      <c r="Y19" s="36">
        <f t="shared" si="13"/>
        <v>1</v>
      </c>
      <c r="Z19" s="37">
        <f t="shared" si="14"/>
        <v>1400000</v>
      </c>
      <c r="AA19" s="36">
        <f t="shared" si="15"/>
        <v>1</v>
      </c>
      <c r="AB19" s="37">
        <f t="shared" si="16"/>
        <v>1433000</v>
      </c>
    </row>
    <row r="20" spans="1:28" ht="22.95" customHeight="1">
      <c r="A20" s="74">
        <v>17</v>
      </c>
      <c r="B20" s="121" t="s">
        <v>220</v>
      </c>
      <c r="C20" s="121" t="s">
        <v>26</v>
      </c>
      <c r="D20" s="121" t="s">
        <v>42</v>
      </c>
      <c r="E20" s="121" t="s">
        <v>206</v>
      </c>
      <c r="F20" s="122" t="s">
        <v>215</v>
      </c>
      <c r="G20" s="113"/>
      <c r="H20" s="123">
        <v>600000</v>
      </c>
      <c r="I20" s="124"/>
      <c r="J20" s="124"/>
      <c r="K20" s="125"/>
      <c r="L20" s="126"/>
      <c r="M20" s="127"/>
      <c r="N20" s="128"/>
      <c r="O20" s="129"/>
      <c r="P20" s="69">
        <f t="shared" si="0"/>
        <v>20000</v>
      </c>
      <c r="Q20" s="130">
        <v>50</v>
      </c>
      <c r="R20" s="72">
        <f>IF(OR(ISERROR(INDEX(食材料費等!$B:$B,MATCH($D20,食材料費等!$A:$A,0))),Q20=0,Q20=""),0,Q20*INDEX(食材料費等!$B:$B,MATCH($D20,食材料費等!$A:$A,0)))</f>
        <v>700000</v>
      </c>
      <c r="S20" s="78">
        <f t="shared" si="1"/>
        <v>720000</v>
      </c>
      <c r="T20" s="44">
        <f t="shared" si="2"/>
        <v>600000</v>
      </c>
      <c r="U20" s="44">
        <f t="shared" si="3"/>
        <v>0</v>
      </c>
      <c r="V20" s="38" t="s">
        <v>38</v>
      </c>
      <c r="W20" s="39">
        <f t="shared" si="11"/>
        <v>1</v>
      </c>
      <c r="X20" s="40">
        <f t="shared" si="12"/>
        <v>33000</v>
      </c>
      <c r="Y20" s="39">
        <f t="shared" si="13"/>
        <v>1</v>
      </c>
      <c r="Z20" s="40">
        <f t="shared" si="14"/>
        <v>700000</v>
      </c>
      <c r="AA20" s="39">
        <f t="shared" si="15"/>
        <v>1</v>
      </c>
      <c r="AB20" s="40">
        <f t="shared" si="16"/>
        <v>733000</v>
      </c>
    </row>
    <row r="21" spans="1:28" ht="22.95" customHeight="1">
      <c r="A21" s="74">
        <v>18</v>
      </c>
      <c r="B21" s="121" t="s">
        <v>221</v>
      </c>
      <c r="C21" s="121" t="s">
        <v>26</v>
      </c>
      <c r="D21" s="121" t="s">
        <v>43</v>
      </c>
      <c r="E21" s="121" t="s">
        <v>206</v>
      </c>
      <c r="F21" s="122" t="s">
        <v>215</v>
      </c>
      <c r="G21" s="113"/>
      <c r="H21" s="123">
        <v>240000</v>
      </c>
      <c r="I21" s="124"/>
      <c r="J21" s="124"/>
      <c r="K21" s="125"/>
      <c r="L21" s="126"/>
      <c r="M21" s="127"/>
      <c r="N21" s="128"/>
      <c r="O21" s="129"/>
      <c r="P21" s="69">
        <f t="shared" si="0"/>
        <v>8000</v>
      </c>
      <c r="Q21" s="130">
        <v>30</v>
      </c>
      <c r="R21" s="72">
        <f>IF(OR(ISERROR(INDEX(食材料費等!$B:$B,MATCH($D21,食材料費等!$A:$A,0))),Q21=0,Q21=""),0,Q21*INDEX(食材料費等!$B:$B,MATCH($D21,食材料費等!$A:$A,0)))</f>
        <v>420000</v>
      </c>
      <c r="S21" s="78">
        <f t="shared" si="1"/>
        <v>428000</v>
      </c>
      <c r="T21" s="44">
        <f t="shared" si="2"/>
        <v>240000</v>
      </c>
      <c r="U21" s="44">
        <f t="shared" si="3"/>
        <v>0</v>
      </c>
      <c r="V21" s="38" t="s">
        <v>39</v>
      </c>
      <c r="W21" s="39">
        <f t="shared" si="11"/>
        <v>1</v>
      </c>
      <c r="X21" s="40">
        <f t="shared" si="12"/>
        <v>16000</v>
      </c>
      <c r="Y21" s="39">
        <f t="shared" si="13"/>
        <v>1</v>
      </c>
      <c r="Z21" s="40">
        <f t="shared" si="14"/>
        <v>420000</v>
      </c>
      <c r="AA21" s="39">
        <f t="shared" si="15"/>
        <v>1</v>
      </c>
      <c r="AB21" s="40">
        <f t="shared" si="16"/>
        <v>436000</v>
      </c>
    </row>
    <row r="22" spans="1:28" ht="22.95" customHeight="1">
      <c r="A22" s="74">
        <v>19</v>
      </c>
      <c r="B22" s="121" t="s">
        <v>222</v>
      </c>
      <c r="C22" s="121" t="s">
        <v>26</v>
      </c>
      <c r="D22" s="121" t="s">
        <v>44</v>
      </c>
      <c r="E22" s="121" t="s">
        <v>206</v>
      </c>
      <c r="F22" s="122" t="s">
        <v>215</v>
      </c>
      <c r="G22" s="113"/>
      <c r="H22" s="123">
        <v>240000</v>
      </c>
      <c r="I22" s="124"/>
      <c r="J22" s="124"/>
      <c r="K22" s="125"/>
      <c r="L22" s="126"/>
      <c r="M22" s="127"/>
      <c r="N22" s="128"/>
      <c r="O22" s="129"/>
      <c r="P22" s="69">
        <f t="shared" si="0"/>
        <v>8000</v>
      </c>
      <c r="Q22" s="130">
        <v>30</v>
      </c>
      <c r="R22" s="72">
        <f>IF(OR(ISERROR(INDEX(食材料費等!$B:$B,MATCH($D22,食材料費等!$A:$A,0))),Q22=0,Q22=""),0,Q22*INDEX(食材料費等!$B:$B,MATCH($D22,食材料費等!$A:$A,0)))</f>
        <v>420000</v>
      </c>
      <c r="S22" s="78">
        <f t="shared" si="1"/>
        <v>428000</v>
      </c>
      <c r="T22" s="44">
        <f t="shared" si="2"/>
        <v>240000</v>
      </c>
      <c r="U22" s="44">
        <f t="shared" si="3"/>
        <v>0</v>
      </c>
      <c r="V22" s="38" t="s">
        <v>40</v>
      </c>
      <c r="W22" s="39">
        <f t="shared" si="11"/>
        <v>1</v>
      </c>
      <c r="X22" s="40">
        <f t="shared" si="12"/>
        <v>13000</v>
      </c>
      <c r="Y22" s="39">
        <f t="shared" si="13"/>
        <v>1</v>
      </c>
      <c r="Z22" s="40">
        <f t="shared" si="14"/>
        <v>420000</v>
      </c>
      <c r="AA22" s="39">
        <f t="shared" si="15"/>
        <v>1</v>
      </c>
      <c r="AB22" s="40">
        <f t="shared" si="16"/>
        <v>433000</v>
      </c>
    </row>
    <row r="23" spans="1:28" ht="22.95" customHeight="1">
      <c r="A23" s="74">
        <v>20</v>
      </c>
      <c r="B23" s="121" t="s">
        <v>223</v>
      </c>
      <c r="C23" s="121" t="s">
        <v>26</v>
      </c>
      <c r="D23" s="121" t="s">
        <v>45</v>
      </c>
      <c r="E23" s="121" t="s">
        <v>206</v>
      </c>
      <c r="F23" s="122" t="s">
        <v>215</v>
      </c>
      <c r="G23" s="113"/>
      <c r="H23" s="123">
        <v>500000</v>
      </c>
      <c r="I23" s="124"/>
      <c r="J23" s="124"/>
      <c r="K23" s="125"/>
      <c r="L23" s="126"/>
      <c r="M23" s="127"/>
      <c r="N23" s="128"/>
      <c r="O23" s="129"/>
      <c r="P23" s="69">
        <f t="shared" si="0"/>
        <v>16000</v>
      </c>
      <c r="Q23" s="130">
        <v>100</v>
      </c>
      <c r="R23" s="72">
        <f>IF(OR(ISERROR(INDEX(食材料費等!$B:$B,MATCH($D23,食材料費等!$A:$A,0))),Q23=0,Q23=""),0,Q23*INDEX(食材料費等!$B:$B,MATCH($D23,食材料費等!$A:$A,0)))</f>
        <v>1400000</v>
      </c>
      <c r="S23" s="78">
        <f t="shared" si="1"/>
        <v>1416000</v>
      </c>
      <c r="T23" s="44">
        <f t="shared" si="2"/>
        <v>500000</v>
      </c>
      <c r="U23" s="44">
        <f t="shared" si="3"/>
        <v>0</v>
      </c>
      <c r="V23" s="38" t="s">
        <v>41</v>
      </c>
      <c r="W23" s="39">
        <f t="shared" si="11"/>
        <v>1</v>
      </c>
      <c r="X23" s="40">
        <f t="shared" si="12"/>
        <v>4000</v>
      </c>
      <c r="Y23" s="39">
        <f t="shared" si="13"/>
        <v>1</v>
      </c>
      <c r="Z23" s="40">
        <f t="shared" si="14"/>
        <v>1400000</v>
      </c>
      <c r="AA23" s="39">
        <f t="shared" si="15"/>
        <v>1</v>
      </c>
      <c r="AB23" s="40">
        <f t="shared" si="16"/>
        <v>1404000</v>
      </c>
    </row>
    <row r="24" spans="1:28" ht="22.95" customHeight="1">
      <c r="A24" s="74">
        <v>21</v>
      </c>
      <c r="B24" s="121" t="s">
        <v>224</v>
      </c>
      <c r="C24" s="121" t="s">
        <v>26</v>
      </c>
      <c r="D24" s="121" t="s">
        <v>46</v>
      </c>
      <c r="E24" s="121" t="s">
        <v>206</v>
      </c>
      <c r="F24" s="122" t="s">
        <v>215</v>
      </c>
      <c r="G24" s="113"/>
      <c r="H24" s="123">
        <v>500000</v>
      </c>
      <c r="I24" s="124"/>
      <c r="J24" s="124"/>
      <c r="K24" s="125"/>
      <c r="L24" s="126"/>
      <c r="M24" s="127"/>
      <c r="N24" s="128"/>
      <c r="O24" s="129"/>
      <c r="P24" s="69">
        <f t="shared" si="0"/>
        <v>16000</v>
      </c>
      <c r="Q24" s="130">
        <v>50</v>
      </c>
      <c r="R24" s="72">
        <f>IF(OR(ISERROR(INDEX(食材料費等!$B:$B,MATCH($D24,食材料費等!$A:$A,0))),Q24=0,Q24=""),0,Q24*INDEX(食材料費等!$B:$B,MATCH($D24,食材料費等!$A:$A,0)))</f>
        <v>700000</v>
      </c>
      <c r="S24" s="78">
        <f t="shared" si="1"/>
        <v>716000</v>
      </c>
      <c r="T24" s="44">
        <f t="shared" si="2"/>
        <v>500000</v>
      </c>
      <c r="U24" s="44">
        <f t="shared" si="3"/>
        <v>0</v>
      </c>
      <c r="V24" s="38" t="s">
        <v>42</v>
      </c>
      <c r="W24" s="39">
        <f t="shared" si="11"/>
        <v>1</v>
      </c>
      <c r="X24" s="40">
        <f t="shared" si="12"/>
        <v>20000</v>
      </c>
      <c r="Y24" s="39">
        <f t="shared" si="13"/>
        <v>1</v>
      </c>
      <c r="Z24" s="40">
        <f t="shared" si="14"/>
        <v>700000</v>
      </c>
      <c r="AA24" s="39">
        <f t="shared" si="15"/>
        <v>1</v>
      </c>
      <c r="AB24" s="40">
        <f t="shared" si="16"/>
        <v>720000</v>
      </c>
    </row>
    <row r="25" spans="1:28" ht="22.95" customHeight="1">
      <c r="A25" s="74">
        <v>22</v>
      </c>
      <c r="B25" s="121" t="s">
        <v>225</v>
      </c>
      <c r="C25" s="121" t="s">
        <v>26</v>
      </c>
      <c r="D25" s="121" t="s">
        <v>47</v>
      </c>
      <c r="E25" s="121" t="s">
        <v>206</v>
      </c>
      <c r="F25" s="122" t="s">
        <v>215</v>
      </c>
      <c r="G25" s="113"/>
      <c r="H25" s="123">
        <v>1000000</v>
      </c>
      <c r="I25" s="124"/>
      <c r="J25" s="124"/>
      <c r="K25" s="125"/>
      <c r="L25" s="126"/>
      <c r="M25" s="127"/>
      <c r="N25" s="128"/>
      <c r="O25" s="129"/>
      <c r="P25" s="69">
        <f t="shared" si="0"/>
        <v>33000</v>
      </c>
      <c r="Q25" s="130">
        <v>30</v>
      </c>
      <c r="R25" s="72">
        <f>IF(OR(ISERROR(INDEX(食材料費等!$B:$B,MATCH($D25,食材料費等!$A:$A,0))),Q25=0,Q25=""),0,Q25*INDEX(食材料費等!$B:$B,MATCH($D25,食材料費等!$A:$A,0)))</f>
        <v>420000</v>
      </c>
      <c r="S25" s="78">
        <f t="shared" si="1"/>
        <v>453000</v>
      </c>
      <c r="T25" s="44">
        <f t="shared" si="2"/>
        <v>1000000</v>
      </c>
      <c r="U25" s="44">
        <f t="shared" si="3"/>
        <v>0</v>
      </c>
      <c r="V25" s="38" t="s">
        <v>43</v>
      </c>
      <c r="W25" s="39">
        <f t="shared" si="11"/>
        <v>1</v>
      </c>
      <c r="X25" s="40">
        <f t="shared" si="12"/>
        <v>8000</v>
      </c>
      <c r="Y25" s="39">
        <f t="shared" si="13"/>
        <v>1</v>
      </c>
      <c r="Z25" s="40">
        <f t="shared" si="14"/>
        <v>420000</v>
      </c>
      <c r="AA25" s="39">
        <f t="shared" si="15"/>
        <v>1</v>
      </c>
      <c r="AB25" s="40">
        <f t="shared" si="16"/>
        <v>428000</v>
      </c>
    </row>
    <row r="26" spans="1:28" ht="22.95" customHeight="1">
      <c r="A26" s="74">
        <v>23</v>
      </c>
      <c r="B26" s="121" t="s">
        <v>226</v>
      </c>
      <c r="C26" s="121" t="s">
        <v>26</v>
      </c>
      <c r="D26" s="121" t="s">
        <v>48</v>
      </c>
      <c r="E26" s="121" t="s">
        <v>206</v>
      </c>
      <c r="F26" s="122" t="s">
        <v>215</v>
      </c>
      <c r="G26" s="113"/>
      <c r="H26" s="123">
        <v>1000000</v>
      </c>
      <c r="I26" s="124"/>
      <c r="J26" s="124"/>
      <c r="K26" s="125"/>
      <c r="L26" s="126"/>
      <c r="M26" s="127"/>
      <c r="N26" s="128"/>
      <c r="O26" s="129"/>
      <c r="P26" s="69">
        <f t="shared" si="0"/>
        <v>33000</v>
      </c>
      <c r="Q26" s="130">
        <v>30</v>
      </c>
      <c r="R26" s="72">
        <f>IF(OR(ISERROR(INDEX(食材料費等!$B:$B,MATCH($D26,食材料費等!$A:$A,0))),Q26=0,Q26=""),0,Q26*INDEX(食材料費等!$B:$B,MATCH($D26,食材料費等!$A:$A,0)))</f>
        <v>420000</v>
      </c>
      <c r="S26" s="78">
        <f t="shared" si="1"/>
        <v>453000</v>
      </c>
      <c r="T26" s="44">
        <f t="shared" si="2"/>
        <v>1000000</v>
      </c>
      <c r="U26" s="44">
        <f t="shared" si="3"/>
        <v>0</v>
      </c>
      <c r="V26" s="38" t="s">
        <v>44</v>
      </c>
      <c r="W26" s="39">
        <f t="shared" si="11"/>
        <v>1</v>
      </c>
      <c r="X26" s="40">
        <f t="shared" si="12"/>
        <v>8000</v>
      </c>
      <c r="Y26" s="39">
        <f t="shared" si="13"/>
        <v>1</v>
      </c>
      <c r="Z26" s="40">
        <f t="shared" si="14"/>
        <v>420000</v>
      </c>
      <c r="AA26" s="39">
        <f t="shared" si="15"/>
        <v>1</v>
      </c>
      <c r="AB26" s="40">
        <f t="shared" si="16"/>
        <v>428000</v>
      </c>
    </row>
    <row r="27" spans="1:28" ht="22.95" customHeight="1">
      <c r="A27" s="74">
        <v>24</v>
      </c>
      <c r="B27" s="121" t="s">
        <v>227</v>
      </c>
      <c r="C27" s="121" t="s">
        <v>26</v>
      </c>
      <c r="D27" s="121" t="s">
        <v>49</v>
      </c>
      <c r="E27" s="121" t="s">
        <v>206</v>
      </c>
      <c r="F27" s="122" t="s">
        <v>215</v>
      </c>
      <c r="G27" s="113"/>
      <c r="H27" s="123">
        <v>240000</v>
      </c>
      <c r="I27" s="124"/>
      <c r="J27" s="124"/>
      <c r="K27" s="125"/>
      <c r="L27" s="126"/>
      <c r="M27" s="127"/>
      <c r="N27" s="128"/>
      <c r="O27" s="129"/>
      <c r="P27" s="69">
        <f t="shared" si="0"/>
        <v>8000</v>
      </c>
      <c r="Q27" s="130"/>
      <c r="R27" s="72">
        <f>IF(OR(ISERROR(INDEX(食材料費等!$B:$B,MATCH($D27,食材料費等!$A:$A,0))),Q27=0,Q27=""),0,Q27*INDEX(食材料費等!$B:$B,MATCH($D27,食材料費等!$A:$A,0)))</f>
        <v>0</v>
      </c>
      <c r="S27" s="78">
        <f t="shared" si="1"/>
        <v>8000</v>
      </c>
      <c r="T27" s="44">
        <f t="shared" si="2"/>
        <v>240000</v>
      </c>
      <c r="U27" s="44">
        <f t="shared" si="3"/>
        <v>0</v>
      </c>
      <c r="V27" s="38" t="s">
        <v>45</v>
      </c>
      <c r="W27" s="39">
        <f t="shared" si="11"/>
        <v>1</v>
      </c>
      <c r="X27" s="40">
        <f t="shared" si="12"/>
        <v>16000</v>
      </c>
      <c r="Y27" s="39">
        <f t="shared" si="13"/>
        <v>1</v>
      </c>
      <c r="Z27" s="40">
        <f t="shared" si="14"/>
        <v>1400000</v>
      </c>
      <c r="AA27" s="39">
        <f t="shared" si="15"/>
        <v>1</v>
      </c>
      <c r="AB27" s="40">
        <f t="shared" si="16"/>
        <v>1416000</v>
      </c>
    </row>
    <row r="28" spans="1:28" ht="22.95" customHeight="1">
      <c r="A28" s="74">
        <v>25</v>
      </c>
      <c r="B28" s="121" t="s">
        <v>228</v>
      </c>
      <c r="C28" s="121" t="s">
        <v>26</v>
      </c>
      <c r="D28" s="121" t="s">
        <v>50</v>
      </c>
      <c r="E28" s="121" t="s">
        <v>206</v>
      </c>
      <c r="F28" s="122" t="s">
        <v>215</v>
      </c>
      <c r="G28" s="113"/>
      <c r="H28" s="123">
        <v>240000</v>
      </c>
      <c r="I28" s="124"/>
      <c r="J28" s="124"/>
      <c r="K28" s="125"/>
      <c r="L28" s="126"/>
      <c r="M28" s="127"/>
      <c r="N28" s="128"/>
      <c r="O28" s="129"/>
      <c r="P28" s="69">
        <f t="shared" si="0"/>
        <v>8000</v>
      </c>
      <c r="Q28" s="130"/>
      <c r="R28" s="72">
        <f>IF(OR(ISERROR(INDEX(食材料費等!$B:$B,MATCH($D28,食材料費等!$A:$A,0))),Q28=0,Q28=""),0,Q28*INDEX(食材料費等!$B:$B,MATCH($D28,食材料費等!$A:$A,0)))</f>
        <v>0</v>
      </c>
      <c r="S28" s="78">
        <f t="shared" si="1"/>
        <v>8000</v>
      </c>
      <c r="T28" s="44">
        <f t="shared" si="2"/>
        <v>240000</v>
      </c>
      <c r="U28" s="44">
        <f t="shared" si="3"/>
        <v>0</v>
      </c>
      <c r="V28" s="38" t="s">
        <v>46</v>
      </c>
      <c r="W28" s="39">
        <f t="shared" si="11"/>
        <v>1</v>
      </c>
      <c r="X28" s="40">
        <f t="shared" si="12"/>
        <v>16000</v>
      </c>
      <c r="Y28" s="39">
        <f t="shared" si="13"/>
        <v>1</v>
      </c>
      <c r="Z28" s="40">
        <f t="shared" si="14"/>
        <v>700000</v>
      </c>
      <c r="AA28" s="39">
        <f t="shared" si="15"/>
        <v>1</v>
      </c>
      <c r="AB28" s="40">
        <f t="shared" si="16"/>
        <v>716000</v>
      </c>
    </row>
    <row r="29" spans="1:28" ht="22.95" customHeight="1">
      <c r="A29" s="74">
        <v>26</v>
      </c>
      <c r="B29" s="121" t="s">
        <v>229</v>
      </c>
      <c r="C29" s="121" t="s">
        <v>26</v>
      </c>
      <c r="D29" s="121" t="s">
        <v>114</v>
      </c>
      <c r="E29" s="121" t="s">
        <v>206</v>
      </c>
      <c r="F29" s="122" t="s">
        <v>215</v>
      </c>
      <c r="G29" s="113"/>
      <c r="H29" s="123">
        <v>240000</v>
      </c>
      <c r="I29" s="124"/>
      <c r="J29" s="124"/>
      <c r="K29" s="125"/>
      <c r="L29" s="126"/>
      <c r="M29" s="127"/>
      <c r="N29" s="128"/>
      <c r="O29" s="129"/>
      <c r="P29" s="69">
        <f t="shared" si="0"/>
        <v>8000</v>
      </c>
      <c r="Q29" s="130"/>
      <c r="R29" s="72">
        <f>IF(OR(ISERROR(INDEX(食材料費等!$B:$B,MATCH($D29,食材料費等!$A:$A,0))),Q29=0,Q29=""),0,Q29*INDEX(食材料費等!$B:$B,MATCH($D29,食材料費等!$A:$A,0)))</f>
        <v>0</v>
      </c>
      <c r="S29" s="78">
        <f t="shared" si="1"/>
        <v>8000</v>
      </c>
      <c r="T29" s="44">
        <f t="shared" si="2"/>
        <v>240000</v>
      </c>
      <c r="U29" s="44">
        <f t="shared" si="3"/>
        <v>0</v>
      </c>
      <c r="V29" s="38" t="s">
        <v>47</v>
      </c>
      <c r="W29" s="39">
        <f t="shared" si="11"/>
        <v>1</v>
      </c>
      <c r="X29" s="40">
        <f t="shared" si="12"/>
        <v>33000</v>
      </c>
      <c r="Y29" s="39">
        <f t="shared" si="13"/>
        <v>1</v>
      </c>
      <c r="Z29" s="40">
        <f t="shared" si="14"/>
        <v>420000</v>
      </c>
      <c r="AA29" s="39">
        <f t="shared" si="15"/>
        <v>1</v>
      </c>
      <c r="AB29" s="40">
        <f t="shared" si="16"/>
        <v>453000</v>
      </c>
    </row>
    <row r="30" spans="1:28" ht="22.95" customHeight="1">
      <c r="A30" s="74">
        <v>27</v>
      </c>
      <c r="B30" s="121" t="s">
        <v>230</v>
      </c>
      <c r="C30" s="121" t="s">
        <v>26</v>
      </c>
      <c r="D30" s="121" t="s">
        <v>51</v>
      </c>
      <c r="E30" s="121" t="s">
        <v>206</v>
      </c>
      <c r="F30" s="122" t="s">
        <v>215</v>
      </c>
      <c r="G30" s="113"/>
      <c r="H30" s="123">
        <v>240000</v>
      </c>
      <c r="I30" s="124"/>
      <c r="J30" s="124"/>
      <c r="K30" s="125"/>
      <c r="L30" s="126"/>
      <c r="M30" s="127"/>
      <c r="N30" s="128"/>
      <c r="O30" s="129"/>
      <c r="P30" s="69">
        <f t="shared" si="0"/>
        <v>8000</v>
      </c>
      <c r="Q30" s="130"/>
      <c r="R30" s="72">
        <f>IF(OR(ISERROR(INDEX(食材料費等!$B:$B,MATCH($D30,食材料費等!$A:$A,0))),Q30=0,Q30=""),0,Q30*INDEX(食材料費等!$B:$B,MATCH($D30,食材料費等!$A:$A,0)))</f>
        <v>0</v>
      </c>
      <c r="S30" s="78">
        <f t="shared" si="1"/>
        <v>8000</v>
      </c>
      <c r="T30" s="44">
        <f t="shared" si="2"/>
        <v>240000</v>
      </c>
      <c r="U30" s="44">
        <f t="shared" si="3"/>
        <v>0</v>
      </c>
      <c r="V30" s="38" t="s">
        <v>48</v>
      </c>
      <c r="W30" s="39">
        <f t="shared" si="11"/>
        <v>1</v>
      </c>
      <c r="X30" s="40">
        <f t="shared" si="12"/>
        <v>33000</v>
      </c>
      <c r="Y30" s="39">
        <f t="shared" si="13"/>
        <v>1</v>
      </c>
      <c r="Z30" s="40">
        <f t="shared" si="14"/>
        <v>420000</v>
      </c>
      <c r="AA30" s="39">
        <f t="shared" si="15"/>
        <v>1</v>
      </c>
      <c r="AB30" s="40">
        <f t="shared" si="16"/>
        <v>453000</v>
      </c>
    </row>
    <row r="31" spans="1:28" ht="22.95" customHeight="1">
      <c r="A31" s="74">
        <v>28</v>
      </c>
      <c r="B31" s="121" t="s">
        <v>231</v>
      </c>
      <c r="C31" s="121" t="s">
        <v>26</v>
      </c>
      <c r="D31" s="121" t="s">
        <v>52</v>
      </c>
      <c r="E31" s="121" t="s">
        <v>206</v>
      </c>
      <c r="F31" s="122" t="s">
        <v>215</v>
      </c>
      <c r="G31" s="113"/>
      <c r="H31" s="123"/>
      <c r="I31" s="124">
        <v>15000</v>
      </c>
      <c r="J31" s="124">
        <v>12000</v>
      </c>
      <c r="K31" s="125"/>
      <c r="L31" s="126"/>
      <c r="M31" s="127"/>
      <c r="N31" s="128"/>
      <c r="O31" s="129"/>
      <c r="P31" s="69">
        <f t="shared" si="0"/>
        <v>4000</v>
      </c>
      <c r="Q31" s="130"/>
      <c r="R31" s="72">
        <f>IF(OR(ISERROR(INDEX(食材料費等!$B:$B,MATCH($D31,食材料費等!$A:$A,0))),Q31=0,Q31=""),0,Q31*INDEX(食材料費等!$B:$B,MATCH($D31,食材料費等!$A:$A,0)))</f>
        <v>0</v>
      </c>
      <c r="S31" s="78">
        <f t="shared" si="1"/>
        <v>4000</v>
      </c>
      <c r="T31" s="44">
        <f t="shared" si="2"/>
        <v>0</v>
      </c>
      <c r="U31" s="44">
        <f t="shared" si="3"/>
        <v>142731.27753303965</v>
      </c>
      <c r="V31" s="38" t="s">
        <v>49</v>
      </c>
      <c r="W31" s="39">
        <f t="shared" si="11"/>
        <v>1</v>
      </c>
      <c r="X31" s="40">
        <f t="shared" si="12"/>
        <v>8000</v>
      </c>
      <c r="Y31" s="39">
        <f t="shared" si="13"/>
        <v>0</v>
      </c>
      <c r="Z31" s="40">
        <f t="shared" si="14"/>
        <v>0</v>
      </c>
      <c r="AA31" s="39">
        <f t="shared" si="15"/>
        <v>1</v>
      </c>
      <c r="AB31" s="40">
        <f t="shared" si="16"/>
        <v>8000</v>
      </c>
    </row>
    <row r="32" spans="1:28" ht="22.95" customHeight="1">
      <c r="A32" s="74">
        <v>29</v>
      </c>
      <c r="B32" s="121" t="s">
        <v>232</v>
      </c>
      <c r="C32" s="121" t="s">
        <v>26</v>
      </c>
      <c r="D32" s="121" t="s">
        <v>53</v>
      </c>
      <c r="E32" s="121" t="s">
        <v>206</v>
      </c>
      <c r="F32" s="122" t="s">
        <v>215</v>
      </c>
      <c r="G32" s="113"/>
      <c r="H32" s="123">
        <v>1000000</v>
      </c>
      <c r="I32" s="124"/>
      <c r="J32" s="124"/>
      <c r="K32" s="125"/>
      <c r="L32" s="126"/>
      <c r="M32" s="127"/>
      <c r="N32" s="128"/>
      <c r="O32" s="129"/>
      <c r="P32" s="69">
        <f t="shared" si="0"/>
        <v>33000</v>
      </c>
      <c r="Q32" s="130"/>
      <c r="R32" s="72">
        <f>IF(OR(ISERROR(INDEX(食材料費等!$B:$B,MATCH($D32,食材料費等!$A:$A,0))),Q32=0,Q32=""),0,Q32*INDEX(食材料費等!$B:$B,MATCH($D32,食材料費等!$A:$A,0)))</f>
        <v>0</v>
      </c>
      <c r="S32" s="78">
        <f t="shared" si="1"/>
        <v>33000</v>
      </c>
      <c r="T32" s="44">
        <f t="shared" si="2"/>
        <v>1000000</v>
      </c>
      <c r="U32" s="44">
        <f t="shared" si="3"/>
        <v>0</v>
      </c>
      <c r="V32" s="38" t="s">
        <v>50</v>
      </c>
      <c r="W32" s="39">
        <f t="shared" si="11"/>
        <v>1</v>
      </c>
      <c r="X32" s="40">
        <f t="shared" si="12"/>
        <v>8000</v>
      </c>
      <c r="Y32" s="39">
        <f t="shared" si="13"/>
        <v>0</v>
      </c>
      <c r="Z32" s="40">
        <f t="shared" si="14"/>
        <v>0</v>
      </c>
      <c r="AA32" s="39">
        <f t="shared" si="15"/>
        <v>1</v>
      </c>
      <c r="AB32" s="40">
        <f t="shared" si="16"/>
        <v>8000</v>
      </c>
    </row>
    <row r="33" spans="1:28" ht="22.95" customHeight="1">
      <c r="A33" s="74">
        <v>30</v>
      </c>
      <c r="B33" s="121" t="s">
        <v>233</v>
      </c>
      <c r="C33" s="121" t="s">
        <v>26</v>
      </c>
      <c r="D33" s="121" t="s">
        <v>54</v>
      </c>
      <c r="E33" s="121" t="s">
        <v>206</v>
      </c>
      <c r="F33" s="122" t="s">
        <v>215</v>
      </c>
      <c r="G33" s="113"/>
      <c r="H33" s="123">
        <v>1000000</v>
      </c>
      <c r="I33" s="124"/>
      <c r="J33" s="124"/>
      <c r="K33" s="125"/>
      <c r="L33" s="126"/>
      <c r="M33" s="127"/>
      <c r="N33" s="128"/>
      <c r="O33" s="129"/>
      <c r="P33" s="69">
        <f t="shared" si="0"/>
        <v>33000</v>
      </c>
      <c r="Q33" s="130"/>
      <c r="R33" s="72">
        <f>IF(OR(ISERROR(INDEX(食材料費等!$B:$B,MATCH($D33,食材料費等!$A:$A,0))),Q33=0,Q33=""),0,Q33*INDEX(食材料費等!$B:$B,MATCH($D33,食材料費等!$A:$A,0)))</f>
        <v>0</v>
      </c>
      <c r="S33" s="78">
        <f t="shared" si="1"/>
        <v>33000</v>
      </c>
      <c r="T33" s="44">
        <f t="shared" si="2"/>
        <v>1000000</v>
      </c>
      <c r="U33" s="44">
        <f t="shared" si="3"/>
        <v>0</v>
      </c>
      <c r="V33" s="38" t="s">
        <v>114</v>
      </c>
      <c r="W33" s="39">
        <f t="shared" si="11"/>
        <v>1</v>
      </c>
      <c r="X33" s="40">
        <f t="shared" si="12"/>
        <v>8000</v>
      </c>
      <c r="Y33" s="39">
        <f t="shared" si="13"/>
        <v>0</v>
      </c>
      <c r="Z33" s="40">
        <f t="shared" si="14"/>
        <v>0</v>
      </c>
      <c r="AA33" s="39">
        <f t="shared" si="15"/>
        <v>1</v>
      </c>
      <c r="AB33" s="40">
        <f t="shared" si="16"/>
        <v>8000</v>
      </c>
    </row>
    <row r="34" spans="1:28" ht="22.95" customHeight="1">
      <c r="A34" s="74">
        <v>31</v>
      </c>
      <c r="B34" s="121" t="s">
        <v>234</v>
      </c>
      <c r="C34" s="121" t="s">
        <v>26</v>
      </c>
      <c r="D34" s="121" t="s">
        <v>55</v>
      </c>
      <c r="E34" s="121" t="s">
        <v>206</v>
      </c>
      <c r="F34" s="122" t="s">
        <v>215</v>
      </c>
      <c r="G34" s="113"/>
      <c r="H34" s="123">
        <v>700000</v>
      </c>
      <c r="I34" s="124"/>
      <c r="J34" s="124"/>
      <c r="K34" s="125"/>
      <c r="L34" s="126"/>
      <c r="M34" s="127"/>
      <c r="N34" s="128"/>
      <c r="O34" s="129"/>
      <c r="P34" s="69">
        <f t="shared" si="0"/>
        <v>23000</v>
      </c>
      <c r="Q34" s="130"/>
      <c r="R34" s="72">
        <f>IF(OR(ISERROR(INDEX(食材料費等!$B:$B,MATCH($D34,食材料費等!$A:$A,0))),Q34=0,Q34=""),0,Q34*INDEX(食材料費等!$B:$B,MATCH($D34,食材料費等!$A:$A,0)))</f>
        <v>0</v>
      </c>
      <c r="S34" s="78">
        <f t="shared" si="1"/>
        <v>23000</v>
      </c>
      <c r="T34" s="44">
        <f t="shared" si="2"/>
        <v>700000</v>
      </c>
      <c r="U34" s="44">
        <f t="shared" si="3"/>
        <v>0</v>
      </c>
      <c r="V34" s="38" t="s">
        <v>51</v>
      </c>
      <c r="W34" s="39">
        <f t="shared" si="11"/>
        <v>1</v>
      </c>
      <c r="X34" s="40">
        <f t="shared" si="12"/>
        <v>8000</v>
      </c>
      <c r="Y34" s="39">
        <f t="shared" si="13"/>
        <v>0</v>
      </c>
      <c r="Z34" s="40">
        <f t="shared" si="14"/>
        <v>0</v>
      </c>
      <c r="AA34" s="39">
        <f t="shared" si="15"/>
        <v>1</v>
      </c>
      <c r="AB34" s="40">
        <f t="shared" si="16"/>
        <v>8000</v>
      </c>
    </row>
    <row r="35" spans="1:28" ht="22.95" customHeight="1">
      <c r="A35" s="74">
        <v>32</v>
      </c>
      <c r="B35" s="121" t="s">
        <v>235</v>
      </c>
      <c r="C35" s="121" t="s">
        <v>26</v>
      </c>
      <c r="D35" s="121" t="s">
        <v>56</v>
      </c>
      <c r="E35" s="121" t="s">
        <v>206</v>
      </c>
      <c r="F35" s="122" t="s">
        <v>215</v>
      </c>
      <c r="G35" s="113"/>
      <c r="H35" s="123">
        <v>850000</v>
      </c>
      <c r="I35" s="124"/>
      <c r="J35" s="124"/>
      <c r="K35" s="125"/>
      <c r="L35" s="126"/>
      <c r="M35" s="127"/>
      <c r="N35" s="128"/>
      <c r="O35" s="129"/>
      <c r="P35" s="69">
        <f t="shared" si="0"/>
        <v>28000</v>
      </c>
      <c r="Q35" s="130"/>
      <c r="R35" s="72">
        <f>IF(OR(ISERROR(INDEX(食材料費等!$B:$B,MATCH($D35,食材料費等!$A:$A,0))),Q35=0,Q35=""),0,Q35*INDEX(食材料費等!$B:$B,MATCH($D35,食材料費等!$A:$A,0)))</f>
        <v>0</v>
      </c>
      <c r="S35" s="78">
        <f t="shared" si="1"/>
        <v>28000</v>
      </c>
      <c r="T35" s="44">
        <f t="shared" si="2"/>
        <v>850000</v>
      </c>
      <c r="U35" s="44">
        <f t="shared" si="3"/>
        <v>0</v>
      </c>
      <c r="V35" s="38" t="s">
        <v>52</v>
      </c>
      <c r="W35" s="39">
        <f t="shared" si="11"/>
        <v>1</v>
      </c>
      <c r="X35" s="40">
        <f t="shared" si="12"/>
        <v>4000</v>
      </c>
      <c r="Y35" s="39">
        <f t="shared" si="13"/>
        <v>0</v>
      </c>
      <c r="Z35" s="40">
        <f t="shared" si="14"/>
        <v>0</v>
      </c>
      <c r="AA35" s="39">
        <f t="shared" si="15"/>
        <v>1</v>
      </c>
      <c r="AB35" s="40">
        <f t="shared" si="16"/>
        <v>4000</v>
      </c>
    </row>
    <row r="36" spans="1:28" ht="22.95" customHeight="1">
      <c r="A36" s="74">
        <v>33</v>
      </c>
      <c r="B36" s="121" t="s">
        <v>236</v>
      </c>
      <c r="C36" s="121" t="s">
        <v>26</v>
      </c>
      <c r="D36" s="121" t="s">
        <v>57</v>
      </c>
      <c r="E36" s="121" t="s">
        <v>206</v>
      </c>
      <c r="F36" s="122" t="s">
        <v>215</v>
      </c>
      <c r="G36" s="113"/>
      <c r="H36" s="123">
        <v>240000</v>
      </c>
      <c r="I36" s="124"/>
      <c r="J36" s="124"/>
      <c r="K36" s="125"/>
      <c r="L36" s="126"/>
      <c r="M36" s="127"/>
      <c r="N36" s="128"/>
      <c r="O36" s="129"/>
      <c r="P36" s="69">
        <f t="shared" si="0"/>
        <v>8000</v>
      </c>
      <c r="Q36" s="130"/>
      <c r="R36" s="72">
        <f>IF(OR(ISERROR(INDEX(食材料費等!$B:$B,MATCH($D36,食材料費等!$A:$A,0))),Q36=0,Q36=""),0,Q36*INDEX(食材料費等!$B:$B,MATCH($D36,食材料費等!$A:$A,0)))</f>
        <v>0</v>
      </c>
      <c r="S36" s="78">
        <f t="shared" si="1"/>
        <v>8000</v>
      </c>
      <c r="T36" s="44">
        <f t="shared" si="2"/>
        <v>240000</v>
      </c>
      <c r="U36" s="44">
        <f t="shared" si="3"/>
        <v>0</v>
      </c>
      <c r="V36" s="38" t="s">
        <v>53</v>
      </c>
      <c r="W36" s="39">
        <f t="shared" si="11"/>
        <v>1</v>
      </c>
      <c r="X36" s="40">
        <f t="shared" si="12"/>
        <v>33000</v>
      </c>
      <c r="Y36" s="39">
        <f t="shared" si="13"/>
        <v>0</v>
      </c>
      <c r="Z36" s="40">
        <f t="shared" si="14"/>
        <v>0</v>
      </c>
      <c r="AA36" s="39">
        <f t="shared" si="15"/>
        <v>1</v>
      </c>
      <c r="AB36" s="40">
        <f t="shared" si="16"/>
        <v>33000</v>
      </c>
    </row>
    <row r="37" spans="1:28" ht="22.95" customHeight="1">
      <c r="A37" s="74">
        <v>34</v>
      </c>
      <c r="B37" s="121" t="s">
        <v>237</v>
      </c>
      <c r="C37" s="121" t="s">
        <v>26</v>
      </c>
      <c r="D37" s="121" t="s">
        <v>58</v>
      </c>
      <c r="E37" s="121" t="s">
        <v>206</v>
      </c>
      <c r="F37" s="122" t="s">
        <v>215</v>
      </c>
      <c r="G37" s="113"/>
      <c r="H37" s="123">
        <v>250000</v>
      </c>
      <c r="I37" s="124"/>
      <c r="J37" s="124"/>
      <c r="K37" s="125"/>
      <c r="L37" s="126"/>
      <c r="M37" s="127"/>
      <c r="N37" s="128"/>
      <c r="O37" s="129"/>
      <c r="P37" s="69">
        <f t="shared" si="0"/>
        <v>8000</v>
      </c>
      <c r="Q37" s="130"/>
      <c r="R37" s="72">
        <f>IF(OR(ISERROR(INDEX(食材料費等!$B:$B,MATCH($D37,食材料費等!$A:$A,0))),Q37=0,Q37=""),0,Q37*INDEX(食材料費等!$B:$B,MATCH($D37,食材料費等!$A:$A,0)))</f>
        <v>0</v>
      </c>
      <c r="S37" s="78">
        <f t="shared" si="1"/>
        <v>8000</v>
      </c>
      <c r="T37" s="44">
        <f t="shared" si="2"/>
        <v>250000</v>
      </c>
      <c r="U37" s="44">
        <f t="shared" si="3"/>
        <v>0</v>
      </c>
      <c r="V37" s="38" t="s">
        <v>54</v>
      </c>
      <c r="W37" s="39">
        <f t="shared" si="11"/>
        <v>1</v>
      </c>
      <c r="X37" s="40">
        <f t="shared" si="12"/>
        <v>33000</v>
      </c>
      <c r="Y37" s="39">
        <f t="shared" si="13"/>
        <v>0</v>
      </c>
      <c r="Z37" s="40">
        <f t="shared" si="14"/>
        <v>0</v>
      </c>
      <c r="AA37" s="39">
        <f t="shared" si="15"/>
        <v>1</v>
      </c>
      <c r="AB37" s="40">
        <f t="shared" si="16"/>
        <v>33000</v>
      </c>
    </row>
    <row r="38" spans="1:28" ht="22.95" customHeight="1">
      <c r="A38" s="74">
        <v>35</v>
      </c>
      <c r="B38" s="121" t="s">
        <v>238</v>
      </c>
      <c r="C38" s="121" t="s">
        <v>26</v>
      </c>
      <c r="D38" s="121" t="s">
        <v>59</v>
      </c>
      <c r="E38" s="121" t="s">
        <v>206</v>
      </c>
      <c r="F38" s="122" t="s">
        <v>215</v>
      </c>
      <c r="G38" s="113"/>
      <c r="H38" s="123">
        <v>230000</v>
      </c>
      <c r="I38" s="124"/>
      <c r="J38" s="124"/>
      <c r="K38" s="125"/>
      <c r="L38" s="126"/>
      <c r="M38" s="127"/>
      <c r="N38" s="128"/>
      <c r="O38" s="129"/>
      <c r="P38" s="69">
        <f t="shared" si="0"/>
        <v>7000</v>
      </c>
      <c r="Q38" s="130"/>
      <c r="R38" s="72">
        <f>IF(OR(ISERROR(INDEX(食材料費等!$B:$B,MATCH($D38,食材料費等!$A:$A,0))),Q38=0,Q38=""),0,Q38*INDEX(食材料費等!$B:$B,MATCH($D38,食材料費等!$A:$A,0)))</f>
        <v>0</v>
      </c>
      <c r="S38" s="78">
        <f t="shared" si="1"/>
        <v>7000</v>
      </c>
      <c r="T38" s="44">
        <f t="shared" si="2"/>
        <v>230000</v>
      </c>
      <c r="U38" s="44">
        <f t="shared" si="3"/>
        <v>0</v>
      </c>
      <c r="V38" s="38" t="s">
        <v>55</v>
      </c>
      <c r="W38" s="39">
        <f t="shared" si="11"/>
        <v>1</v>
      </c>
      <c r="X38" s="40">
        <f t="shared" si="12"/>
        <v>23000</v>
      </c>
      <c r="Y38" s="39">
        <f t="shared" si="13"/>
        <v>0</v>
      </c>
      <c r="Z38" s="40">
        <f t="shared" si="14"/>
        <v>0</v>
      </c>
      <c r="AA38" s="39">
        <f t="shared" si="15"/>
        <v>1</v>
      </c>
      <c r="AB38" s="40">
        <f t="shared" si="16"/>
        <v>23000</v>
      </c>
    </row>
    <row r="39" spans="1:28" ht="22.95" customHeight="1">
      <c r="A39" s="74">
        <v>36</v>
      </c>
      <c r="B39" s="121" t="s">
        <v>239</v>
      </c>
      <c r="C39" s="121" t="s">
        <v>26</v>
      </c>
      <c r="D39" s="121" t="s">
        <v>60</v>
      </c>
      <c r="E39" s="121" t="s">
        <v>206</v>
      </c>
      <c r="F39" s="122" t="s">
        <v>215</v>
      </c>
      <c r="G39" s="113"/>
      <c r="H39" s="123">
        <v>250000</v>
      </c>
      <c r="I39" s="124"/>
      <c r="J39" s="124"/>
      <c r="K39" s="125"/>
      <c r="L39" s="126"/>
      <c r="M39" s="127"/>
      <c r="N39" s="128"/>
      <c r="O39" s="129"/>
      <c r="P39" s="69">
        <f t="shared" si="0"/>
        <v>8000</v>
      </c>
      <c r="Q39" s="130"/>
      <c r="R39" s="72">
        <f>IF(OR(ISERROR(INDEX(食材料費等!$B:$B,MATCH($D39,食材料費等!$A:$A,0))),Q39=0,Q39=""),0,Q39*INDEX(食材料費等!$B:$B,MATCH($D39,食材料費等!$A:$A,0)))</f>
        <v>0</v>
      </c>
      <c r="S39" s="78">
        <f t="shared" si="1"/>
        <v>8000</v>
      </c>
      <c r="T39" s="44">
        <f t="shared" si="2"/>
        <v>250000</v>
      </c>
      <c r="U39" s="44">
        <f t="shared" si="3"/>
        <v>0</v>
      </c>
      <c r="V39" s="38" t="s">
        <v>56</v>
      </c>
      <c r="W39" s="39">
        <f t="shared" si="11"/>
        <v>1</v>
      </c>
      <c r="X39" s="40">
        <f t="shared" si="12"/>
        <v>28000</v>
      </c>
      <c r="Y39" s="39">
        <f t="shared" si="13"/>
        <v>0</v>
      </c>
      <c r="Z39" s="40">
        <f t="shared" si="14"/>
        <v>0</v>
      </c>
      <c r="AA39" s="39">
        <f t="shared" si="15"/>
        <v>1</v>
      </c>
      <c r="AB39" s="40">
        <f t="shared" si="16"/>
        <v>28000</v>
      </c>
    </row>
    <row r="40" spans="1:28" ht="22.95" customHeight="1">
      <c r="A40" s="74">
        <v>37</v>
      </c>
      <c r="B40" s="121" t="s">
        <v>240</v>
      </c>
      <c r="C40" s="121" t="s">
        <v>26</v>
      </c>
      <c r="D40" s="121" t="s">
        <v>61</v>
      </c>
      <c r="E40" s="121" t="s">
        <v>206</v>
      </c>
      <c r="F40" s="122" t="s">
        <v>215</v>
      </c>
      <c r="G40" s="113"/>
      <c r="H40" s="123">
        <v>270000</v>
      </c>
      <c r="I40" s="124"/>
      <c r="J40" s="124"/>
      <c r="K40" s="125"/>
      <c r="L40" s="126"/>
      <c r="M40" s="127"/>
      <c r="N40" s="128"/>
      <c r="O40" s="129"/>
      <c r="P40" s="69">
        <f t="shared" si="0"/>
        <v>9000</v>
      </c>
      <c r="Q40" s="130"/>
      <c r="R40" s="72">
        <f>IF(OR(ISERROR(INDEX(食材料費等!$B:$B,MATCH($D40,食材料費等!$A:$A,0))),Q40=0,Q40=""),0,Q40*INDEX(食材料費等!$B:$B,MATCH($D40,食材料費等!$A:$A,0)))</f>
        <v>0</v>
      </c>
      <c r="S40" s="78">
        <f t="shared" si="1"/>
        <v>9000</v>
      </c>
      <c r="T40" s="44">
        <f t="shared" si="2"/>
        <v>270000</v>
      </c>
      <c r="U40" s="44">
        <f t="shared" si="3"/>
        <v>0</v>
      </c>
      <c r="V40" s="38" t="s">
        <v>57</v>
      </c>
      <c r="W40" s="39">
        <f t="shared" si="11"/>
        <v>1</v>
      </c>
      <c r="X40" s="40">
        <f t="shared" si="12"/>
        <v>8000</v>
      </c>
      <c r="Y40" s="39">
        <f t="shared" si="13"/>
        <v>0</v>
      </c>
      <c r="Z40" s="40">
        <f t="shared" si="14"/>
        <v>0</v>
      </c>
      <c r="AA40" s="39">
        <f t="shared" si="15"/>
        <v>1</v>
      </c>
      <c r="AB40" s="40">
        <f t="shared" si="16"/>
        <v>8000</v>
      </c>
    </row>
    <row r="41" spans="1:28" ht="22.95" customHeight="1">
      <c r="A41" s="74">
        <v>38</v>
      </c>
      <c r="B41" s="121" t="s">
        <v>267</v>
      </c>
      <c r="C41" s="121" t="s">
        <v>36</v>
      </c>
      <c r="D41" s="121" t="s">
        <v>62</v>
      </c>
      <c r="E41" s="121" t="s">
        <v>206</v>
      </c>
      <c r="F41" s="122" t="s">
        <v>215</v>
      </c>
      <c r="G41" s="113" t="s">
        <v>203</v>
      </c>
      <c r="H41" s="123">
        <v>845815</v>
      </c>
      <c r="I41" s="124"/>
      <c r="J41" s="124"/>
      <c r="K41" s="125"/>
      <c r="L41" s="126"/>
      <c r="M41" s="127"/>
      <c r="N41" s="128"/>
      <c r="O41" s="129"/>
      <c r="P41" s="69">
        <f t="shared" si="0"/>
        <v>28000</v>
      </c>
      <c r="Q41" s="130">
        <v>50</v>
      </c>
      <c r="R41" s="72">
        <f>IF(OR(ISERROR(INDEX(食材料費等!$B:$B,MATCH($D41,食材料費等!$A:$A,0))),Q41=0,Q41=""),0,Q41*INDEX(食材料費等!$B:$B,MATCH($D41,食材料費等!$A:$A,0)))</f>
        <v>700000</v>
      </c>
      <c r="S41" s="78">
        <f t="shared" si="1"/>
        <v>728000</v>
      </c>
      <c r="T41" s="44">
        <f t="shared" si="2"/>
        <v>845815</v>
      </c>
      <c r="U41" s="44">
        <f t="shared" si="3"/>
        <v>0</v>
      </c>
      <c r="V41" s="38" t="s">
        <v>58</v>
      </c>
      <c r="W41" s="39">
        <f t="shared" si="11"/>
        <v>1</v>
      </c>
      <c r="X41" s="40">
        <f t="shared" si="12"/>
        <v>8000</v>
      </c>
      <c r="Y41" s="39">
        <f t="shared" si="13"/>
        <v>0</v>
      </c>
      <c r="Z41" s="40">
        <f t="shared" si="14"/>
        <v>0</v>
      </c>
      <c r="AA41" s="39">
        <f t="shared" si="15"/>
        <v>1</v>
      </c>
      <c r="AB41" s="40">
        <f t="shared" si="16"/>
        <v>8000</v>
      </c>
    </row>
    <row r="42" spans="1:28" ht="22.95" customHeight="1">
      <c r="A42" s="74">
        <v>39</v>
      </c>
      <c r="B42" s="121" t="s">
        <v>268</v>
      </c>
      <c r="C42" s="121" t="s">
        <v>36</v>
      </c>
      <c r="D42" s="121" t="s">
        <v>63</v>
      </c>
      <c r="E42" s="121" t="s">
        <v>206</v>
      </c>
      <c r="F42" s="122" t="s">
        <v>215</v>
      </c>
      <c r="G42" s="113"/>
      <c r="H42" s="123">
        <v>845815</v>
      </c>
      <c r="I42" s="124"/>
      <c r="J42" s="124"/>
      <c r="K42" s="125"/>
      <c r="L42" s="126"/>
      <c r="M42" s="127"/>
      <c r="N42" s="128"/>
      <c r="O42" s="129"/>
      <c r="P42" s="69">
        <f t="shared" si="0"/>
        <v>28000</v>
      </c>
      <c r="Q42" s="130">
        <v>30</v>
      </c>
      <c r="R42" s="72">
        <f>IF(OR(ISERROR(INDEX(食材料費等!$B:$B,MATCH($D42,食材料費等!$A:$A,0))),Q42=0,Q42=""),0,Q42*INDEX(食材料費等!$B:$B,MATCH($D42,食材料費等!$A:$A,0)))</f>
        <v>420000</v>
      </c>
      <c r="S42" s="78">
        <f t="shared" si="1"/>
        <v>448000</v>
      </c>
      <c r="T42" s="44">
        <f t="shared" si="2"/>
        <v>845815</v>
      </c>
      <c r="U42" s="44">
        <f t="shared" si="3"/>
        <v>0</v>
      </c>
      <c r="V42" s="38" t="s">
        <v>59</v>
      </c>
      <c r="W42" s="39">
        <f t="shared" si="11"/>
        <v>1</v>
      </c>
      <c r="X42" s="40">
        <f t="shared" si="12"/>
        <v>7000</v>
      </c>
      <c r="Y42" s="39">
        <f t="shared" si="13"/>
        <v>0</v>
      </c>
      <c r="Z42" s="40">
        <f t="shared" si="14"/>
        <v>0</v>
      </c>
      <c r="AA42" s="39">
        <f t="shared" si="15"/>
        <v>1</v>
      </c>
      <c r="AB42" s="40">
        <f t="shared" si="16"/>
        <v>7000</v>
      </c>
    </row>
    <row r="43" spans="1:28" ht="22.95" customHeight="1">
      <c r="A43" s="74">
        <v>40</v>
      </c>
      <c r="B43" s="121" t="s">
        <v>241</v>
      </c>
      <c r="C43" s="121" t="s">
        <v>36</v>
      </c>
      <c r="D43" s="121" t="s">
        <v>127</v>
      </c>
      <c r="E43" s="121" t="s">
        <v>206</v>
      </c>
      <c r="F43" s="122" t="s">
        <v>215</v>
      </c>
      <c r="G43" s="113"/>
      <c r="H43" s="123">
        <v>845815</v>
      </c>
      <c r="I43" s="124"/>
      <c r="J43" s="124"/>
      <c r="K43" s="125"/>
      <c r="L43" s="126"/>
      <c r="M43" s="127"/>
      <c r="N43" s="128"/>
      <c r="O43" s="129"/>
      <c r="P43" s="69">
        <f t="shared" si="0"/>
        <v>28000</v>
      </c>
      <c r="Q43" s="130"/>
      <c r="R43" s="72">
        <f>IF(OR(ISERROR(INDEX(食材料費等!$B:$B,MATCH($D43,食材料費等!$A:$A,0))),Q43=0,Q43=""),0,Q43*INDEX(食材料費等!$B:$B,MATCH($D43,食材料費等!$A:$A,0)))</f>
        <v>0</v>
      </c>
      <c r="S43" s="78">
        <f t="shared" si="1"/>
        <v>28000</v>
      </c>
      <c r="T43" s="44">
        <f t="shared" si="2"/>
        <v>845815</v>
      </c>
      <c r="U43" s="44">
        <f t="shared" si="3"/>
        <v>0</v>
      </c>
      <c r="V43" s="38" t="s">
        <v>60</v>
      </c>
      <c r="W43" s="39">
        <f t="shared" si="11"/>
        <v>1</v>
      </c>
      <c r="X43" s="40">
        <f t="shared" si="12"/>
        <v>8000</v>
      </c>
      <c r="Y43" s="39">
        <f t="shared" si="13"/>
        <v>0</v>
      </c>
      <c r="Z43" s="40">
        <f t="shared" si="14"/>
        <v>0</v>
      </c>
      <c r="AA43" s="39">
        <f t="shared" si="15"/>
        <v>1</v>
      </c>
      <c r="AB43" s="40">
        <f t="shared" si="16"/>
        <v>8000</v>
      </c>
    </row>
    <row r="44" spans="1:28" ht="22.95" customHeight="1">
      <c r="A44" s="74">
        <v>41</v>
      </c>
      <c r="B44" s="121" t="s">
        <v>242</v>
      </c>
      <c r="C44" s="121" t="s">
        <v>36</v>
      </c>
      <c r="D44" s="121" t="s">
        <v>64</v>
      </c>
      <c r="E44" s="121" t="s">
        <v>206</v>
      </c>
      <c r="F44" s="122" t="s">
        <v>215</v>
      </c>
      <c r="G44" s="113"/>
      <c r="H44" s="123">
        <v>845815</v>
      </c>
      <c r="I44" s="124"/>
      <c r="J44" s="124"/>
      <c r="K44" s="125"/>
      <c r="L44" s="126"/>
      <c r="M44" s="127"/>
      <c r="N44" s="128"/>
      <c r="O44" s="129"/>
      <c r="P44" s="69">
        <f t="shared" si="0"/>
        <v>28000</v>
      </c>
      <c r="Q44" s="130"/>
      <c r="R44" s="72">
        <f>IF(OR(ISERROR(INDEX(食材料費等!$B:$B,MATCH($D44,食材料費等!$A:$A,0))),Q44=0,Q44=""),0,Q44*INDEX(食材料費等!$B:$B,MATCH($D44,食材料費等!$A:$A,0)))</f>
        <v>0</v>
      </c>
      <c r="S44" s="78">
        <f t="shared" si="1"/>
        <v>28000</v>
      </c>
      <c r="T44" s="44">
        <f t="shared" si="2"/>
        <v>845815</v>
      </c>
      <c r="U44" s="44">
        <f t="shared" si="3"/>
        <v>0</v>
      </c>
      <c r="V44" s="41" t="s">
        <v>61</v>
      </c>
      <c r="W44" s="42">
        <f t="shared" si="11"/>
        <v>1</v>
      </c>
      <c r="X44" s="43">
        <f t="shared" si="12"/>
        <v>9000</v>
      </c>
      <c r="Y44" s="42">
        <f t="shared" si="13"/>
        <v>0</v>
      </c>
      <c r="Z44" s="43">
        <f t="shared" si="14"/>
        <v>0</v>
      </c>
      <c r="AA44" s="42">
        <f t="shared" si="15"/>
        <v>1</v>
      </c>
      <c r="AB44" s="43">
        <f t="shared" si="16"/>
        <v>9000</v>
      </c>
    </row>
    <row r="45" spans="1:28" ht="22.95" customHeight="1">
      <c r="A45" s="74">
        <v>42</v>
      </c>
      <c r="B45" s="121" t="s">
        <v>269</v>
      </c>
      <c r="C45" s="121" t="s">
        <v>36</v>
      </c>
      <c r="D45" s="121" t="s">
        <v>126</v>
      </c>
      <c r="E45" s="121" t="s">
        <v>206</v>
      </c>
      <c r="F45" s="122" t="s">
        <v>215</v>
      </c>
      <c r="G45" s="113"/>
      <c r="H45" s="123">
        <v>845815</v>
      </c>
      <c r="I45" s="124"/>
      <c r="J45" s="124"/>
      <c r="K45" s="125"/>
      <c r="L45" s="126"/>
      <c r="M45" s="127"/>
      <c r="N45" s="128"/>
      <c r="O45" s="129"/>
      <c r="P45" s="69">
        <f t="shared" si="0"/>
        <v>28000</v>
      </c>
      <c r="Q45" s="130"/>
      <c r="R45" s="72">
        <f>IF(OR(ISERROR(INDEX(食材料費等!$B:$B,MATCH($D45,食材料費等!$A:$A,0))),Q45=0,Q45=""),0,Q45*INDEX(食材料費等!$B:$B,MATCH($D45,食材料費等!$A:$A,0)))</f>
        <v>0</v>
      </c>
      <c r="S45" s="78">
        <f t="shared" si="1"/>
        <v>28000</v>
      </c>
      <c r="T45" s="44">
        <f t="shared" si="2"/>
        <v>845815</v>
      </c>
      <c r="U45" s="44">
        <f t="shared" si="3"/>
        <v>0</v>
      </c>
      <c r="V45" s="35" t="s">
        <v>62</v>
      </c>
      <c r="W45" s="36">
        <f t="shared" si="11"/>
        <v>1</v>
      </c>
      <c r="X45" s="37">
        <f t="shared" si="12"/>
        <v>28000</v>
      </c>
      <c r="Y45" s="36">
        <f t="shared" si="13"/>
        <v>1</v>
      </c>
      <c r="Z45" s="37">
        <f t="shared" si="14"/>
        <v>700000</v>
      </c>
      <c r="AA45" s="36">
        <f t="shared" si="15"/>
        <v>1</v>
      </c>
      <c r="AB45" s="37">
        <f t="shared" si="16"/>
        <v>728000</v>
      </c>
    </row>
    <row r="46" spans="1:28" ht="22.95" customHeight="1">
      <c r="A46" s="74">
        <v>43</v>
      </c>
      <c r="B46" s="121" t="s">
        <v>243</v>
      </c>
      <c r="C46" s="121" t="s">
        <v>36</v>
      </c>
      <c r="D46" s="121" t="s">
        <v>65</v>
      </c>
      <c r="E46" s="121" t="s">
        <v>206</v>
      </c>
      <c r="F46" s="122" t="s">
        <v>215</v>
      </c>
      <c r="G46" s="113" t="s">
        <v>203</v>
      </c>
      <c r="H46" s="123"/>
      <c r="I46" s="124">
        <v>80000</v>
      </c>
      <c r="J46" s="124">
        <v>80000</v>
      </c>
      <c r="K46" s="125"/>
      <c r="L46" s="126"/>
      <c r="M46" s="127"/>
      <c r="N46" s="128"/>
      <c r="O46" s="129"/>
      <c r="P46" s="69">
        <f t="shared" si="0"/>
        <v>28000</v>
      </c>
      <c r="Q46" s="130"/>
      <c r="R46" s="72">
        <f>IF(OR(ISERROR(INDEX(食材料費等!$B:$B,MATCH($D46,食材料費等!$A:$A,0))),Q46=0,Q46=""),0,Q46*INDEX(食材料費等!$B:$B,MATCH($D46,食材料費等!$A:$A,0)))</f>
        <v>0</v>
      </c>
      <c r="S46" s="78">
        <f t="shared" si="1"/>
        <v>28000</v>
      </c>
      <c r="T46" s="44">
        <f t="shared" si="2"/>
        <v>0</v>
      </c>
      <c r="U46" s="44">
        <f t="shared" si="3"/>
        <v>845814.97797356825</v>
      </c>
      <c r="V46" s="38" t="s">
        <v>63</v>
      </c>
      <c r="W46" s="39">
        <f t="shared" si="11"/>
        <v>1</v>
      </c>
      <c r="X46" s="40">
        <f t="shared" si="12"/>
        <v>28000</v>
      </c>
      <c r="Y46" s="39">
        <f t="shared" si="13"/>
        <v>1</v>
      </c>
      <c r="Z46" s="40">
        <f t="shared" si="14"/>
        <v>420000</v>
      </c>
      <c r="AA46" s="39">
        <f t="shared" si="15"/>
        <v>1</v>
      </c>
      <c r="AB46" s="40">
        <f t="shared" si="16"/>
        <v>448000</v>
      </c>
    </row>
    <row r="47" spans="1:28" ht="22.95" customHeight="1">
      <c r="A47" s="74">
        <v>44</v>
      </c>
      <c r="B47" s="121" t="s">
        <v>244</v>
      </c>
      <c r="C47" s="121" t="s">
        <v>36</v>
      </c>
      <c r="D47" s="121" t="s">
        <v>66</v>
      </c>
      <c r="E47" s="121" t="s">
        <v>206</v>
      </c>
      <c r="F47" s="122" t="s">
        <v>215</v>
      </c>
      <c r="G47" s="113"/>
      <c r="H47" s="123"/>
      <c r="I47" s="124">
        <v>80000</v>
      </c>
      <c r="J47" s="124">
        <v>80000</v>
      </c>
      <c r="K47" s="125"/>
      <c r="L47" s="126"/>
      <c r="M47" s="127"/>
      <c r="N47" s="128"/>
      <c r="O47" s="129"/>
      <c r="P47" s="69">
        <f t="shared" si="0"/>
        <v>28000</v>
      </c>
      <c r="Q47" s="130"/>
      <c r="R47" s="72">
        <f>IF(OR(ISERROR(INDEX(食材料費等!$B:$B,MATCH($D47,食材料費等!$A:$A,0))),Q47=0,Q47=""),0,Q47*INDEX(食材料費等!$B:$B,MATCH($D47,食材料費等!$A:$A,0)))</f>
        <v>0</v>
      </c>
      <c r="S47" s="78">
        <f t="shared" si="1"/>
        <v>28000</v>
      </c>
      <c r="T47" s="44">
        <f t="shared" si="2"/>
        <v>0</v>
      </c>
      <c r="U47" s="44">
        <f t="shared" si="3"/>
        <v>845814.97797356825</v>
      </c>
      <c r="V47" s="38" t="s">
        <v>127</v>
      </c>
      <c r="W47" s="39">
        <f t="shared" si="11"/>
        <v>1</v>
      </c>
      <c r="X47" s="40">
        <f t="shared" si="12"/>
        <v>28000</v>
      </c>
      <c r="Y47" s="39">
        <f t="shared" si="13"/>
        <v>0</v>
      </c>
      <c r="Z47" s="40">
        <f t="shared" si="14"/>
        <v>0</v>
      </c>
      <c r="AA47" s="39">
        <f t="shared" si="15"/>
        <v>1</v>
      </c>
      <c r="AB47" s="40">
        <f t="shared" si="16"/>
        <v>28000</v>
      </c>
    </row>
    <row r="48" spans="1:28" ht="22.95" customHeight="1">
      <c r="A48" s="74">
        <v>45</v>
      </c>
      <c r="B48" s="121" t="s">
        <v>245</v>
      </c>
      <c r="C48" s="121" t="s">
        <v>36</v>
      </c>
      <c r="D48" s="121" t="s">
        <v>67</v>
      </c>
      <c r="E48" s="121" t="s">
        <v>206</v>
      </c>
      <c r="F48" s="122" t="s">
        <v>215</v>
      </c>
      <c r="G48" s="113"/>
      <c r="H48" s="123"/>
      <c r="I48" s="124">
        <v>80000</v>
      </c>
      <c r="J48" s="124">
        <v>80000</v>
      </c>
      <c r="K48" s="125"/>
      <c r="L48" s="126"/>
      <c r="M48" s="127"/>
      <c r="N48" s="128"/>
      <c r="O48" s="129"/>
      <c r="P48" s="69">
        <f t="shared" si="0"/>
        <v>28000</v>
      </c>
      <c r="Q48" s="130"/>
      <c r="R48" s="72">
        <f>IF(OR(ISERROR(INDEX(食材料費等!$B:$B,MATCH($D48,食材料費等!$A:$A,0))),Q48=0,Q48=""),0,Q48*INDEX(食材料費等!$B:$B,MATCH($D48,食材料費等!$A:$A,0)))</f>
        <v>0</v>
      </c>
      <c r="S48" s="78">
        <f t="shared" si="1"/>
        <v>28000</v>
      </c>
      <c r="T48" s="44">
        <f t="shared" si="2"/>
        <v>0</v>
      </c>
      <c r="U48" s="44">
        <f t="shared" si="3"/>
        <v>845814.97797356825</v>
      </c>
      <c r="V48" s="38" t="s">
        <v>64</v>
      </c>
      <c r="W48" s="39">
        <f t="shared" si="11"/>
        <v>1</v>
      </c>
      <c r="X48" s="40">
        <f t="shared" si="12"/>
        <v>28000</v>
      </c>
      <c r="Y48" s="39">
        <f t="shared" si="13"/>
        <v>0</v>
      </c>
      <c r="Z48" s="40">
        <f t="shared" si="14"/>
        <v>0</v>
      </c>
      <c r="AA48" s="39">
        <f t="shared" si="15"/>
        <v>1</v>
      </c>
      <c r="AB48" s="40">
        <f t="shared" si="16"/>
        <v>28000</v>
      </c>
    </row>
    <row r="49" spans="1:28" ht="22.95" customHeight="1">
      <c r="A49" s="74">
        <v>46</v>
      </c>
      <c r="B49" s="121" t="s">
        <v>246</v>
      </c>
      <c r="C49" s="121" t="s">
        <v>36</v>
      </c>
      <c r="D49" s="121" t="s">
        <v>128</v>
      </c>
      <c r="E49" s="121" t="s">
        <v>206</v>
      </c>
      <c r="F49" s="122" t="s">
        <v>215</v>
      </c>
      <c r="G49" s="113"/>
      <c r="H49" s="123"/>
      <c r="I49" s="124">
        <v>80000</v>
      </c>
      <c r="J49" s="124">
        <v>80000</v>
      </c>
      <c r="K49" s="125"/>
      <c r="L49" s="126"/>
      <c r="M49" s="127"/>
      <c r="N49" s="128"/>
      <c r="O49" s="129"/>
      <c r="P49" s="69">
        <f t="shared" si="0"/>
        <v>28000</v>
      </c>
      <c r="Q49" s="130"/>
      <c r="R49" s="72">
        <f>IF(OR(ISERROR(INDEX(食材料費等!$B:$B,MATCH($D49,食材料費等!$A:$A,0))),Q49=0,Q49=""),0,Q49*INDEX(食材料費等!$B:$B,MATCH($D49,食材料費等!$A:$A,0)))</f>
        <v>0</v>
      </c>
      <c r="S49" s="78">
        <f t="shared" si="1"/>
        <v>28000</v>
      </c>
      <c r="T49" s="44">
        <f t="shared" si="2"/>
        <v>0</v>
      </c>
      <c r="U49" s="44">
        <f t="shared" si="3"/>
        <v>845814.97797356825</v>
      </c>
      <c r="V49" s="38" t="s">
        <v>126</v>
      </c>
      <c r="W49" s="39">
        <f t="shared" si="11"/>
        <v>1</v>
      </c>
      <c r="X49" s="40">
        <f t="shared" si="12"/>
        <v>28000</v>
      </c>
      <c r="Y49" s="39">
        <f t="shared" si="13"/>
        <v>0</v>
      </c>
      <c r="Z49" s="40">
        <f t="shared" si="14"/>
        <v>0</v>
      </c>
      <c r="AA49" s="39">
        <f t="shared" si="15"/>
        <v>1</v>
      </c>
      <c r="AB49" s="40">
        <f t="shared" si="16"/>
        <v>28000</v>
      </c>
    </row>
    <row r="50" spans="1:28" ht="22.95" customHeight="1">
      <c r="A50" s="74">
        <v>47</v>
      </c>
      <c r="B50" s="121" t="s">
        <v>247</v>
      </c>
      <c r="C50" s="121" t="s">
        <v>36</v>
      </c>
      <c r="D50" s="121" t="s">
        <v>129</v>
      </c>
      <c r="E50" s="121" t="s">
        <v>206</v>
      </c>
      <c r="F50" s="122" t="s">
        <v>215</v>
      </c>
      <c r="G50" s="113" t="s">
        <v>203</v>
      </c>
      <c r="H50" s="123"/>
      <c r="I50" s="124">
        <v>80000</v>
      </c>
      <c r="J50" s="124">
        <v>80000</v>
      </c>
      <c r="K50" s="125"/>
      <c r="L50" s="126"/>
      <c r="M50" s="127"/>
      <c r="N50" s="128"/>
      <c r="O50" s="129"/>
      <c r="P50" s="69">
        <f t="shared" si="0"/>
        <v>28000</v>
      </c>
      <c r="Q50" s="130"/>
      <c r="R50" s="72">
        <f>IF(OR(ISERROR(INDEX(食材料費等!$B:$B,MATCH($D50,食材料費等!$A:$A,0))),Q50=0,Q50=""),0,Q50*INDEX(食材料費等!$B:$B,MATCH($D50,食材料費等!$A:$A,0)))</f>
        <v>0</v>
      </c>
      <c r="S50" s="78">
        <f t="shared" si="1"/>
        <v>28000</v>
      </c>
      <c r="T50" s="44">
        <f t="shared" si="2"/>
        <v>0</v>
      </c>
      <c r="U50" s="44">
        <f t="shared" si="3"/>
        <v>845814.97797356825</v>
      </c>
      <c r="V50" s="38" t="s">
        <v>65</v>
      </c>
      <c r="W50" s="39">
        <f t="shared" si="11"/>
        <v>1</v>
      </c>
      <c r="X50" s="40">
        <f t="shared" si="12"/>
        <v>28000</v>
      </c>
      <c r="Y50" s="39">
        <f t="shared" si="13"/>
        <v>0</v>
      </c>
      <c r="Z50" s="40">
        <f t="shared" si="14"/>
        <v>0</v>
      </c>
      <c r="AA50" s="39">
        <f t="shared" si="15"/>
        <v>1</v>
      </c>
      <c r="AB50" s="40">
        <f t="shared" si="16"/>
        <v>28000</v>
      </c>
    </row>
    <row r="51" spans="1:28" ht="22.95" customHeight="1">
      <c r="A51" s="74">
        <v>48</v>
      </c>
      <c r="B51" s="121" t="s">
        <v>248</v>
      </c>
      <c r="C51" s="121" t="s">
        <v>36</v>
      </c>
      <c r="D51" s="121" t="s">
        <v>130</v>
      </c>
      <c r="E51" s="121" t="s">
        <v>206</v>
      </c>
      <c r="F51" s="122" t="s">
        <v>215</v>
      </c>
      <c r="G51" s="113"/>
      <c r="H51" s="123"/>
      <c r="I51" s="124">
        <v>80000</v>
      </c>
      <c r="J51" s="124">
        <v>80000</v>
      </c>
      <c r="K51" s="125"/>
      <c r="L51" s="126"/>
      <c r="M51" s="127"/>
      <c r="N51" s="128"/>
      <c r="O51" s="129"/>
      <c r="P51" s="69">
        <f t="shared" si="0"/>
        <v>28000</v>
      </c>
      <c r="Q51" s="130"/>
      <c r="R51" s="72">
        <f>IF(OR(ISERROR(INDEX(食材料費等!$B:$B,MATCH($D51,食材料費等!$A:$A,0))),Q51=0,Q51=""),0,Q51*INDEX(食材料費等!$B:$B,MATCH($D51,食材料費等!$A:$A,0)))</f>
        <v>0</v>
      </c>
      <c r="S51" s="78">
        <f t="shared" si="1"/>
        <v>28000</v>
      </c>
      <c r="T51" s="44">
        <f t="shared" si="2"/>
        <v>0</v>
      </c>
      <c r="U51" s="44">
        <f t="shared" si="3"/>
        <v>845814.97797356825</v>
      </c>
      <c r="V51" s="38" t="s">
        <v>66</v>
      </c>
      <c r="W51" s="39">
        <f t="shared" si="11"/>
        <v>1</v>
      </c>
      <c r="X51" s="40">
        <f t="shared" si="12"/>
        <v>28000</v>
      </c>
      <c r="Y51" s="39">
        <f t="shared" si="13"/>
        <v>0</v>
      </c>
      <c r="Z51" s="40">
        <f t="shared" si="14"/>
        <v>0</v>
      </c>
      <c r="AA51" s="39">
        <f t="shared" si="15"/>
        <v>1</v>
      </c>
      <c r="AB51" s="40">
        <f t="shared" si="16"/>
        <v>28000</v>
      </c>
    </row>
    <row r="52" spans="1:28" ht="22.95" customHeight="1">
      <c r="A52" s="74">
        <v>49</v>
      </c>
      <c r="B52" s="121" t="s">
        <v>249</v>
      </c>
      <c r="C52" s="121" t="s">
        <v>36</v>
      </c>
      <c r="D52" s="121" t="s">
        <v>131</v>
      </c>
      <c r="E52" s="121" t="s">
        <v>206</v>
      </c>
      <c r="F52" s="122" t="s">
        <v>215</v>
      </c>
      <c r="G52" s="113"/>
      <c r="H52" s="123"/>
      <c r="I52" s="124">
        <v>80000</v>
      </c>
      <c r="J52" s="124">
        <v>80000</v>
      </c>
      <c r="K52" s="125"/>
      <c r="L52" s="126"/>
      <c r="M52" s="127"/>
      <c r="N52" s="128"/>
      <c r="O52" s="129"/>
      <c r="P52" s="69">
        <f t="shared" si="0"/>
        <v>28000</v>
      </c>
      <c r="Q52" s="130"/>
      <c r="R52" s="72">
        <f>IF(OR(ISERROR(INDEX(食材料費等!$B:$B,MATCH($D52,食材料費等!$A:$A,0))),Q52=0,Q52=""),0,Q52*INDEX(食材料費等!$B:$B,MATCH($D52,食材料費等!$A:$A,0)))</f>
        <v>0</v>
      </c>
      <c r="S52" s="78">
        <f t="shared" si="1"/>
        <v>28000</v>
      </c>
      <c r="T52" s="44">
        <f t="shared" si="2"/>
        <v>0</v>
      </c>
      <c r="U52" s="44">
        <f t="shared" si="3"/>
        <v>845814.97797356825</v>
      </c>
      <c r="V52" s="38" t="s">
        <v>67</v>
      </c>
      <c r="W52" s="39">
        <f t="shared" si="11"/>
        <v>1</v>
      </c>
      <c r="X52" s="40">
        <f t="shared" si="12"/>
        <v>28000</v>
      </c>
      <c r="Y52" s="39">
        <f t="shared" si="13"/>
        <v>0</v>
      </c>
      <c r="Z52" s="40">
        <f t="shared" si="14"/>
        <v>0</v>
      </c>
      <c r="AA52" s="39">
        <f t="shared" si="15"/>
        <v>1</v>
      </c>
      <c r="AB52" s="40">
        <f t="shared" si="16"/>
        <v>28000</v>
      </c>
    </row>
    <row r="53" spans="1:28" ht="22.95" customHeight="1">
      <c r="A53" s="74">
        <v>50</v>
      </c>
      <c r="B53" s="121" t="s">
        <v>250</v>
      </c>
      <c r="C53" s="121" t="s">
        <v>36</v>
      </c>
      <c r="D53" s="121" t="s">
        <v>132</v>
      </c>
      <c r="E53" s="121" t="s">
        <v>206</v>
      </c>
      <c r="F53" s="122" t="s">
        <v>215</v>
      </c>
      <c r="G53" s="113"/>
      <c r="H53" s="123"/>
      <c r="I53" s="124">
        <v>80000</v>
      </c>
      <c r="J53" s="124">
        <v>80000</v>
      </c>
      <c r="K53" s="125"/>
      <c r="L53" s="126"/>
      <c r="M53" s="127"/>
      <c r="N53" s="128"/>
      <c r="O53" s="129"/>
      <c r="P53" s="69">
        <f t="shared" si="0"/>
        <v>28000</v>
      </c>
      <c r="Q53" s="130"/>
      <c r="R53" s="72">
        <f>IF(OR(ISERROR(INDEX(食材料費等!$B:$B,MATCH($D53,食材料費等!$A:$A,0))),Q53=0,Q53=""),0,Q53*INDEX(食材料費等!$B:$B,MATCH($D53,食材料費等!$A:$A,0)))</f>
        <v>0</v>
      </c>
      <c r="S53" s="78">
        <f t="shared" si="1"/>
        <v>28000</v>
      </c>
      <c r="T53" s="44">
        <f t="shared" si="2"/>
        <v>0</v>
      </c>
      <c r="U53" s="44">
        <f t="shared" si="3"/>
        <v>845814.97797356825</v>
      </c>
      <c r="V53" s="38" t="s">
        <v>128</v>
      </c>
      <c r="W53" s="39">
        <f t="shared" si="11"/>
        <v>1</v>
      </c>
      <c r="X53" s="40">
        <f t="shared" si="12"/>
        <v>28000</v>
      </c>
      <c r="Y53" s="39">
        <f t="shared" si="13"/>
        <v>0</v>
      </c>
      <c r="Z53" s="40">
        <f t="shared" si="14"/>
        <v>0</v>
      </c>
      <c r="AA53" s="39">
        <f t="shared" si="15"/>
        <v>1</v>
      </c>
      <c r="AB53" s="40">
        <f t="shared" si="16"/>
        <v>28000</v>
      </c>
    </row>
    <row r="54" spans="1:28" ht="22.95" customHeight="1">
      <c r="A54" s="74">
        <v>51</v>
      </c>
      <c r="B54" s="121" t="s">
        <v>270</v>
      </c>
      <c r="C54" s="121" t="s">
        <v>36</v>
      </c>
      <c r="D54" s="121" t="s">
        <v>68</v>
      </c>
      <c r="E54" s="121" t="s">
        <v>206</v>
      </c>
      <c r="F54" s="122" t="s">
        <v>215</v>
      </c>
      <c r="G54" s="113"/>
      <c r="H54" s="123"/>
      <c r="I54" s="124"/>
      <c r="J54" s="124"/>
      <c r="K54" s="125">
        <v>33333</v>
      </c>
      <c r="L54" s="126">
        <v>80000</v>
      </c>
      <c r="M54" s="127">
        <v>100</v>
      </c>
      <c r="N54" s="128">
        <v>25</v>
      </c>
      <c r="O54" s="129"/>
      <c r="P54" s="69">
        <f t="shared" si="0"/>
        <v>5000</v>
      </c>
      <c r="Q54" s="130"/>
      <c r="R54" s="72">
        <f>IF(OR(ISERROR(INDEX(食材料費等!$B:$B,MATCH($D54,食材料費等!$A:$A,0))),Q54=0,Q54=""),0,Q54*INDEX(食材料費等!$B:$B,MATCH($D54,食材料費等!$A:$A,0)))</f>
        <v>0</v>
      </c>
      <c r="S54" s="78">
        <f t="shared" si="1"/>
        <v>5000</v>
      </c>
      <c r="T54" s="44">
        <f t="shared" si="2"/>
        <v>0</v>
      </c>
      <c r="U54" s="44">
        <f t="shared" si="3"/>
        <v>149779.29515418501</v>
      </c>
      <c r="V54" s="38" t="s">
        <v>129</v>
      </c>
      <c r="W54" s="39">
        <f t="shared" si="11"/>
        <v>1</v>
      </c>
      <c r="X54" s="40">
        <f t="shared" si="12"/>
        <v>28000</v>
      </c>
      <c r="Y54" s="39">
        <f t="shared" si="13"/>
        <v>0</v>
      </c>
      <c r="Z54" s="40">
        <f t="shared" si="14"/>
        <v>0</v>
      </c>
      <c r="AA54" s="39">
        <f t="shared" si="15"/>
        <v>1</v>
      </c>
      <c r="AB54" s="40">
        <f t="shared" si="16"/>
        <v>28000</v>
      </c>
    </row>
    <row r="55" spans="1:28" ht="22.95" customHeight="1">
      <c r="A55" s="74">
        <v>52</v>
      </c>
      <c r="B55" s="121" t="s">
        <v>270</v>
      </c>
      <c r="C55" s="121" t="s">
        <v>36</v>
      </c>
      <c r="D55" s="121" t="s">
        <v>69</v>
      </c>
      <c r="E55" s="121" t="s">
        <v>206</v>
      </c>
      <c r="F55" s="122" t="s">
        <v>215</v>
      </c>
      <c r="G55" s="113"/>
      <c r="H55" s="123"/>
      <c r="I55" s="124"/>
      <c r="J55" s="124"/>
      <c r="K55" s="125">
        <v>33333</v>
      </c>
      <c r="L55" s="126">
        <v>80000</v>
      </c>
      <c r="M55" s="127">
        <v>100</v>
      </c>
      <c r="N55" s="128">
        <v>75</v>
      </c>
      <c r="O55" s="129"/>
      <c r="P55" s="69">
        <f t="shared" si="0"/>
        <v>15000</v>
      </c>
      <c r="Q55" s="130"/>
      <c r="R55" s="72">
        <f>IF(OR(ISERROR(INDEX(食材料費等!$B:$B,MATCH($D55,食材料費等!$A:$A,0))),Q55=0,Q55=""),0,Q55*INDEX(食材料費等!$B:$B,MATCH($D55,食材料費等!$A:$A,0)))</f>
        <v>0</v>
      </c>
      <c r="S55" s="78">
        <f t="shared" si="1"/>
        <v>15000</v>
      </c>
      <c r="T55" s="44">
        <f t="shared" si="2"/>
        <v>0</v>
      </c>
      <c r="U55" s="44">
        <f t="shared" si="3"/>
        <v>449337.88546255499</v>
      </c>
      <c r="V55" s="38" t="s">
        <v>130</v>
      </c>
      <c r="W55" s="39">
        <f t="shared" si="11"/>
        <v>1</v>
      </c>
      <c r="X55" s="40">
        <f t="shared" si="12"/>
        <v>28000</v>
      </c>
      <c r="Y55" s="39">
        <f t="shared" si="13"/>
        <v>0</v>
      </c>
      <c r="Z55" s="40">
        <f t="shared" si="14"/>
        <v>0</v>
      </c>
      <c r="AA55" s="39">
        <f t="shared" si="15"/>
        <v>1</v>
      </c>
      <c r="AB55" s="40">
        <f t="shared" si="16"/>
        <v>28000</v>
      </c>
    </row>
    <row r="56" spans="1:28" ht="22.95" customHeight="1">
      <c r="A56" s="74">
        <v>53</v>
      </c>
      <c r="B56" s="121" t="s">
        <v>271</v>
      </c>
      <c r="C56" s="121" t="s">
        <v>36</v>
      </c>
      <c r="D56" s="121" t="s">
        <v>70</v>
      </c>
      <c r="E56" s="121" t="s">
        <v>206</v>
      </c>
      <c r="F56" s="122" t="s">
        <v>215</v>
      </c>
      <c r="G56" s="113"/>
      <c r="H56" s="123"/>
      <c r="I56" s="124"/>
      <c r="J56" s="124"/>
      <c r="K56" s="125">
        <v>33333</v>
      </c>
      <c r="L56" s="126">
        <v>80000</v>
      </c>
      <c r="M56" s="127"/>
      <c r="N56" s="128"/>
      <c r="O56" s="129"/>
      <c r="P56" s="69">
        <f t="shared" si="0"/>
        <v>20000</v>
      </c>
      <c r="Q56" s="130"/>
      <c r="R56" s="72">
        <f>IF(OR(ISERROR(INDEX(食材料費等!$B:$B,MATCH($D56,食材料費等!$A:$A,0))),Q56=0,Q56=""),0,Q56*INDEX(食材料費等!$B:$B,MATCH($D56,食材料費等!$A:$A,0)))</f>
        <v>0</v>
      </c>
      <c r="S56" s="78">
        <f t="shared" si="1"/>
        <v>20000</v>
      </c>
      <c r="T56" s="44">
        <f t="shared" si="2"/>
        <v>0</v>
      </c>
      <c r="U56" s="44">
        <f t="shared" si="3"/>
        <v>599117.18061674002</v>
      </c>
      <c r="V56" s="38" t="s">
        <v>131</v>
      </c>
      <c r="W56" s="39">
        <f t="shared" si="11"/>
        <v>1</v>
      </c>
      <c r="X56" s="40">
        <f t="shared" si="12"/>
        <v>28000</v>
      </c>
      <c r="Y56" s="39">
        <f t="shared" si="13"/>
        <v>0</v>
      </c>
      <c r="Z56" s="40">
        <f t="shared" si="14"/>
        <v>0</v>
      </c>
      <c r="AA56" s="39">
        <f t="shared" si="15"/>
        <v>1</v>
      </c>
      <c r="AB56" s="40">
        <f t="shared" si="16"/>
        <v>28000</v>
      </c>
    </row>
    <row r="57" spans="1:28" ht="22.95" customHeight="1">
      <c r="A57" s="74">
        <v>54</v>
      </c>
      <c r="B57" s="121" t="s">
        <v>272</v>
      </c>
      <c r="C57" s="121" t="s">
        <v>36</v>
      </c>
      <c r="D57" s="121" t="s">
        <v>133</v>
      </c>
      <c r="E57" s="121" t="s">
        <v>206</v>
      </c>
      <c r="F57" s="122" t="s">
        <v>215</v>
      </c>
      <c r="G57" s="113" t="s">
        <v>203</v>
      </c>
      <c r="H57" s="123"/>
      <c r="I57" s="124"/>
      <c r="J57" s="124"/>
      <c r="K57" s="125">
        <v>33333</v>
      </c>
      <c r="L57" s="126">
        <v>80000</v>
      </c>
      <c r="M57" s="127"/>
      <c r="N57" s="128"/>
      <c r="O57" s="129"/>
      <c r="P57" s="69">
        <f t="shared" si="0"/>
        <v>20000</v>
      </c>
      <c r="Q57" s="130"/>
      <c r="R57" s="72">
        <f>IF(OR(ISERROR(INDEX(食材料費等!$B:$B,MATCH($D57,食材料費等!$A:$A,0))),Q57=0,Q57=""),0,Q57*INDEX(食材料費等!$B:$B,MATCH($D57,食材料費等!$A:$A,0)))</f>
        <v>0</v>
      </c>
      <c r="S57" s="78">
        <f t="shared" si="1"/>
        <v>20000</v>
      </c>
      <c r="T57" s="44">
        <f t="shared" si="2"/>
        <v>0</v>
      </c>
      <c r="U57" s="44">
        <f t="shared" si="3"/>
        <v>599117.18061674002</v>
      </c>
      <c r="V57" s="38" t="s">
        <v>132</v>
      </c>
      <c r="W57" s="39">
        <f t="shared" si="11"/>
        <v>1</v>
      </c>
      <c r="X57" s="40">
        <f t="shared" si="12"/>
        <v>28000</v>
      </c>
      <c r="Y57" s="39">
        <f t="shared" si="13"/>
        <v>0</v>
      </c>
      <c r="Z57" s="40">
        <f t="shared" si="14"/>
        <v>0</v>
      </c>
      <c r="AA57" s="39">
        <f t="shared" si="15"/>
        <v>1</v>
      </c>
      <c r="AB57" s="40">
        <f t="shared" si="16"/>
        <v>28000</v>
      </c>
    </row>
    <row r="58" spans="1:28" ht="22.95" customHeight="1">
      <c r="A58" s="74">
        <v>55</v>
      </c>
      <c r="B58" s="121" t="s">
        <v>273</v>
      </c>
      <c r="C58" s="121" t="s">
        <v>36</v>
      </c>
      <c r="D58" s="121" t="s">
        <v>134</v>
      </c>
      <c r="E58" s="121" t="s">
        <v>206</v>
      </c>
      <c r="F58" s="122" t="s">
        <v>215</v>
      </c>
      <c r="G58" s="113"/>
      <c r="H58" s="123"/>
      <c r="I58" s="124"/>
      <c r="J58" s="124"/>
      <c r="K58" s="125">
        <v>33333</v>
      </c>
      <c r="L58" s="126">
        <v>80000</v>
      </c>
      <c r="M58" s="127"/>
      <c r="N58" s="128"/>
      <c r="O58" s="129"/>
      <c r="P58" s="69">
        <f t="shared" si="0"/>
        <v>20000</v>
      </c>
      <c r="Q58" s="130"/>
      <c r="R58" s="72">
        <f>IF(OR(ISERROR(INDEX(食材料費等!$B:$B,MATCH($D58,食材料費等!$A:$A,0))),Q58=0,Q58=""),0,Q58*INDEX(食材料費等!$B:$B,MATCH($D58,食材料費等!$A:$A,0)))</f>
        <v>0</v>
      </c>
      <c r="S58" s="78">
        <f t="shared" si="1"/>
        <v>20000</v>
      </c>
      <c r="T58" s="44">
        <f t="shared" si="2"/>
        <v>0</v>
      </c>
      <c r="U58" s="44">
        <f t="shared" si="3"/>
        <v>599117.18061674002</v>
      </c>
      <c r="V58" s="38" t="s">
        <v>68</v>
      </c>
      <c r="W58" s="39">
        <f t="shared" si="11"/>
        <v>1</v>
      </c>
      <c r="X58" s="40">
        <f t="shared" si="12"/>
        <v>5000</v>
      </c>
      <c r="Y58" s="39">
        <f t="shared" si="13"/>
        <v>0</v>
      </c>
      <c r="Z58" s="40">
        <f t="shared" si="14"/>
        <v>0</v>
      </c>
      <c r="AA58" s="39">
        <f t="shared" si="15"/>
        <v>1</v>
      </c>
      <c r="AB58" s="40">
        <f t="shared" si="16"/>
        <v>5000</v>
      </c>
    </row>
    <row r="59" spans="1:28" ht="22.95" customHeight="1">
      <c r="A59" s="74">
        <v>56</v>
      </c>
      <c r="B59" s="121" t="s">
        <v>274</v>
      </c>
      <c r="C59" s="121" t="s">
        <v>36</v>
      </c>
      <c r="D59" s="121" t="s">
        <v>135</v>
      </c>
      <c r="E59" s="121" t="s">
        <v>206</v>
      </c>
      <c r="F59" s="122" t="s">
        <v>215</v>
      </c>
      <c r="G59" s="113"/>
      <c r="H59" s="123"/>
      <c r="I59" s="124"/>
      <c r="J59" s="124"/>
      <c r="K59" s="125">
        <v>33333</v>
      </c>
      <c r="L59" s="126">
        <v>80000</v>
      </c>
      <c r="M59" s="127"/>
      <c r="N59" s="128"/>
      <c r="O59" s="129"/>
      <c r="P59" s="69">
        <f t="shared" si="0"/>
        <v>20000</v>
      </c>
      <c r="Q59" s="130"/>
      <c r="R59" s="72">
        <f>IF(OR(ISERROR(INDEX(食材料費等!$B:$B,MATCH($D59,食材料費等!$A:$A,0))),Q59=0,Q59=""),0,Q59*INDEX(食材料費等!$B:$B,MATCH($D59,食材料費等!$A:$A,0)))</f>
        <v>0</v>
      </c>
      <c r="S59" s="78">
        <f t="shared" si="1"/>
        <v>20000</v>
      </c>
      <c r="T59" s="44">
        <f t="shared" si="2"/>
        <v>0</v>
      </c>
      <c r="U59" s="44">
        <f t="shared" si="3"/>
        <v>599117.18061674002</v>
      </c>
      <c r="V59" s="38" t="s">
        <v>69</v>
      </c>
      <c r="W59" s="39">
        <f t="shared" si="11"/>
        <v>1</v>
      </c>
      <c r="X59" s="40">
        <f t="shared" si="12"/>
        <v>15000</v>
      </c>
      <c r="Y59" s="39">
        <f t="shared" si="13"/>
        <v>0</v>
      </c>
      <c r="Z59" s="40">
        <f t="shared" si="14"/>
        <v>0</v>
      </c>
      <c r="AA59" s="39">
        <f t="shared" si="15"/>
        <v>1</v>
      </c>
      <c r="AB59" s="40">
        <f t="shared" si="16"/>
        <v>15000</v>
      </c>
    </row>
    <row r="60" spans="1:28" ht="22.95" customHeight="1">
      <c r="A60" s="74">
        <v>57</v>
      </c>
      <c r="B60" s="121" t="s">
        <v>275</v>
      </c>
      <c r="C60" s="121" t="s">
        <v>36</v>
      </c>
      <c r="D60" s="121" t="s">
        <v>136</v>
      </c>
      <c r="E60" s="121" t="s">
        <v>206</v>
      </c>
      <c r="F60" s="122" t="s">
        <v>215</v>
      </c>
      <c r="G60" s="113"/>
      <c r="H60" s="123"/>
      <c r="I60" s="124"/>
      <c r="J60" s="124"/>
      <c r="K60" s="125">
        <v>33333</v>
      </c>
      <c r="L60" s="126">
        <v>80000</v>
      </c>
      <c r="M60" s="127"/>
      <c r="N60" s="128"/>
      <c r="O60" s="129"/>
      <c r="P60" s="69">
        <f t="shared" si="0"/>
        <v>20000</v>
      </c>
      <c r="Q60" s="130"/>
      <c r="R60" s="72">
        <f>IF(OR(ISERROR(INDEX(食材料費等!$B:$B,MATCH($D60,食材料費等!$A:$A,0))),Q60=0,Q60=""),0,Q60*INDEX(食材料費等!$B:$B,MATCH($D60,食材料費等!$A:$A,0)))</f>
        <v>0</v>
      </c>
      <c r="S60" s="78">
        <f t="shared" si="1"/>
        <v>20000</v>
      </c>
      <c r="T60" s="44">
        <f t="shared" si="2"/>
        <v>0</v>
      </c>
      <c r="U60" s="44">
        <f t="shared" si="3"/>
        <v>599117.18061674002</v>
      </c>
      <c r="V60" s="38" t="s">
        <v>70</v>
      </c>
      <c r="W60" s="39">
        <f t="shared" si="11"/>
        <v>1</v>
      </c>
      <c r="X60" s="40">
        <f t="shared" si="12"/>
        <v>20000</v>
      </c>
      <c r="Y60" s="39">
        <f t="shared" si="13"/>
        <v>0</v>
      </c>
      <c r="Z60" s="40">
        <f t="shared" si="14"/>
        <v>0</v>
      </c>
      <c r="AA60" s="39">
        <f t="shared" si="15"/>
        <v>1</v>
      </c>
      <c r="AB60" s="40">
        <f t="shared" si="16"/>
        <v>20000</v>
      </c>
    </row>
    <row r="61" spans="1:28" ht="22.95" customHeight="1">
      <c r="A61" s="74">
        <v>58</v>
      </c>
      <c r="B61" s="121" t="s">
        <v>276</v>
      </c>
      <c r="C61" s="121" t="s">
        <v>36</v>
      </c>
      <c r="D61" s="121" t="s">
        <v>137</v>
      </c>
      <c r="E61" s="121" t="s">
        <v>206</v>
      </c>
      <c r="F61" s="122" t="s">
        <v>215</v>
      </c>
      <c r="G61" s="113"/>
      <c r="H61" s="123"/>
      <c r="I61" s="124"/>
      <c r="J61" s="124"/>
      <c r="K61" s="125">
        <v>33333</v>
      </c>
      <c r="L61" s="126">
        <v>80000</v>
      </c>
      <c r="M61" s="127"/>
      <c r="N61" s="128"/>
      <c r="O61" s="129"/>
      <c r="P61" s="69">
        <f t="shared" si="0"/>
        <v>20000</v>
      </c>
      <c r="Q61" s="130"/>
      <c r="R61" s="72">
        <f>IF(OR(ISERROR(INDEX(食材料費等!$B:$B,MATCH($D61,食材料費等!$A:$A,0))),Q61=0,Q61=""),0,Q61*INDEX(食材料費等!$B:$B,MATCH($D61,食材料費等!$A:$A,0)))</f>
        <v>0</v>
      </c>
      <c r="S61" s="78">
        <f t="shared" si="1"/>
        <v>20000</v>
      </c>
      <c r="T61" s="44">
        <f t="shared" si="2"/>
        <v>0</v>
      </c>
      <c r="U61" s="44">
        <f t="shared" si="3"/>
        <v>599117.18061674002</v>
      </c>
      <c r="V61" s="38" t="s">
        <v>145</v>
      </c>
      <c r="W61" s="39">
        <f t="shared" si="11"/>
        <v>1</v>
      </c>
      <c r="X61" s="40">
        <f t="shared" si="12"/>
        <v>20000</v>
      </c>
      <c r="Y61" s="39">
        <f t="shared" si="13"/>
        <v>0</v>
      </c>
      <c r="Z61" s="40">
        <f t="shared" si="14"/>
        <v>0</v>
      </c>
      <c r="AA61" s="39">
        <f t="shared" si="15"/>
        <v>1</v>
      </c>
      <c r="AB61" s="40">
        <f t="shared" si="16"/>
        <v>20000</v>
      </c>
    </row>
    <row r="62" spans="1:28" ht="22.95" customHeight="1">
      <c r="A62" s="74">
        <v>59</v>
      </c>
      <c r="B62" s="121" t="s">
        <v>277</v>
      </c>
      <c r="C62" s="121" t="s">
        <v>36</v>
      </c>
      <c r="D62" s="121" t="s">
        <v>138</v>
      </c>
      <c r="E62" s="121" t="s">
        <v>206</v>
      </c>
      <c r="F62" s="122" t="s">
        <v>215</v>
      </c>
      <c r="G62" s="113"/>
      <c r="H62" s="123"/>
      <c r="I62" s="124"/>
      <c r="J62" s="124"/>
      <c r="K62" s="125">
        <v>33333</v>
      </c>
      <c r="L62" s="126">
        <v>80000</v>
      </c>
      <c r="M62" s="127"/>
      <c r="N62" s="128"/>
      <c r="O62" s="129"/>
      <c r="P62" s="69">
        <f t="shared" si="0"/>
        <v>20000</v>
      </c>
      <c r="Q62" s="130"/>
      <c r="R62" s="72">
        <f>IF(OR(ISERROR(INDEX(食材料費等!$B:$B,MATCH($D62,食材料費等!$A:$A,0))),Q62=0,Q62=""),0,Q62*INDEX(食材料費等!$B:$B,MATCH($D62,食材料費等!$A:$A,0)))</f>
        <v>0</v>
      </c>
      <c r="S62" s="78">
        <f t="shared" si="1"/>
        <v>20000</v>
      </c>
      <c r="T62" s="44">
        <f t="shared" si="2"/>
        <v>0</v>
      </c>
      <c r="U62" s="44">
        <f t="shared" si="3"/>
        <v>599117.18061674002</v>
      </c>
      <c r="V62" s="38" t="s">
        <v>146</v>
      </c>
      <c r="W62" s="39">
        <f t="shared" si="11"/>
        <v>1</v>
      </c>
      <c r="X62" s="40">
        <f t="shared" si="12"/>
        <v>20000</v>
      </c>
      <c r="Y62" s="39">
        <f t="shared" si="13"/>
        <v>0</v>
      </c>
      <c r="Z62" s="40">
        <f t="shared" si="14"/>
        <v>0</v>
      </c>
      <c r="AA62" s="39">
        <f t="shared" si="15"/>
        <v>1</v>
      </c>
      <c r="AB62" s="40">
        <f t="shared" si="16"/>
        <v>20000</v>
      </c>
    </row>
    <row r="63" spans="1:28" ht="22.95" customHeight="1">
      <c r="A63" s="74">
        <v>60</v>
      </c>
      <c r="B63" s="121" t="s">
        <v>251</v>
      </c>
      <c r="C63" s="121" t="s">
        <v>28</v>
      </c>
      <c r="D63" s="121" t="s">
        <v>139</v>
      </c>
      <c r="E63" s="121" t="s">
        <v>206</v>
      </c>
      <c r="F63" s="122"/>
      <c r="G63" s="113"/>
      <c r="H63" s="123">
        <v>500000</v>
      </c>
      <c r="I63" s="124"/>
      <c r="J63" s="124"/>
      <c r="K63" s="125"/>
      <c r="L63" s="126"/>
      <c r="M63" s="127"/>
      <c r="N63" s="128"/>
      <c r="O63" s="129"/>
      <c r="P63" s="69">
        <f t="shared" si="0"/>
        <v>16000</v>
      </c>
      <c r="Q63" s="130">
        <v>30</v>
      </c>
      <c r="R63" s="72">
        <f>IF(OR(ISERROR(INDEX(食材料費等!$B:$B,MATCH($D63,食材料費等!$A:$A,0))),Q63=0,Q63=""),0,Q63*INDEX(食材料費等!$B:$B,MATCH($D63,食材料費等!$A:$A,0)))</f>
        <v>90000</v>
      </c>
      <c r="S63" s="78">
        <f t="shared" si="1"/>
        <v>106000</v>
      </c>
      <c r="T63" s="44">
        <f t="shared" si="2"/>
        <v>500000</v>
      </c>
      <c r="U63" s="44">
        <f t="shared" si="3"/>
        <v>0</v>
      </c>
      <c r="V63" s="38" t="s">
        <v>147</v>
      </c>
      <c r="W63" s="39">
        <f t="shared" si="11"/>
        <v>1</v>
      </c>
      <c r="X63" s="40">
        <f t="shared" si="12"/>
        <v>20000</v>
      </c>
      <c r="Y63" s="39">
        <f t="shared" si="13"/>
        <v>0</v>
      </c>
      <c r="Z63" s="40">
        <f t="shared" si="14"/>
        <v>0</v>
      </c>
      <c r="AA63" s="39">
        <f t="shared" si="15"/>
        <v>1</v>
      </c>
      <c r="AB63" s="40">
        <f t="shared" si="16"/>
        <v>20000</v>
      </c>
    </row>
    <row r="64" spans="1:28" ht="22.95" customHeight="1">
      <c r="A64" s="74">
        <v>61</v>
      </c>
      <c r="B64" s="121" t="s">
        <v>257</v>
      </c>
      <c r="C64" s="121" t="s">
        <v>28</v>
      </c>
      <c r="D64" s="121" t="s">
        <v>159</v>
      </c>
      <c r="E64" s="121" t="s">
        <v>206</v>
      </c>
      <c r="F64" s="122"/>
      <c r="G64" s="113"/>
      <c r="H64" s="123">
        <v>500000</v>
      </c>
      <c r="I64" s="124"/>
      <c r="J64" s="124"/>
      <c r="K64" s="125"/>
      <c r="L64" s="126"/>
      <c r="M64" s="127"/>
      <c r="N64" s="128"/>
      <c r="O64" s="129"/>
      <c r="P64" s="69">
        <f t="shared" si="0"/>
        <v>16000</v>
      </c>
      <c r="Q64" s="130">
        <v>30</v>
      </c>
      <c r="R64" s="72">
        <f>IF(OR(ISERROR(INDEX(食材料費等!$B:$B,MATCH($D64,食材料費等!$A:$A,0))),Q64=0,Q64=""),0,Q64*INDEX(食材料費等!$B:$B,MATCH($D64,食材料費等!$A:$A,0)))</f>
        <v>90000</v>
      </c>
      <c r="S64" s="78">
        <f t="shared" si="1"/>
        <v>106000</v>
      </c>
      <c r="T64" s="44">
        <f t="shared" si="2"/>
        <v>500000</v>
      </c>
      <c r="U64" s="44">
        <f t="shared" si="3"/>
        <v>0</v>
      </c>
      <c r="V64" s="38" t="s">
        <v>148</v>
      </c>
      <c r="W64" s="39">
        <f t="shared" si="11"/>
        <v>1</v>
      </c>
      <c r="X64" s="40">
        <f t="shared" si="12"/>
        <v>20000</v>
      </c>
      <c r="Y64" s="39">
        <f t="shared" si="13"/>
        <v>0</v>
      </c>
      <c r="Z64" s="40">
        <f t="shared" si="14"/>
        <v>0</v>
      </c>
      <c r="AA64" s="39">
        <f t="shared" si="15"/>
        <v>1</v>
      </c>
      <c r="AB64" s="40">
        <f t="shared" si="16"/>
        <v>20000</v>
      </c>
    </row>
    <row r="65" spans="1:29" ht="22.95" customHeight="1">
      <c r="A65" s="74">
        <v>62</v>
      </c>
      <c r="B65" s="121" t="s">
        <v>258</v>
      </c>
      <c r="C65" s="121" t="s">
        <v>28</v>
      </c>
      <c r="D65" s="121" t="s">
        <v>140</v>
      </c>
      <c r="E65" s="121" t="s">
        <v>206</v>
      </c>
      <c r="F65" s="122"/>
      <c r="G65" s="113"/>
      <c r="H65" s="123">
        <v>120000</v>
      </c>
      <c r="I65" s="124"/>
      <c r="J65" s="124"/>
      <c r="K65" s="125"/>
      <c r="L65" s="126"/>
      <c r="M65" s="127"/>
      <c r="N65" s="128"/>
      <c r="O65" s="129"/>
      <c r="P65" s="69">
        <f t="shared" si="0"/>
        <v>4000</v>
      </c>
      <c r="Q65" s="130">
        <v>30</v>
      </c>
      <c r="R65" s="72">
        <f>IF(OR(ISERROR(INDEX(食材料費等!$B:$B,MATCH($D65,食材料費等!$A:$A,0))),Q65=0,Q65=""),0,Q65*INDEX(食材料費等!$B:$B,MATCH($D65,食材料費等!$A:$A,0)))</f>
        <v>90000</v>
      </c>
      <c r="S65" s="78">
        <f t="shared" si="1"/>
        <v>94000</v>
      </c>
      <c r="T65" s="44">
        <f t="shared" si="2"/>
        <v>120000</v>
      </c>
      <c r="U65" s="44">
        <f t="shared" si="3"/>
        <v>0</v>
      </c>
      <c r="V65" s="38" t="s">
        <v>149</v>
      </c>
      <c r="W65" s="39">
        <f t="shared" si="11"/>
        <v>1</v>
      </c>
      <c r="X65" s="40">
        <f t="shared" si="12"/>
        <v>20000</v>
      </c>
      <c r="Y65" s="39">
        <f t="shared" si="13"/>
        <v>0</v>
      </c>
      <c r="Z65" s="40">
        <f t="shared" si="14"/>
        <v>0</v>
      </c>
      <c r="AA65" s="39">
        <f t="shared" si="15"/>
        <v>1</v>
      </c>
      <c r="AB65" s="40">
        <f t="shared" si="16"/>
        <v>20000</v>
      </c>
    </row>
    <row r="66" spans="1:29" ht="22.95" customHeight="1">
      <c r="A66" s="74">
        <v>63</v>
      </c>
      <c r="B66" s="121" t="s">
        <v>259</v>
      </c>
      <c r="C66" s="121" t="s">
        <v>28</v>
      </c>
      <c r="D66" s="121" t="s">
        <v>162</v>
      </c>
      <c r="E66" s="121" t="s">
        <v>206</v>
      </c>
      <c r="F66" s="122"/>
      <c r="G66" s="113"/>
      <c r="H66" s="123">
        <v>120000</v>
      </c>
      <c r="I66" s="124"/>
      <c r="J66" s="124"/>
      <c r="K66" s="125"/>
      <c r="L66" s="126"/>
      <c r="M66" s="127"/>
      <c r="N66" s="128"/>
      <c r="O66" s="129"/>
      <c r="P66" s="69">
        <f t="shared" si="0"/>
        <v>4000</v>
      </c>
      <c r="Q66" s="130">
        <v>30</v>
      </c>
      <c r="R66" s="72">
        <f>IF(OR(ISERROR(INDEX(食材料費等!$B:$B,MATCH($D66,食材料費等!$A:$A,0))),Q66=0,Q66=""),0,Q66*INDEX(食材料費等!$B:$B,MATCH($D66,食材料費等!$A:$A,0)))</f>
        <v>90000</v>
      </c>
      <c r="S66" s="78">
        <f t="shared" si="1"/>
        <v>94000</v>
      </c>
      <c r="T66" s="44">
        <f t="shared" si="2"/>
        <v>120000</v>
      </c>
      <c r="U66" s="44">
        <f t="shared" si="3"/>
        <v>0</v>
      </c>
      <c r="V66" s="41" t="s">
        <v>150</v>
      </c>
      <c r="W66" s="42">
        <f t="shared" si="11"/>
        <v>1</v>
      </c>
      <c r="X66" s="43">
        <f t="shared" si="12"/>
        <v>20000</v>
      </c>
      <c r="Y66" s="42">
        <f t="shared" si="13"/>
        <v>0</v>
      </c>
      <c r="Z66" s="43">
        <f t="shared" si="14"/>
        <v>0</v>
      </c>
      <c r="AA66" s="42">
        <f t="shared" si="15"/>
        <v>1</v>
      </c>
      <c r="AB66" s="43">
        <f t="shared" si="16"/>
        <v>20000</v>
      </c>
    </row>
    <row r="67" spans="1:29" ht="22.95" customHeight="1">
      <c r="A67" s="74">
        <v>64</v>
      </c>
      <c r="B67" s="121" t="s">
        <v>260</v>
      </c>
      <c r="C67" s="121" t="s">
        <v>28</v>
      </c>
      <c r="D67" s="121" t="s">
        <v>160</v>
      </c>
      <c r="E67" s="121" t="s">
        <v>206</v>
      </c>
      <c r="F67" s="122"/>
      <c r="G67" s="113"/>
      <c r="H67" s="123">
        <v>120000</v>
      </c>
      <c r="I67" s="124"/>
      <c r="J67" s="124"/>
      <c r="K67" s="125"/>
      <c r="L67" s="126"/>
      <c r="M67" s="127"/>
      <c r="N67" s="128"/>
      <c r="O67" s="129"/>
      <c r="P67" s="69">
        <f t="shared" si="0"/>
        <v>4000</v>
      </c>
      <c r="Q67" s="130">
        <v>30</v>
      </c>
      <c r="R67" s="72">
        <f>IF(OR(ISERROR(INDEX(食材料費等!$B:$B,MATCH($D67,食材料費等!$A:$A,0))),Q67=0,Q67=""),0,Q67*INDEX(食材料費等!$B:$B,MATCH($D67,食材料費等!$A:$A,0)))</f>
        <v>90000</v>
      </c>
      <c r="S67" s="78">
        <f t="shared" si="1"/>
        <v>94000</v>
      </c>
      <c r="T67" s="44">
        <f t="shared" si="2"/>
        <v>120000</v>
      </c>
      <c r="U67" s="44">
        <f t="shared" si="3"/>
        <v>0</v>
      </c>
      <c r="V67" s="35" t="s">
        <v>151</v>
      </c>
      <c r="W67" s="36">
        <f t="shared" si="11"/>
        <v>1</v>
      </c>
      <c r="X67" s="37">
        <f t="shared" si="12"/>
        <v>16000</v>
      </c>
      <c r="Y67" s="36">
        <f t="shared" si="13"/>
        <v>1</v>
      </c>
      <c r="Z67" s="37">
        <f t="shared" si="14"/>
        <v>90000</v>
      </c>
      <c r="AA67" s="36">
        <f t="shared" si="15"/>
        <v>1</v>
      </c>
      <c r="AB67" s="37">
        <f t="shared" si="16"/>
        <v>106000</v>
      </c>
    </row>
    <row r="68" spans="1:29" ht="22.95" customHeight="1">
      <c r="A68" s="74">
        <v>65</v>
      </c>
      <c r="B68" s="121" t="s">
        <v>261</v>
      </c>
      <c r="C68" s="121" t="s">
        <v>28</v>
      </c>
      <c r="D68" s="121" t="s">
        <v>164</v>
      </c>
      <c r="E68" s="121" t="s">
        <v>206</v>
      </c>
      <c r="F68" s="122"/>
      <c r="G68" s="113"/>
      <c r="H68" s="123">
        <v>120000</v>
      </c>
      <c r="I68" s="124"/>
      <c r="J68" s="124"/>
      <c r="K68" s="125"/>
      <c r="L68" s="126"/>
      <c r="M68" s="127"/>
      <c r="N68" s="128"/>
      <c r="O68" s="129"/>
      <c r="P68" s="69">
        <f t="shared" si="0"/>
        <v>4000</v>
      </c>
      <c r="Q68" s="130">
        <v>30</v>
      </c>
      <c r="R68" s="72">
        <f>IF(OR(ISERROR(INDEX(食材料費等!$B:$B,MATCH($D68,食材料費等!$A:$A,0))),Q68=0,Q68=""),0,Q68*INDEX(食材料費等!$B:$B,MATCH($D68,食材料費等!$A:$A,0)))</f>
        <v>90000</v>
      </c>
      <c r="S68" s="78">
        <f t="shared" si="1"/>
        <v>94000</v>
      </c>
      <c r="T68" s="44">
        <f t="shared" si="2"/>
        <v>120000</v>
      </c>
      <c r="U68" s="44">
        <f t="shared" si="3"/>
        <v>0</v>
      </c>
      <c r="V68" s="38" t="s">
        <v>166</v>
      </c>
      <c r="W68" s="39">
        <f t="shared" si="11"/>
        <v>1</v>
      </c>
      <c r="X68" s="40">
        <f t="shared" si="12"/>
        <v>16000</v>
      </c>
      <c r="Y68" s="39">
        <f t="shared" si="13"/>
        <v>1</v>
      </c>
      <c r="Z68" s="40">
        <f t="shared" si="14"/>
        <v>90000</v>
      </c>
      <c r="AA68" s="39">
        <f t="shared" si="15"/>
        <v>1</v>
      </c>
      <c r="AB68" s="40">
        <f t="shared" si="16"/>
        <v>106000</v>
      </c>
    </row>
    <row r="69" spans="1:29" ht="22.95" customHeight="1">
      <c r="A69" s="74">
        <v>66</v>
      </c>
      <c r="B69" s="121" t="s">
        <v>252</v>
      </c>
      <c r="C69" s="121" t="s">
        <v>28</v>
      </c>
      <c r="D69" s="121" t="s">
        <v>141</v>
      </c>
      <c r="E69" s="121" t="s">
        <v>206</v>
      </c>
      <c r="F69" s="122"/>
      <c r="G69" s="113"/>
      <c r="H69" s="123">
        <v>120000</v>
      </c>
      <c r="I69" s="124"/>
      <c r="J69" s="124"/>
      <c r="K69" s="125"/>
      <c r="L69" s="126"/>
      <c r="M69" s="127"/>
      <c r="N69" s="128"/>
      <c r="O69" s="129"/>
      <c r="P69" s="69">
        <f t="shared" ref="P69:P132" si="17">IF(C69="その他※対象外",0,ROUNDDOWN(SUM(T69:U69)*0.135*IF(OR($D69="病院",$D69="有床診療所"),$O69,0.5)*0.5,-3))</f>
        <v>4000</v>
      </c>
      <c r="Q69" s="130">
        <v>30</v>
      </c>
      <c r="R69" s="72">
        <f>IF(OR(ISERROR(INDEX(食材料費等!$B:$B,MATCH($D69,食材料費等!$A:$A,0))),Q69=0,Q69=""),0,Q69*INDEX(食材料費等!$B:$B,MATCH($D69,食材料費等!$A:$A,0)))</f>
        <v>90000</v>
      </c>
      <c r="S69" s="78">
        <f t="shared" ref="S69:S132" si="18">SUM(P69,R69)</f>
        <v>94000</v>
      </c>
      <c r="T69" s="44">
        <f t="shared" ref="T69:T132" si="19">IF(AND($M69&lt;&gt;"",$N69&lt;&gt;""),$H69*$N69/$M69,IF($H69&lt;&gt;"",$H69,0))</f>
        <v>120000</v>
      </c>
      <c r="U69" s="44">
        <f t="shared" ref="U69:U132" si="20">IF(AND($M69&lt;&gt;"",$N69&lt;&gt;""),IF(AND($I69&lt;&gt;"",$J69&lt;&gt;""),SUM($I69:$J69),SUM($K69:$L69))/1.135*6*$N69/$M69,IF(OR($H69=0,$H69=""),IF(AND($I69&lt;&gt;"",$J69&lt;&gt;""),SUM($I69:$J69),SUM($K69:$L69))/1.135*6,0))</f>
        <v>0</v>
      </c>
      <c r="V69" s="38" t="s">
        <v>152</v>
      </c>
      <c r="W69" s="39">
        <f t="shared" si="11"/>
        <v>1</v>
      </c>
      <c r="X69" s="40">
        <f t="shared" si="12"/>
        <v>4000</v>
      </c>
      <c r="Y69" s="39">
        <f t="shared" si="13"/>
        <v>1</v>
      </c>
      <c r="Z69" s="40">
        <f t="shared" si="14"/>
        <v>90000</v>
      </c>
      <c r="AA69" s="39">
        <f t="shared" si="15"/>
        <v>1</v>
      </c>
      <c r="AB69" s="40">
        <f t="shared" si="16"/>
        <v>94000</v>
      </c>
      <c r="AC69" s="50"/>
    </row>
    <row r="70" spans="1:29" ht="22.95" customHeight="1">
      <c r="A70" s="74">
        <v>67</v>
      </c>
      <c r="B70" s="121"/>
      <c r="C70" s="121"/>
      <c r="D70" s="121"/>
      <c r="E70" s="121"/>
      <c r="F70" s="122"/>
      <c r="G70" s="113"/>
      <c r="H70" s="123"/>
      <c r="I70" s="124"/>
      <c r="J70" s="124"/>
      <c r="K70" s="125"/>
      <c r="L70" s="126"/>
      <c r="M70" s="127"/>
      <c r="N70" s="128"/>
      <c r="O70" s="129"/>
      <c r="P70" s="69">
        <f t="shared" si="17"/>
        <v>0</v>
      </c>
      <c r="Q70" s="130"/>
      <c r="R70" s="72">
        <f>IF(OR(ISERROR(INDEX(食材料費等!$B:$B,MATCH($D70,食材料費等!$A:$A,0))),Q70=0,Q70=""),0,Q70*INDEX(食材料費等!$B:$B,MATCH($D70,食材料費等!$A:$A,0)))</f>
        <v>0</v>
      </c>
      <c r="S70" s="78">
        <f t="shared" si="18"/>
        <v>0</v>
      </c>
      <c r="T70" s="44">
        <f t="shared" si="19"/>
        <v>0</v>
      </c>
      <c r="U70" s="44">
        <f t="shared" si="20"/>
        <v>0</v>
      </c>
      <c r="V70" s="38" t="s">
        <v>162</v>
      </c>
      <c r="W70" s="39">
        <f t="shared" si="11"/>
        <v>1</v>
      </c>
      <c r="X70" s="40">
        <f t="shared" si="12"/>
        <v>4000</v>
      </c>
      <c r="Y70" s="39">
        <f t="shared" si="13"/>
        <v>1</v>
      </c>
      <c r="Z70" s="40">
        <f t="shared" si="14"/>
        <v>90000</v>
      </c>
      <c r="AA70" s="39">
        <f t="shared" si="15"/>
        <v>1</v>
      </c>
      <c r="AB70" s="40">
        <f t="shared" si="16"/>
        <v>94000</v>
      </c>
      <c r="AC70" s="50"/>
    </row>
    <row r="71" spans="1:29" ht="22.95" customHeight="1">
      <c r="A71" s="74">
        <v>68</v>
      </c>
      <c r="B71" s="121"/>
      <c r="C71" s="121"/>
      <c r="D71" s="121"/>
      <c r="E71" s="121"/>
      <c r="F71" s="122"/>
      <c r="G71" s="113"/>
      <c r="H71" s="123"/>
      <c r="I71" s="124"/>
      <c r="J71" s="124"/>
      <c r="K71" s="125"/>
      <c r="L71" s="126"/>
      <c r="M71" s="127"/>
      <c r="N71" s="128"/>
      <c r="O71" s="129"/>
      <c r="P71" s="69">
        <f t="shared" si="17"/>
        <v>0</v>
      </c>
      <c r="Q71" s="130"/>
      <c r="R71" s="72">
        <f>IF(OR(ISERROR(INDEX(食材料費等!$B:$B,MATCH($D71,食材料費等!$A:$A,0))),Q71=0,Q71=""),0,Q71*INDEX(食材料費等!$B:$B,MATCH($D71,食材料費等!$A:$A,0)))</f>
        <v>0</v>
      </c>
      <c r="S71" s="78">
        <f t="shared" si="18"/>
        <v>0</v>
      </c>
      <c r="T71" s="44">
        <f t="shared" si="19"/>
        <v>0</v>
      </c>
      <c r="U71" s="44">
        <f t="shared" si="20"/>
        <v>0</v>
      </c>
      <c r="V71" s="38" t="s">
        <v>160</v>
      </c>
      <c r="W71" s="39">
        <f t="shared" si="11"/>
        <v>1</v>
      </c>
      <c r="X71" s="40">
        <f t="shared" si="12"/>
        <v>4000</v>
      </c>
      <c r="Y71" s="39">
        <f t="shared" si="13"/>
        <v>1</v>
      </c>
      <c r="Z71" s="40">
        <f t="shared" si="14"/>
        <v>90000</v>
      </c>
      <c r="AA71" s="39">
        <f t="shared" si="15"/>
        <v>1</v>
      </c>
      <c r="AB71" s="40">
        <f t="shared" si="16"/>
        <v>94000</v>
      </c>
      <c r="AC71" s="50"/>
    </row>
    <row r="72" spans="1:29" ht="22.95" customHeight="1">
      <c r="A72" s="74">
        <v>69</v>
      </c>
      <c r="B72" s="121"/>
      <c r="C72" s="121"/>
      <c r="D72" s="121"/>
      <c r="E72" s="121"/>
      <c r="F72" s="122"/>
      <c r="G72" s="113"/>
      <c r="H72" s="123"/>
      <c r="I72" s="124"/>
      <c r="J72" s="124"/>
      <c r="K72" s="125"/>
      <c r="L72" s="126"/>
      <c r="M72" s="127"/>
      <c r="N72" s="128"/>
      <c r="O72" s="129"/>
      <c r="P72" s="69">
        <f t="shared" si="17"/>
        <v>0</v>
      </c>
      <c r="Q72" s="130"/>
      <c r="R72" s="72">
        <f>IF(OR(ISERROR(INDEX(食材料費等!$B:$B,MATCH($D72,食材料費等!$A:$A,0))),Q72=0,Q72=""),0,Q72*INDEX(食材料費等!$B:$B,MATCH($D72,食材料費等!$A:$A,0)))</f>
        <v>0</v>
      </c>
      <c r="S72" s="78">
        <f t="shared" si="18"/>
        <v>0</v>
      </c>
      <c r="T72" s="44">
        <f t="shared" si="19"/>
        <v>0</v>
      </c>
      <c r="U72" s="44">
        <f t="shared" si="20"/>
        <v>0</v>
      </c>
      <c r="V72" s="38" t="s">
        <v>164</v>
      </c>
      <c r="W72" s="39">
        <f t="shared" si="11"/>
        <v>1</v>
      </c>
      <c r="X72" s="40">
        <f t="shared" si="12"/>
        <v>4000</v>
      </c>
      <c r="Y72" s="39">
        <f t="shared" si="13"/>
        <v>1</v>
      </c>
      <c r="Z72" s="40">
        <f t="shared" si="14"/>
        <v>90000</v>
      </c>
      <c r="AA72" s="39">
        <f t="shared" si="15"/>
        <v>1</v>
      </c>
      <c r="AB72" s="40">
        <f t="shared" si="16"/>
        <v>94000</v>
      </c>
      <c r="AC72" s="50"/>
    </row>
    <row r="73" spans="1:29" ht="22.95" customHeight="1">
      <c r="A73" s="74">
        <v>70</v>
      </c>
      <c r="B73" s="121"/>
      <c r="C73" s="121"/>
      <c r="D73" s="121"/>
      <c r="E73" s="121"/>
      <c r="F73" s="122"/>
      <c r="G73" s="113"/>
      <c r="H73" s="123"/>
      <c r="I73" s="124"/>
      <c r="J73" s="124"/>
      <c r="K73" s="125"/>
      <c r="L73" s="126"/>
      <c r="M73" s="127"/>
      <c r="N73" s="128"/>
      <c r="O73" s="129"/>
      <c r="P73" s="69">
        <f t="shared" si="17"/>
        <v>0</v>
      </c>
      <c r="Q73" s="130"/>
      <c r="R73" s="72">
        <f>IF(OR(ISERROR(INDEX(食材料費等!$B:$B,MATCH($D73,食材料費等!$A:$A,0))),Q73=0,Q73=""),0,Q73*INDEX(食材料費等!$B:$B,MATCH($D73,食材料費等!$A:$A,0)))</f>
        <v>0</v>
      </c>
      <c r="S73" s="78">
        <f t="shared" si="18"/>
        <v>0</v>
      </c>
      <c r="T73" s="44">
        <f t="shared" si="19"/>
        <v>0</v>
      </c>
      <c r="U73" s="44">
        <f t="shared" si="20"/>
        <v>0</v>
      </c>
      <c r="V73" s="41" t="s">
        <v>153</v>
      </c>
      <c r="W73" s="42">
        <f t="shared" si="11"/>
        <v>1</v>
      </c>
      <c r="X73" s="43">
        <f t="shared" si="12"/>
        <v>4000</v>
      </c>
      <c r="Y73" s="42">
        <f t="shared" si="13"/>
        <v>1</v>
      </c>
      <c r="Z73" s="43">
        <f t="shared" si="14"/>
        <v>90000</v>
      </c>
      <c r="AA73" s="42">
        <f t="shared" si="15"/>
        <v>1</v>
      </c>
      <c r="AB73" s="43">
        <f t="shared" si="16"/>
        <v>94000</v>
      </c>
    </row>
    <row r="74" spans="1:29" ht="22.95" customHeight="1">
      <c r="A74" s="74">
        <v>71</v>
      </c>
      <c r="B74" s="121"/>
      <c r="C74" s="121"/>
      <c r="D74" s="121"/>
      <c r="E74" s="121"/>
      <c r="F74" s="122"/>
      <c r="G74" s="113"/>
      <c r="H74" s="123"/>
      <c r="I74" s="124"/>
      <c r="J74" s="124"/>
      <c r="K74" s="125"/>
      <c r="L74" s="126"/>
      <c r="M74" s="127"/>
      <c r="N74" s="128"/>
      <c r="O74" s="129"/>
      <c r="P74" s="69">
        <f t="shared" si="17"/>
        <v>0</v>
      </c>
      <c r="Q74" s="130"/>
      <c r="R74" s="72">
        <f>IF(OR(ISERROR(INDEX(食材料費等!$B:$B,MATCH($D74,食材料費等!$A:$A,0))),Q74=0,Q74=""),0,Q74*INDEX(食材料費等!$B:$B,MATCH($D74,食材料費等!$A:$A,0)))</f>
        <v>0</v>
      </c>
      <c r="S74" s="78">
        <f t="shared" si="18"/>
        <v>0</v>
      </c>
      <c r="T74" s="44">
        <f t="shared" si="19"/>
        <v>0</v>
      </c>
      <c r="U74" s="44">
        <f t="shared" si="20"/>
        <v>0</v>
      </c>
    </row>
    <row r="75" spans="1:29" ht="22.95" customHeight="1">
      <c r="A75" s="74">
        <v>72</v>
      </c>
      <c r="B75" s="121"/>
      <c r="C75" s="121"/>
      <c r="D75" s="121"/>
      <c r="E75" s="121"/>
      <c r="F75" s="122"/>
      <c r="G75" s="113"/>
      <c r="H75" s="123"/>
      <c r="I75" s="124"/>
      <c r="J75" s="124"/>
      <c r="K75" s="125"/>
      <c r="L75" s="126"/>
      <c r="M75" s="127"/>
      <c r="N75" s="128"/>
      <c r="O75" s="129"/>
      <c r="P75" s="69">
        <f t="shared" si="17"/>
        <v>0</v>
      </c>
      <c r="Q75" s="130"/>
      <c r="R75" s="72">
        <f>IF(OR(ISERROR(INDEX(食材料費等!$B:$B,MATCH($D75,食材料費等!$A:$A,0))),Q75=0,Q75=""),0,Q75*INDEX(食材料費等!$B:$B,MATCH($D75,食材料費等!$A:$A,0)))</f>
        <v>0</v>
      </c>
      <c r="S75" s="78">
        <f t="shared" si="18"/>
        <v>0</v>
      </c>
      <c r="T75" s="44">
        <f t="shared" si="19"/>
        <v>0</v>
      </c>
      <c r="U75" s="44">
        <f t="shared" si="20"/>
        <v>0</v>
      </c>
    </row>
    <row r="76" spans="1:29" ht="22.95" customHeight="1">
      <c r="A76" s="74">
        <v>73</v>
      </c>
      <c r="B76" s="121"/>
      <c r="C76" s="121"/>
      <c r="D76" s="121"/>
      <c r="E76" s="121"/>
      <c r="F76" s="122"/>
      <c r="G76" s="113"/>
      <c r="H76" s="123"/>
      <c r="I76" s="124"/>
      <c r="J76" s="124"/>
      <c r="K76" s="125"/>
      <c r="L76" s="126"/>
      <c r="M76" s="127"/>
      <c r="N76" s="128"/>
      <c r="O76" s="129"/>
      <c r="P76" s="69">
        <f t="shared" si="17"/>
        <v>0</v>
      </c>
      <c r="Q76" s="130"/>
      <c r="R76" s="72">
        <f>IF(OR(ISERROR(INDEX(食材料費等!$B:$B,MATCH($D76,食材料費等!$A:$A,0))),Q76=0,Q76=""),0,Q76*INDEX(食材料費等!$B:$B,MATCH($D76,食材料費等!$A:$A,0)))</f>
        <v>0</v>
      </c>
      <c r="S76" s="78">
        <f t="shared" si="18"/>
        <v>0</v>
      </c>
      <c r="T76" s="44">
        <f t="shared" si="19"/>
        <v>0</v>
      </c>
      <c r="U76" s="44">
        <f t="shared" si="20"/>
        <v>0</v>
      </c>
    </row>
    <row r="77" spans="1:29" ht="22.95" customHeight="1">
      <c r="A77" s="74">
        <v>74</v>
      </c>
      <c r="B77" s="121"/>
      <c r="C77" s="121"/>
      <c r="D77" s="121"/>
      <c r="E77" s="121"/>
      <c r="F77" s="122"/>
      <c r="G77" s="113"/>
      <c r="H77" s="123"/>
      <c r="I77" s="124"/>
      <c r="J77" s="124"/>
      <c r="K77" s="125"/>
      <c r="L77" s="126"/>
      <c r="M77" s="127"/>
      <c r="N77" s="128"/>
      <c r="O77" s="129"/>
      <c r="P77" s="69">
        <f t="shared" si="17"/>
        <v>0</v>
      </c>
      <c r="Q77" s="130"/>
      <c r="R77" s="72">
        <f>IF(OR(ISERROR(INDEX(食材料費等!$B:$B,MATCH($D77,食材料費等!$A:$A,0))),Q77=0,Q77=""),0,Q77*INDEX(食材料費等!$B:$B,MATCH($D77,食材料費等!$A:$A,0)))</f>
        <v>0</v>
      </c>
      <c r="S77" s="78">
        <f t="shared" si="18"/>
        <v>0</v>
      </c>
      <c r="T77" s="44">
        <f t="shared" si="19"/>
        <v>0</v>
      </c>
      <c r="U77" s="44">
        <f t="shared" si="20"/>
        <v>0</v>
      </c>
    </row>
    <row r="78" spans="1:29" ht="22.95" customHeight="1">
      <c r="A78" s="74">
        <v>75</v>
      </c>
      <c r="B78" s="121"/>
      <c r="C78" s="121"/>
      <c r="D78" s="121"/>
      <c r="E78" s="121"/>
      <c r="F78" s="122"/>
      <c r="G78" s="113"/>
      <c r="H78" s="123"/>
      <c r="I78" s="124"/>
      <c r="J78" s="124"/>
      <c r="K78" s="125"/>
      <c r="L78" s="126"/>
      <c r="M78" s="127"/>
      <c r="N78" s="128"/>
      <c r="O78" s="129"/>
      <c r="P78" s="69">
        <f t="shared" si="17"/>
        <v>0</v>
      </c>
      <c r="Q78" s="130"/>
      <c r="R78" s="72">
        <f>IF(OR(ISERROR(INDEX(食材料費等!$B:$B,MATCH($D78,食材料費等!$A:$A,0))),Q78=0,Q78=""),0,Q78*INDEX(食材料費等!$B:$B,MATCH($D78,食材料費等!$A:$A,0)))</f>
        <v>0</v>
      </c>
      <c r="S78" s="78">
        <f t="shared" si="18"/>
        <v>0</v>
      </c>
      <c r="T78" s="44">
        <f t="shared" si="19"/>
        <v>0</v>
      </c>
      <c r="U78" s="44">
        <f t="shared" si="20"/>
        <v>0</v>
      </c>
    </row>
    <row r="79" spans="1:29" ht="22.95" customHeight="1">
      <c r="A79" s="74">
        <v>76</v>
      </c>
      <c r="B79" s="121"/>
      <c r="C79" s="121"/>
      <c r="D79" s="121"/>
      <c r="E79" s="121"/>
      <c r="F79" s="122"/>
      <c r="G79" s="113"/>
      <c r="H79" s="123"/>
      <c r="I79" s="124"/>
      <c r="J79" s="124"/>
      <c r="K79" s="125"/>
      <c r="L79" s="126"/>
      <c r="M79" s="127"/>
      <c r="N79" s="128"/>
      <c r="O79" s="129"/>
      <c r="P79" s="69">
        <f t="shared" si="17"/>
        <v>0</v>
      </c>
      <c r="Q79" s="130"/>
      <c r="R79" s="72">
        <f>IF(OR(ISERROR(INDEX(食材料費等!$B:$B,MATCH($D79,食材料費等!$A:$A,0))),Q79=0,Q79=""),0,Q79*INDEX(食材料費等!$B:$B,MATCH($D79,食材料費等!$A:$A,0)))</f>
        <v>0</v>
      </c>
      <c r="S79" s="78">
        <f t="shared" si="18"/>
        <v>0</v>
      </c>
      <c r="T79" s="44">
        <f t="shared" si="19"/>
        <v>0</v>
      </c>
      <c r="U79" s="44">
        <f t="shared" si="20"/>
        <v>0</v>
      </c>
    </row>
    <row r="80" spans="1:29" ht="22.95" customHeight="1">
      <c r="A80" s="74">
        <v>77</v>
      </c>
      <c r="B80" s="121"/>
      <c r="C80" s="121"/>
      <c r="D80" s="121"/>
      <c r="E80" s="121"/>
      <c r="F80" s="122"/>
      <c r="G80" s="113"/>
      <c r="H80" s="123"/>
      <c r="I80" s="124"/>
      <c r="J80" s="124"/>
      <c r="K80" s="125"/>
      <c r="L80" s="126"/>
      <c r="M80" s="127"/>
      <c r="N80" s="128"/>
      <c r="O80" s="129"/>
      <c r="P80" s="69">
        <f t="shared" si="17"/>
        <v>0</v>
      </c>
      <c r="Q80" s="130"/>
      <c r="R80" s="72">
        <f>IF(OR(ISERROR(INDEX(食材料費等!$B:$B,MATCH($D80,食材料費等!$A:$A,0))),Q80=0,Q80=""),0,Q80*INDEX(食材料費等!$B:$B,MATCH($D80,食材料費等!$A:$A,0)))</f>
        <v>0</v>
      </c>
      <c r="S80" s="78">
        <f t="shared" si="18"/>
        <v>0</v>
      </c>
      <c r="T80" s="44">
        <f t="shared" si="19"/>
        <v>0</v>
      </c>
      <c r="U80" s="44">
        <f t="shared" si="20"/>
        <v>0</v>
      </c>
    </row>
    <row r="81" spans="1:21" ht="22.95" customHeight="1">
      <c r="A81" s="74">
        <v>78</v>
      </c>
      <c r="B81" s="121"/>
      <c r="C81" s="121"/>
      <c r="D81" s="121"/>
      <c r="E81" s="121"/>
      <c r="F81" s="122"/>
      <c r="G81" s="113"/>
      <c r="H81" s="123"/>
      <c r="I81" s="124"/>
      <c r="J81" s="124"/>
      <c r="K81" s="125"/>
      <c r="L81" s="126"/>
      <c r="M81" s="127"/>
      <c r="N81" s="128"/>
      <c r="O81" s="129"/>
      <c r="P81" s="69">
        <f t="shared" si="17"/>
        <v>0</v>
      </c>
      <c r="Q81" s="130"/>
      <c r="R81" s="72">
        <f>IF(OR(ISERROR(INDEX(食材料費等!$B:$B,MATCH($D81,食材料費等!$A:$A,0))),Q81=0,Q81=""),0,Q81*INDEX(食材料費等!$B:$B,MATCH($D81,食材料費等!$A:$A,0)))</f>
        <v>0</v>
      </c>
      <c r="S81" s="78">
        <f t="shared" si="18"/>
        <v>0</v>
      </c>
      <c r="T81" s="44">
        <f t="shared" si="19"/>
        <v>0</v>
      </c>
      <c r="U81" s="44">
        <f t="shared" si="20"/>
        <v>0</v>
      </c>
    </row>
    <row r="82" spans="1:21" ht="22.95" customHeight="1">
      <c r="A82" s="74">
        <v>79</v>
      </c>
      <c r="B82" s="121"/>
      <c r="C82" s="121"/>
      <c r="D82" s="121"/>
      <c r="E82" s="121"/>
      <c r="F82" s="122"/>
      <c r="G82" s="113"/>
      <c r="H82" s="123"/>
      <c r="I82" s="124"/>
      <c r="J82" s="124"/>
      <c r="K82" s="125"/>
      <c r="L82" s="126"/>
      <c r="M82" s="127"/>
      <c r="N82" s="128"/>
      <c r="O82" s="129"/>
      <c r="P82" s="69">
        <f t="shared" si="17"/>
        <v>0</v>
      </c>
      <c r="Q82" s="130"/>
      <c r="R82" s="72">
        <f>IF(OR(ISERROR(INDEX(食材料費等!$B:$B,MATCH($D82,食材料費等!$A:$A,0))),Q82=0,Q82=""),0,Q82*INDEX(食材料費等!$B:$B,MATCH($D82,食材料費等!$A:$A,0)))</f>
        <v>0</v>
      </c>
      <c r="S82" s="78">
        <f t="shared" si="18"/>
        <v>0</v>
      </c>
      <c r="T82" s="44">
        <f t="shared" si="19"/>
        <v>0</v>
      </c>
      <c r="U82" s="44">
        <f t="shared" si="20"/>
        <v>0</v>
      </c>
    </row>
    <row r="83" spans="1:21" ht="22.95" customHeight="1">
      <c r="A83" s="74">
        <v>80</v>
      </c>
      <c r="B83" s="121"/>
      <c r="C83" s="121"/>
      <c r="D83" s="121"/>
      <c r="E83" s="121"/>
      <c r="F83" s="122"/>
      <c r="G83" s="113"/>
      <c r="H83" s="123"/>
      <c r="I83" s="124"/>
      <c r="J83" s="124"/>
      <c r="K83" s="125"/>
      <c r="L83" s="126"/>
      <c r="M83" s="127"/>
      <c r="N83" s="128"/>
      <c r="O83" s="129"/>
      <c r="P83" s="69">
        <f t="shared" si="17"/>
        <v>0</v>
      </c>
      <c r="Q83" s="130"/>
      <c r="R83" s="72">
        <f>IF(OR(ISERROR(INDEX(食材料費等!$B:$B,MATCH($D83,食材料費等!$A:$A,0))),Q83=0,Q83=""),0,Q83*INDEX(食材料費等!$B:$B,MATCH($D83,食材料費等!$A:$A,0)))</f>
        <v>0</v>
      </c>
      <c r="S83" s="78">
        <f t="shared" si="18"/>
        <v>0</v>
      </c>
      <c r="T83" s="44">
        <f t="shared" si="19"/>
        <v>0</v>
      </c>
      <c r="U83" s="44">
        <f t="shared" si="20"/>
        <v>0</v>
      </c>
    </row>
    <row r="84" spans="1:21" ht="22.95" customHeight="1">
      <c r="A84" s="74">
        <v>81</v>
      </c>
      <c r="B84" s="121"/>
      <c r="C84" s="121"/>
      <c r="D84" s="121"/>
      <c r="E84" s="121"/>
      <c r="F84" s="122"/>
      <c r="G84" s="113"/>
      <c r="H84" s="123"/>
      <c r="I84" s="124"/>
      <c r="J84" s="124"/>
      <c r="K84" s="125"/>
      <c r="L84" s="126"/>
      <c r="M84" s="127"/>
      <c r="N84" s="128"/>
      <c r="O84" s="129"/>
      <c r="P84" s="69">
        <f t="shared" si="17"/>
        <v>0</v>
      </c>
      <c r="Q84" s="130"/>
      <c r="R84" s="72">
        <f>IF(OR(ISERROR(INDEX(食材料費等!$B:$B,MATCH($D84,食材料費等!$A:$A,0))),Q84=0,Q84=""),0,Q84*INDEX(食材料費等!$B:$B,MATCH($D84,食材料費等!$A:$A,0)))</f>
        <v>0</v>
      </c>
      <c r="S84" s="78">
        <f t="shared" si="18"/>
        <v>0</v>
      </c>
      <c r="T84" s="44">
        <f t="shared" si="19"/>
        <v>0</v>
      </c>
      <c r="U84" s="44">
        <f t="shared" si="20"/>
        <v>0</v>
      </c>
    </row>
    <row r="85" spans="1:21" ht="22.95" customHeight="1">
      <c r="A85" s="74">
        <v>82</v>
      </c>
      <c r="B85" s="121"/>
      <c r="C85" s="121"/>
      <c r="D85" s="121"/>
      <c r="E85" s="121"/>
      <c r="F85" s="122"/>
      <c r="G85" s="113"/>
      <c r="H85" s="123"/>
      <c r="I85" s="124"/>
      <c r="J85" s="124"/>
      <c r="K85" s="125"/>
      <c r="L85" s="126"/>
      <c r="M85" s="127"/>
      <c r="N85" s="128"/>
      <c r="O85" s="129"/>
      <c r="P85" s="69">
        <f t="shared" si="17"/>
        <v>0</v>
      </c>
      <c r="Q85" s="130"/>
      <c r="R85" s="72">
        <f>IF(OR(ISERROR(INDEX(食材料費等!$B:$B,MATCH($D85,食材料費等!$A:$A,0))),Q85=0,Q85=""),0,Q85*INDEX(食材料費等!$B:$B,MATCH($D85,食材料費等!$A:$A,0)))</f>
        <v>0</v>
      </c>
      <c r="S85" s="78">
        <f t="shared" si="18"/>
        <v>0</v>
      </c>
      <c r="T85" s="44">
        <f t="shared" si="19"/>
        <v>0</v>
      </c>
      <c r="U85" s="44">
        <f t="shared" si="20"/>
        <v>0</v>
      </c>
    </row>
    <row r="86" spans="1:21" ht="22.95" customHeight="1">
      <c r="A86" s="74">
        <v>83</v>
      </c>
      <c r="B86" s="121"/>
      <c r="C86" s="121"/>
      <c r="D86" s="121"/>
      <c r="E86" s="121"/>
      <c r="F86" s="122"/>
      <c r="G86" s="113"/>
      <c r="H86" s="123"/>
      <c r="I86" s="124"/>
      <c r="J86" s="124"/>
      <c r="K86" s="125"/>
      <c r="L86" s="126"/>
      <c r="M86" s="127"/>
      <c r="N86" s="128"/>
      <c r="O86" s="129"/>
      <c r="P86" s="69">
        <f t="shared" si="17"/>
        <v>0</v>
      </c>
      <c r="Q86" s="130"/>
      <c r="R86" s="72">
        <f>IF(OR(ISERROR(INDEX(食材料費等!$B:$B,MATCH($D86,食材料費等!$A:$A,0))),Q86=0,Q86=""),0,Q86*INDEX(食材料費等!$B:$B,MATCH($D86,食材料費等!$A:$A,0)))</f>
        <v>0</v>
      </c>
      <c r="S86" s="78">
        <f t="shared" si="18"/>
        <v>0</v>
      </c>
      <c r="T86" s="44">
        <f t="shared" si="19"/>
        <v>0</v>
      </c>
      <c r="U86" s="44">
        <f t="shared" si="20"/>
        <v>0</v>
      </c>
    </row>
    <row r="87" spans="1:21" ht="22.95" customHeight="1">
      <c r="A87" s="74">
        <v>84</v>
      </c>
      <c r="B87" s="121"/>
      <c r="C87" s="121"/>
      <c r="D87" s="121"/>
      <c r="E87" s="121"/>
      <c r="F87" s="122"/>
      <c r="G87" s="113"/>
      <c r="H87" s="123"/>
      <c r="I87" s="124"/>
      <c r="J87" s="124"/>
      <c r="K87" s="125"/>
      <c r="L87" s="126"/>
      <c r="M87" s="127"/>
      <c r="N87" s="128"/>
      <c r="O87" s="129"/>
      <c r="P87" s="69">
        <f t="shared" si="17"/>
        <v>0</v>
      </c>
      <c r="Q87" s="130"/>
      <c r="R87" s="72">
        <f>IF(OR(ISERROR(INDEX(食材料費等!$B:$B,MATCH($D87,食材料費等!$A:$A,0))),Q87=0,Q87=""),0,Q87*INDEX(食材料費等!$B:$B,MATCH($D87,食材料費等!$A:$A,0)))</f>
        <v>0</v>
      </c>
      <c r="S87" s="78">
        <f t="shared" si="18"/>
        <v>0</v>
      </c>
      <c r="T87" s="44">
        <f t="shared" si="19"/>
        <v>0</v>
      </c>
      <c r="U87" s="44">
        <f t="shared" si="20"/>
        <v>0</v>
      </c>
    </row>
    <row r="88" spans="1:21" ht="22.95" customHeight="1">
      <c r="A88" s="74">
        <v>85</v>
      </c>
      <c r="B88" s="121"/>
      <c r="C88" s="121"/>
      <c r="D88" s="121"/>
      <c r="E88" s="121"/>
      <c r="F88" s="122"/>
      <c r="G88" s="113"/>
      <c r="H88" s="123"/>
      <c r="I88" s="124"/>
      <c r="J88" s="124"/>
      <c r="K88" s="125"/>
      <c r="L88" s="126"/>
      <c r="M88" s="127"/>
      <c r="N88" s="128"/>
      <c r="O88" s="129"/>
      <c r="P88" s="69">
        <f t="shared" si="17"/>
        <v>0</v>
      </c>
      <c r="Q88" s="130"/>
      <c r="R88" s="72">
        <f>IF(OR(ISERROR(INDEX(食材料費等!$B:$B,MATCH($D88,食材料費等!$A:$A,0))),Q88=0,Q88=""),0,Q88*INDEX(食材料費等!$B:$B,MATCH($D88,食材料費等!$A:$A,0)))</f>
        <v>0</v>
      </c>
      <c r="S88" s="78">
        <f t="shared" si="18"/>
        <v>0</v>
      </c>
      <c r="T88" s="44">
        <f t="shared" si="19"/>
        <v>0</v>
      </c>
      <c r="U88" s="44">
        <f t="shared" si="20"/>
        <v>0</v>
      </c>
    </row>
    <row r="89" spans="1:21" ht="22.95" customHeight="1">
      <c r="A89" s="74">
        <v>86</v>
      </c>
      <c r="B89" s="121"/>
      <c r="C89" s="121"/>
      <c r="D89" s="121"/>
      <c r="E89" s="121"/>
      <c r="F89" s="122"/>
      <c r="G89" s="113"/>
      <c r="H89" s="123"/>
      <c r="I89" s="124"/>
      <c r="J89" s="124"/>
      <c r="K89" s="125"/>
      <c r="L89" s="126"/>
      <c r="M89" s="127"/>
      <c r="N89" s="128"/>
      <c r="O89" s="129"/>
      <c r="P89" s="69">
        <f t="shared" si="17"/>
        <v>0</v>
      </c>
      <c r="Q89" s="130"/>
      <c r="R89" s="72">
        <f>IF(OR(ISERROR(INDEX(食材料費等!$B:$B,MATCH($D89,食材料費等!$A:$A,0))),Q89=0,Q89=""),0,Q89*INDEX(食材料費等!$B:$B,MATCH($D89,食材料費等!$A:$A,0)))</f>
        <v>0</v>
      </c>
      <c r="S89" s="78">
        <f t="shared" si="18"/>
        <v>0</v>
      </c>
      <c r="T89" s="44">
        <f t="shared" si="19"/>
        <v>0</v>
      </c>
      <c r="U89" s="44">
        <f t="shared" si="20"/>
        <v>0</v>
      </c>
    </row>
    <row r="90" spans="1:21" ht="22.95" customHeight="1">
      <c r="A90" s="74">
        <v>87</v>
      </c>
      <c r="B90" s="121"/>
      <c r="C90" s="121"/>
      <c r="D90" s="121"/>
      <c r="E90" s="121"/>
      <c r="F90" s="122"/>
      <c r="G90" s="113"/>
      <c r="H90" s="123"/>
      <c r="I90" s="124"/>
      <c r="J90" s="124"/>
      <c r="K90" s="125"/>
      <c r="L90" s="126"/>
      <c r="M90" s="127"/>
      <c r="N90" s="128"/>
      <c r="O90" s="129"/>
      <c r="P90" s="69">
        <f t="shared" si="17"/>
        <v>0</v>
      </c>
      <c r="Q90" s="130"/>
      <c r="R90" s="72">
        <f>IF(OR(ISERROR(INDEX(食材料費等!$B:$B,MATCH($D90,食材料費等!$A:$A,0))),Q90=0,Q90=""),0,Q90*INDEX(食材料費等!$B:$B,MATCH($D90,食材料費等!$A:$A,0)))</f>
        <v>0</v>
      </c>
      <c r="S90" s="78">
        <f t="shared" si="18"/>
        <v>0</v>
      </c>
      <c r="T90" s="44">
        <f t="shared" si="19"/>
        <v>0</v>
      </c>
      <c r="U90" s="44">
        <f t="shared" si="20"/>
        <v>0</v>
      </c>
    </row>
    <row r="91" spans="1:21" ht="22.95" customHeight="1">
      <c r="A91" s="74">
        <v>88</v>
      </c>
      <c r="B91" s="121"/>
      <c r="C91" s="121"/>
      <c r="D91" s="121"/>
      <c r="E91" s="121"/>
      <c r="F91" s="122"/>
      <c r="G91" s="113"/>
      <c r="H91" s="123"/>
      <c r="I91" s="124"/>
      <c r="J91" s="124"/>
      <c r="K91" s="125"/>
      <c r="L91" s="126"/>
      <c r="M91" s="127"/>
      <c r="N91" s="128"/>
      <c r="O91" s="129"/>
      <c r="P91" s="69">
        <f t="shared" si="17"/>
        <v>0</v>
      </c>
      <c r="Q91" s="130"/>
      <c r="R91" s="72">
        <f>IF(OR(ISERROR(INDEX(食材料費等!$B:$B,MATCH($D91,食材料費等!$A:$A,0))),Q91=0,Q91=""),0,Q91*INDEX(食材料費等!$B:$B,MATCH($D91,食材料費等!$A:$A,0)))</f>
        <v>0</v>
      </c>
      <c r="S91" s="78">
        <f t="shared" si="18"/>
        <v>0</v>
      </c>
      <c r="T91" s="44">
        <f t="shared" si="19"/>
        <v>0</v>
      </c>
      <c r="U91" s="44">
        <f t="shared" si="20"/>
        <v>0</v>
      </c>
    </row>
    <row r="92" spans="1:21" ht="22.95" customHeight="1">
      <c r="A92" s="74">
        <v>89</v>
      </c>
      <c r="B92" s="121"/>
      <c r="C92" s="121"/>
      <c r="D92" s="121"/>
      <c r="E92" s="121"/>
      <c r="F92" s="122"/>
      <c r="G92" s="113"/>
      <c r="H92" s="123"/>
      <c r="I92" s="124"/>
      <c r="J92" s="124"/>
      <c r="K92" s="125"/>
      <c r="L92" s="126"/>
      <c r="M92" s="127"/>
      <c r="N92" s="128"/>
      <c r="O92" s="129"/>
      <c r="P92" s="69">
        <f t="shared" si="17"/>
        <v>0</v>
      </c>
      <c r="Q92" s="130"/>
      <c r="R92" s="72">
        <f>IF(OR(ISERROR(INDEX(食材料費等!$B:$B,MATCH($D92,食材料費等!$A:$A,0))),Q92=0,Q92=""),0,Q92*INDEX(食材料費等!$B:$B,MATCH($D92,食材料費等!$A:$A,0)))</f>
        <v>0</v>
      </c>
      <c r="S92" s="78">
        <f t="shared" si="18"/>
        <v>0</v>
      </c>
      <c r="T92" s="44">
        <f t="shared" si="19"/>
        <v>0</v>
      </c>
      <c r="U92" s="44">
        <f t="shared" si="20"/>
        <v>0</v>
      </c>
    </row>
    <row r="93" spans="1:21" ht="22.95" customHeight="1">
      <c r="A93" s="74">
        <v>90</v>
      </c>
      <c r="B93" s="121"/>
      <c r="C93" s="121"/>
      <c r="D93" s="121"/>
      <c r="E93" s="121"/>
      <c r="F93" s="122"/>
      <c r="G93" s="113"/>
      <c r="H93" s="123"/>
      <c r="I93" s="124"/>
      <c r="J93" s="124"/>
      <c r="K93" s="125"/>
      <c r="L93" s="126"/>
      <c r="M93" s="127"/>
      <c r="N93" s="128"/>
      <c r="O93" s="129"/>
      <c r="P93" s="69">
        <f t="shared" si="17"/>
        <v>0</v>
      </c>
      <c r="Q93" s="130"/>
      <c r="R93" s="72">
        <f>IF(OR(ISERROR(INDEX(食材料費等!$B:$B,MATCH($D93,食材料費等!$A:$A,0))),Q93=0,Q93=""),0,Q93*INDEX(食材料費等!$B:$B,MATCH($D93,食材料費等!$A:$A,0)))</f>
        <v>0</v>
      </c>
      <c r="S93" s="78">
        <f t="shared" si="18"/>
        <v>0</v>
      </c>
      <c r="T93" s="44">
        <f t="shared" si="19"/>
        <v>0</v>
      </c>
      <c r="U93" s="44">
        <f t="shared" si="20"/>
        <v>0</v>
      </c>
    </row>
    <row r="94" spans="1:21" ht="22.95" customHeight="1">
      <c r="A94" s="74">
        <v>91</v>
      </c>
      <c r="B94" s="121"/>
      <c r="C94" s="121"/>
      <c r="D94" s="121"/>
      <c r="E94" s="121"/>
      <c r="F94" s="122"/>
      <c r="G94" s="113"/>
      <c r="H94" s="123"/>
      <c r="I94" s="124"/>
      <c r="J94" s="124"/>
      <c r="K94" s="125"/>
      <c r="L94" s="126"/>
      <c r="M94" s="127"/>
      <c r="N94" s="128"/>
      <c r="O94" s="129"/>
      <c r="P94" s="69">
        <f t="shared" si="17"/>
        <v>0</v>
      </c>
      <c r="Q94" s="130"/>
      <c r="R94" s="72">
        <f>IF(OR(ISERROR(INDEX(食材料費等!$B:$B,MATCH($D94,食材料費等!$A:$A,0))),Q94=0,Q94=""),0,Q94*INDEX(食材料費等!$B:$B,MATCH($D94,食材料費等!$A:$A,0)))</f>
        <v>0</v>
      </c>
      <c r="S94" s="78">
        <f t="shared" si="18"/>
        <v>0</v>
      </c>
      <c r="T94" s="44">
        <f t="shared" si="19"/>
        <v>0</v>
      </c>
      <c r="U94" s="44">
        <f t="shared" si="20"/>
        <v>0</v>
      </c>
    </row>
    <row r="95" spans="1:21" ht="22.95" customHeight="1">
      <c r="A95" s="74">
        <v>92</v>
      </c>
      <c r="B95" s="121"/>
      <c r="C95" s="121"/>
      <c r="D95" s="121"/>
      <c r="E95" s="121"/>
      <c r="F95" s="122"/>
      <c r="G95" s="113"/>
      <c r="H95" s="123"/>
      <c r="I95" s="124"/>
      <c r="J95" s="124"/>
      <c r="K95" s="125"/>
      <c r="L95" s="126"/>
      <c r="M95" s="127"/>
      <c r="N95" s="128"/>
      <c r="O95" s="129"/>
      <c r="P95" s="69">
        <f t="shared" si="17"/>
        <v>0</v>
      </c>
      <c r="Q95" s="130"/>
      <c r="R95" s="72">
        <f>IF(OR(ISERROR(INDEX(食材料費等!$B:$B,MATCH($D95,食材料費等!$A:$A,0))),Q95=0,Q95=""),0,Q95*INDEX(食材料費等!$B:$B,MATCH($D95,食材料費等!$A:$A,0)))</f>
        <v>0</v>
      </c>
      <c r="S95" s="78">
        <f t="shared" si="18"/>
        <v>0</v>
      </c>
      <c r="T95" s="44">
        <f t="shared" si="19"/>
        <v>0</v>
      </c>
      <c r="U95" s="44">
        <f t="shared" si="20"/>
        <v>0</v>
      </c>
    </row>
    <row r="96" spans="1:21" ht="22.95" customHeight="1">
      <c r="A96" s="74">
        <v>93</v>
      </c>
      <c r="B96" s="121"/>
      <c r="C96" s="121"/>
      <c r="D96" s="121"/>
      <c r="E96" s="121"/>
      <c r="F96" s="122"/>
      <c r="G96" s="113"/>
      <c r="H96" s="123"/>
      <c r="I96" s="124"/>
      <c r="J96" s="124"/>
      <c r="K96" s="125"/>
      <c r="L96" s="126"/>
      <c r="M96" s="127"/>
      <c r="N96" s="128"/>
      <c r="O96" s="129"/>
      <c r="P96" s="69">
        <f t="shared" si="17"/>
        <v>0</v>
      </c>
      <c r="Q96" s="130"/>
      <c r="R96" s="72">
        <f>IF(OR(ISERROR(INDEX(食材料費等!$B:$B,MATCH($D96,食材料費等!$A:$A,0))),Q96=0,Q96=""),0,Q96*INDEX(食材料費等!$B:$B,MATCH($D96,食材料費等!$A:$A,0)))</f>
        <v>0</v>
      </c>
      <c r="S96" s="78">
        <f t="shared" si="18"/>
        <v>0</v>
      </c>
      <c r="T96" s="44">
        <f t="shared" si="19"/>
        <v>0</v>
      </c>
      <c r="U96" s="44">
        <f t="shared" si="20"/>
        <v>0</v>
      </c>
    </row>
    <row r="97" spans="1:21" ht="22.95" customHeight="1">
      <c r="A97" s="74">
        <v>94</v>
      </c>
      <c r="B97" s="121"/>
      <c r="C97" s="121"/>
      <c r="D97" s="121"/>
      <c r="E97" s="121"/>
      <c r="F97" s="122"/>
      <c r="G97" s="113"/>
      <c r="H97" s="123"/>
      <c r="I97" s="124"/>
      <c r="J97" s="124"/>
      <c r="K97" s="125"/>
      <c r="L97" s="126"/>
      <c r="M97" s="127"/>
      <c r="N97" s="128"/>
      <c r="O97" s="129"/>
      <c r="P97" s="69">
        <f t="shared" si="17"/>
        <v>0</v>
      </c>
      <c r="Q97" s="130"/>
      <c r="R97" s="72">
        <f>IF(OR(ISERROR(INDEX(食材料費等!$B:$B,MATCH($D97,食材料費等!$A:$A,0))),Q97=0,Q97=""),0,Q97*INDEX(食材料費等!$B:$B,MATCH($D97,食材料費等!$A:$A,0)))</f>
        <v>0</v>
      </c>
      <c r="S97" s="78">
        <f t="shared" si="18"/>
        <v>0</v>
      </c>
      <c r="T97" s="44">
        <f t="shared" si="19"/>
        <v>0</v>
      </c>
      <c r="U97" s="44">
        <f t="shared" si="20"/>
        <v>0</v>
      </c>
    </row>
    <row r="98" spans="1:21" ht="22.95" customHeight="1">
      <c r="A98" s="74">
        <v>95</v>
      </c>
      <c r="B98" s="121"/>
      <c r="C98" s="121"/>
      <c r="D98" s="121"/>
      <c r="E98" s="121"/>
      <c r="F98" s="122"/>
      <c r="G98" s="113"/>
      <c r="H98" s="123"/>
      <c r="I98" s="124"/>
      <c r="J98" s="124"/>
      <c r="K98" s="125"/>
      <c r="L98" s="126"/>
      <c r="M98" s="127"/>
      <c r="N98" s="128"/>
      <c r="O98" s="129"/>
      <c r="P98" s="69">
        <f t="shared" si="17"/>
        <v>0</v>
      </c>
      <c r="Q98" s="130"/>
      <c r="R98" s="72">
        <f>IF(OR(ISERROR(INDEX(食材料費等!$B:$B,MATCH($D98,食材料費等!$A:$A,0))),Q98=0,Q98=""),0,Q98*INDEX(食材料費等!$B:$B,MATCH($D98,食材料費等!$A:$A,0)))</f>
        <v>0</v>
      </c>
      <c r="S98" s="78">
        <f t="shared" si="18"/>
        <v>0</v>
      </c>
      <c r="T98" s="44">
        <f t="shared" si="19"/>
        <v>0</v>
      </c>
      <c r="U98" s="44">
        <f t="shared" si="20"/>
        <v>0</v>
      </c>
    </row>
    <row r="99" spans="1:21" ht="22.95" customHeight="1">
      <c r="A99" s="74">
        <v>96</v>
      </c>
      <c r="B99" s="121"/>
      <c r="C99" s="121"/>
      <c r="D99" s="121"/>
      <c r="E99" s="121"/>
      <c r="F99" s="122"/>
      <c r="G99" s="113"/>
      <c r="H99" s="123"/>
      <c r="I99" s="124"/>
      <c r="J99" s="124"/>
      <c r="K99" s="125"/>
      <c r="L99" s="126"/>
      <c r="M99" s="127"/>
      <c r="N99" s="128"/>
      <c r="O99" s="129"/>
      <c r="P99" s="69">
        <f t="shared" si="17"/>
        <v>0</v>
      </c>
      <c r="Q99" s="130"/>
      <c r="R99" s="72">
        <f>IF(OR(ISERROR(INDEX(食材料費等!$B:$B,MATCH($D99,食材料費等!$A:$A,0))),Q99=0,Q99=""),0,Q99*INDEX(食材料費等!$B:$B,MATCH($D99,食材料費等!$A:$A,0)))</f>
        <v>0</v>
      </c>
      <c r="S99" s="78">
        <f t="shared" si="18"/>
        <v>0</v>
      </c>
      <c r="T99" s="44">
        <f t="shared" si="19"/>
        <v>0</v>
      </c>
      <c r="U99" s="44">
        <f t="shared" si="20"/>
        <v>0</v>
      </c>
    </row>
    <row r="100" spans="1:21" ht="22.95" customHeight="1">
      <c r="A100" s="74">
        <v>97</v>
      </c>
      <c r="B100" s="121"/>
      <c r="C100" s="121"/>
      <c r="D100" s="121"/>
      <c r="E100" s="121"/>
      <c r="F100" s="122"/>
      <c r="G100" s="113"/>
      <c r="H100" s="123"/>
      <c r="I100" s="124"/>
      <c r="J100" s="124"/>
      <c r="K100" s="125"/>
      <c r="L100" s="126"/>
      <c r="M100" s="127"/>
      <c r="N100" s="128"/>
      <c r="O100" s="129"/>
      <c r="P100" s="69">
        <f t="shared" si="17"/>
        <v>0</v>
      </c>
      <c r="Q100" s="130"/>
      <c r="R100" s="72">
        <f>IF(OR(ISERROR(INDEX(食材料費等!$B:$B,MATCH($D100,食材料費等!$A:$A,0))),Q100=0,Q100=""),0,Q100*INDEX(食材料費等!$B:$B,MATCH($D100,食材料費等!$A:$A,0)))</f>
        <v>0</v>
      </c>
      <c r="S100" s="78">
        <f t="shared" si="18"/>
        <v>0</v>
      </c>
      <c r="T100" s="44">
        <f t="shared" si="19"/>
        <v>0</v>
      </c>
      <c r="U100" s="44">
        <f t="shared" si="20"/>
        <v>0</v>
      </c>
    </row>
    <row r="101" spans="1:21" ht="22.95" customHeight="1">
      <c r="A101" s="74">
        <v>98</v>
      </c>
      <c r="B101" s="121"/>
      <c r="C101" s="121"/>
      <c r="D101" s="121"/>
      <c r="E101" s="121"/>
      <c r="F101" s="122"/>
      <c r="G101" s="113"/>
      <c r="H101" s="123"/>
      <c r="I101" s="124"/>
      <c r="J101" s="124"/>
      <c r="K101" s="125"/>
      <c r="L101" s="126"/>
      <c r="M101" s="127"/>
      <c r="N101" s="128"/>
      <c r="O101" s="129"/>
      <c r="P101" s="69">
        <f t="shared" si="17"/>
        <v>0</v>
      </c>
      <c r="Q101" s="130"/>
      <c r="R101" s="72">
        <f>IF(OR(ISERROR(INDEX(食材料費等!$B:$B,MATCH($D101,食材料費等!$A:$A,0))),Q101=0,Q101=""),0,Q101*INDEX(食材料費等!$B:$B,MATCH($D101,食材料費等!$A:$A,0)))</f>
        <v>0</v>
      </c>
      <c r="S101" s="78">
        <f t="shared" si="18"/>
        <v>0</v>
      </c>
      <c r="T101" s="44">
        <f t="shared" si="19"/>
        <v>0</v>
      </c>
      <c r="U101" s="44">
        <f t="shared" si="20"/>
        <v>0</v>
      </c>
    </row>
    <row r="102" spans="1:21" ht="22.95" customHeight="1">
      <c r="A102" s="74">
        <v>99</v>
      </c>
      <c r="B102" s="121"/>
      <c r="C102" s="121"/>
      <c r="D102" s="121"/>
      <c r="E102" s="121"/>
      <c r="F102" s="122"/>
      <c r="G102" s="113"/>
      <c r="H102" s="123"/>
      <c r="I102" s="124"/>
      <c r="J102" s="124"/>
      <c r="K102" s="125"/>
      <c r="L102" s="126"/>
      <c r="M102" s="127"/>
      <c r="N102" s="128"/>
      <c r="O102" s="129"/>
      <c r="P102" s="69">
        <f t="shared" si="17"/>
        <v>0</v>
      </c>
      <c r="Q102" s="130"/>
      <c r="R102" s="72">
        <f>IF(OR(ISERROR(INDEX(食材料費等!$B:$B,MATCH($D102,食材料費等!$A:$A,0))),Q102=0,Q102=""),0,Q102*INDEX(食材料費等!$B:$B,MATCH($D102,食材料費等!$A:$A,0)))</f>
        <v>0</v>
      </c>
      <c r="S102" s="78">
        <f t="shared" si="18"/>
        <v>0</v>
      </c>
      <c r="T102" s="44">
        <f t="shared" si="19"/>
        <v>0</v>
      </c>
      <c r="U102" s="44">
        <f t="shared" si="20"/>
        <v>0</v>
      </c>
    </row>
    <row r="103" spans="1:21" ht="22.95" customHeight="1">
      <c r="A103" s="74">
        <v>100</v>
      </c>
      <c r="B103" s="121"/>
      <c r="C103" s="121"/>
      <c r="D103" s="121"/>
      <c r="E103" s="121"/>
      <c r="F103" s="122"/>
      <c r="G103" s="113"/>
      <c r="H103" s="123"/>
      <c r="I103" s="124"/>
      <c r="J103" s="124"/>
      <c r="K103" s="125"/>
      <c r="L103" s="126"/>
      <c r="M103" s="127"/>
      <c r="N103" s="128"/>
      <c r="O103" s="129"/>
      <c r="P103" s="69">
        <f t="shared" si="17"/>
        <v>0</v>
      </c>
      <c r="Q103" s="130"/>
      <c r="R103" s="72">
        <f>IF(OR(ISERROR(INDEX(食材料費等!$B:$B,MATCH($D103,食材料費等!$A:$A,0))),Q103=0,Q103=""),0,Q103*INDEX(食材料費等!$B:$B,MATCH($D103,食材料費等!$A:$A,0)))</f>
        <v>0</v>
      </c>
      <c r="S103" s="78">
        <f t="shared" si="18"/>
        <v>0</v>
      </c>
      <c r="T103" s="44">
        <f t="shared" si="19"/>
        <v>0</v>
      </c>
      <c r="U103" s="44">
        <f t="shared" si="20"/>
        <v>0</v>
      </c>
    </row>
    <row r="104" spans="1:21" ht="22.95" customHeight="1">
      <c r="A104" s="74">
        <v>101</v>
      </c>
      <c r="B104" s="121"/>
      <c r="C104" s="121"/>
      <c r="D104" s="121"/>
      <c r="E104" s="121"/>
      <c r="F104" s="122"/>
      <c r="G104" s="113"/>
      <c r="H104" s="123"/>
      <c r="I104" s="124"/>
      <c r="J104" s="124"/>
      <c r="K104" s="125"/>
      <c r="L104" s="126"/>
      <c r="M104" s="127"/>
      <c r="N104" s="128"/>
      <c r="O104" s="129"/>
      <c r="P104" s="69">
        <f t="shared" si="17"/>
        <v>0</v>
      </c>
      <c r="Q104" s="130"/>
      <c r="R104" s="72">
        <f>IF(OR(ISERROR(INDEX(食材料費等!$B:$B,MATCH($D104,食材料費等!$A:$A,0))),Q104=0,Q104=""),0,Q104*INDEX(食材料費等!$B:$B,MATCH($D104,食材料費等!$A:$A,0)))</f>
        <v>0</v>
      </c>
      <c r="S104" s="78">
        <f t="shared" si="18"/>
        <v>0</v>
      </c>
      <c r="T104" s="44">
        <f t="shared" si="19"/>
        <v>0</v>
      </c>
      <c r="U104" s="44">
        <f t="shared" si="20"/>
        <v>0</v>
      </c>
    </row>
    <row r="105" spans="1:21" ht="22.95" customHeight="1">
      <c r="A105" s="74">
        <v>102</v>
      </c>
      <c r="B105" s="121"/>
      <c r="C105" s="121"/>
      <c r="D105" s="121"/>
      <c r="E105" s="121"/>
      <c r="F105" s="122"/>
      <c r="G105" s="113"/>
      <c r="H105" s="123"/>
      <c r="I105" s="124"/>
      <c r="J105" s="124"/>
      <c r="K105" s="125"/>
      <c r="L105" s="126"/>
      <c r="M105" s="127"/>
      <c r="N105" s="128"/>
      <c r="O105" s="129"/>
      <c r="P105" s="69">
        <f t="shared" si="17"/>
        <v>0</v>
      </c>
      <c r="Q105" s="130"/>
      <c r="R105" s="72">
        <f>IF(OR(ISERROR(INDEX(食材料費等!$B:$B,MATCH($D105,食材料費等!$A:$A,0))),Q105=0,Q105=""),0,Q105*INDEX(食材料費等!$B:$B,MATCH($D105,食材料費等!$A:$A,0)))</f>
        <v>0</v>
      </c>
      <c r="S105" s="78">
        <f t="shared" si="18"/>
        <v>0</v>
      </c>
      <c r="T105" s="44">
        <f t="shared" si="19"/>
        <v>0</v>
      </c>
      <c r="U105" s="44">
        <f t="shared" si="20"/>
        <v>0</v>
      </c>
    </row>
    <row r="106" spans="1:21" ht="22.95" customHeight="1">
      <c r="A106" s="74">
        <v>103</v>
      </c>
      <c r="B106" s="121"/>
      <c r="C106" s="121"/>
      <c r="D106" s="121"/>
      <c r="E106" s="121"/>
      <c r="F106" s="122"/>
      <c r="G106" s="113"/>
      <c r="H106" s="123"/>
      <c r="I106" s="124"/>
      <c r="J106" s="124"/>
      <c r="K106" s="125"/>
      <c r="L106" s="126"/>
      <c r="M106" s="127"/>
      <c r="N106" s="128"/>
      <c r="O106" s="129"/>
      <c r="P106" s="69">
        <f t="shared" si="17"/>
        <v>0</v>
      </c>
      <c r="Q106" s="130"/>
      <c r="R106" s="72">
        <f>IF(OR(ISERROR(INDEX(食材料費等!$B:$B,MATCH($D106,食材料費等!$A:$A,0))),Q106=0,Q106=""),0,Q106*INDEX(食材料費等!$B:$B,MATCH($D106,食材料費等!$A:$A,0)))</f>
        <v>0</v>
      </c>
      <c r="S106" s="78">
        <f t="shared" si="18"/>
        <v>0</v>
      </c>
      <c r="T106" s="44">
        <f t="shared" si="19"/>
        <v>0</v>
      </c>
      <c r="U106" s="44">
        <f t="shared" si="20"/>
        <v>0</v>
      </c>
    </row>
    <row r="107" spans="1:21" ht="22.95" customHeight="1">
      <c r="A107" s="74">
        <v>104</v>
      </c>
      <c r="B107" s="121"/>
      <c r="C107" s="121"/>
      <c r="D107" s="121"/>
      <c r="E107" s="121"/>
      <c r="F107" s="122"/>
      <c r="G107" s="113"/>
      <c r="H107" s="123"/>
      <c r="I107" s="124"/>
      <c r="J107" s="124"/>
      <c r="K107" s="125"/>
      <c r="L107" s="126"/>
      <c r="M107" s="127"/>
      <c r="N107" s="128"/>
      <c r="O107" s="129"/>
      <c r="P107" s="69">
        <f t="shared" si="17"/>
        <v>0</v>
      </c>
      <c r="Q107" s="130"/>
      <c r="R107" s="72">
        <f>IF(OR(ISERROR(INDEX(食材料費等!$B:$B,MATCH($D107,食材料費等!$A:$A,0))),Q107=0,Q107=""),0,Q107*INDEX(食材料費等!$B:$B,MATCH($D107,食材料費等!$A:$A,0)))</f>
        <v>0</v>
      </c>
      <c r="S107" s="78">
        <f t="shared" si="18"/>
        <v>0</v>
      </c>
      <c r="T107" s="44">
        <f t="shared" si="19"/>
        <v>0</v>
      </c>
      <c r="U107" s="44">
        <f t="shared" si="20"/>
        <v>0</v>
      </c>
    </row>
    <row r="108" spans="1:21" ht="22.95" customHeight="1">
      <c r="A108" s="74">
        <v>105</v>
      </c>
      <c r="B108" s="121"/>
      <c r="C108" s="121"/>
      <c r="D108" s="121"/>
      <c r="E108" s="121"/>
      <c r="F108" s="122"/>
      <c r="G108" s="113"/>
      <c r="H108" s="123"/>
      <c r="I108" s="124"/>
      <c r="J108" s="124"/>
      <c r="K108" s="125"/>
      <c r="L108" s="126"/>
      <c r="M108" s="127"/>
      <c r="N108" s="128"/>
      <c r="O108" s="129"/>
      <c r="P108" s="69">
        <f t="shared" si="17"/>
        <v>0</v>
      </c>
      <c r="Q108" s="130"/>
      <c r="R108" s="72">
        <f>IF(OR(ISERROR(INDEX(食材料費等!$B:$B,MATCH($D108,食材料費等!$A:$A,0))),Q108=0,Q108=""),0,Q108*INDEX(食材料費等!$B:$B,MATCH($D108,食材料費等!$A:$A,0)))</f>
        <v>0</v>
      </c>
      <c r="S108" s="78">
        <f t="shared" si="18"/>
        <v>0</v>
      </c>
      <c r="T108" s="44">
        <f t="shared" si="19"/>
        <v>0</v>
      </c>
      <c r="U108" s="44">
        <f t="shared" si="20"/>
        <v>0</v>
      </c>
    </row>
    <row r="109" spans="1:21" ht="22.95" customHeight="1">
      <c r="A109" s="74">
        <v>106</v>
      </c>
      <c r="B109" s="121"/>
      <c r="C109" s="121"/>
      <c r="D109" s="121"/>
      <c r="E109" s="121"/>
      <c r="F109" s="122"/>
      <c r="G109" s="113"/>
      <c r="H109" s="123"/>
      <c r="I109" s="124"/>
      <c r="J109" s="124"/>
      <c r="K109" s="125"/>
      <c r="L109" s="126"/>
      <c r="M109" s="127"/>
      <c r="N109" s="128"/>
      <c r="O109" s="129"/>
      <c r="P109" s="69">
        <f t="shared" si="17"/>
        <v>0</v>
      </c>
      <c r="Q109" s="130"/>
      <c r="R109" s="72">
        <f>IF(OR(ISERROR(INDEX(食材料費等!$B:$B,MATCH($D109,食材料費等!$A:$A,0))),Q109=0,Q109=""),0,Q109*INDEX(食材料費等!$B:$B,MATCH($D109,食材料費等!$A:$A,0)))</f>
        <v>0</v>
      </c>
      <c r="S109" s="78">
        <f t="shared" si="18"/>
        <v>0</v>
      </c>
      <c r="T109" s="44">
        <f t="shared" si="19"/>
        <v>0</v>
      </c>
      <c r="U109" s="44">
        <f t="shared" si="20"/>
        <v>0</v>
      </c>
    </row>
    <row r="110" spans="1:21" ht="22.95" customHeight="1">
      <c r="A110" s="74">
        <v>107</v>
      </c>
      <c r="B110" s="121"/>
      <c r="C110" s="121"/>
      <c r="D110" s="121"/>
      <c r="E110" s="121"/>
      <c r="F110" s="122"/>
      <c r="G110" s="113"/>
      <c r="H110" s="123"/>
      <c r="I110" s="124"/>
      <c r="J110" s="124"/>
      <c r="K110" s="125"/>
      <c r="L110" s="126"/>
      <c r="M110" s="127"/>
      <c r="N110" s="128"/>
      <c r="O110" s="129"/>
      <c r="P110" s="69">
        <f t="shared" si="17"/>
        <v>0</v>
      </c>
      <c r="Q110" s="130"/>
      <c r="R110" s="72">
        <f>IF(OR(ISERROR(INDEX(食材料費等!$B:$B,MATCH($D110,食材料費等!$A:$A,0))),Q110=0,Q110=""),0,Q110*INDEX(食材料費等!$B:$B,MATCH($D110,食材料費等!$A:$A,0)))</f>
        <v>0</v>
      </c>
      <c r="S110" s="78">
        <f t="shared" si="18"/>
        <v>0</v>
      </c>
      <c r="T110" s="44">
        <f t="shared" si="19"/>
        <v>0</v>
      </c>
      <c r="U110" s="44">
        <f t="shared" si="20"/>
        <v>0</v>
      </c>
    </row>
    <row r="111" spans="1:21" ht="22.95" customHeight="1">
      <c r="A111" s="74">
        <v>108</v>
      </c>
      <c r="B111" s="121"/>
      <c r="C111" s="121"/>
      <c r="D111" s="121"/>
      <c r="E111" s="121"/>
      <c r="F111" s="122"/>
      <c r="G111" s="113"/>
      <c r="H111" s="123"/>
      <c r="I111" s="124"/>
      <c r="J111" s="124"/>
      <c r="K111" s="125"/>
      <c r="L111" s="126"/>
      <c r="M111" s="127"/>
      <c r="N111" s="128"/>
      <c r="O111" s="129"/>
      <c r="P111" s="69">
        <f t="shared" si="17"/>
        <v>0</v>
      </c>
      <c r="Q111" s="130"/>
      <c r="R111" s="72">
        <f>IF(OR(ISERROR(INDEX(食材料費等!$B:$B,MATCH($D111,食材料費等!$A:$A,0))),Q111=0,Q111=""),0,Q111*INDEX(食材料費等!$B:$B,MATCH($D111,食材料費等!$A:$A,0)))</f>
        <v>0</v>
      </c>
      <c r="S111" s="78">
        <f t="shared" si="18"/>
        <v>0</v>
      </c>
      <c r="T111" s="44">
        <f t="shared" si="19"/>
        <v>0</v>
      </c>
      <c r="U111" s="44">
        <f t="shared" si="20"/>
        <v>0</v>
      </c>
    </row>
    <row r="112" spans="1:21" ht="22.95" customHeight="1">
      <c r="A112" s="74">
        <v>109</v>
      </c>
      <c r="B112" s="121"/>
      <c r="C112" s="121"/>
      <c r="D112" s="121"/>
      <c r="E112" s="121"/>
      <c r="F112" s="122"/>
      <c r="G112" s="113"/>
      <c r="H112" s="123"/>
      <c r="I112" s="124"/>
      <c r="J112" s="124"/>
      <c r="K112" s="125"/>
      <c r="L112" s="126"/>
      <c r="M112" s="127"/>
      <c r="N112" s="128"/>
      <c r="O112" s="129"/>
      <c r="P112" s="69">
        <f t="shared" si="17"/>
        <v>0</v>
      </c>
      <c r="Q112" s="130"/>
      <c r="R112" s="72">
        <f>IF(OR(ISERROR(INDEX(食材料費等!$B:$B,MATCH($D112,食材料費等!$A:$A,0))),Q112=0,Q112=""),0,Q112*INDEX(食材料費等!$B:$B,MATCH($D112,食材料費等!$A:$A,0)))</f>
        <v>0</v>
      </c>
      <c r="S112" s="78">
        <f t="shared" si="18"/>
        <v>0</v>
      </c>
      <c r="T112" s="44">
        <f t="shared" si="19"/>
        <v>0</v>
      </c>
      <c r="U112" s="44">
        <f t="shared" si="20"/>
        <v>0</v>
      </c>
    </row>
    <row r="113" spans="1:21" ht="22.95" customHeight="1">
      <c r="A113" s="74">
        <v>110</v>
      </c>
      <c r="B113" s="121"/>
      <c r="C113" s="121"/>
      <c r="D113" s="121"/>
      <c r="E113" s="121"/>
      <c r="F113" s="122"/>
      <c r="G113" s="113"/>
      <c r="H113" s="123"/>
      <c r="I113" s="124"/>
      <c r="J113" s="124"/>
      <c r="K113" s="125"/>
      <c r="L113" s="126"/>
      <c r="M113" s="127"/>
      <c r="N113" s="128"/>
      <c r="O113" s="129"/>
      <c r="P113" s="69">
        <f t="shared" si="17"/>
        <v>0</v>
      </c>
      <c r="Q113" s="130"/>
      <c r="R113" s="72">
        <f>IF(OR(ISERROR(INDEX(食材料費等!$B:$B,MATCH($D113,食材料費等!$A:$A,0))),Q113=0,Q113=""),0,Q113*INDEX(食材料費等!$B:$B,MATCH($D113,食材料費等!$A:$A,0)))</f>
        <v>0</v>
      </c>
      <c r="S113" s="78">
        <f t="shared" si="18"/>
        <v>0</v>
      </c>
      <c r="T113" s="44">
        <f t="shared" si="19"/>
        <v>0</v>
      </c>
      <c r="U113" s="44">
        <f t="shared" si="20"/>
        <v>0</v>
      </c>
    </row>
    <row r="114" spans="1:21" ht="22.95" customHeight="1">
      <c r="A114" s="74">
        <v>111</v>
      </c>
      <c r="B114" s="121"/>
      <c r="C114" s="121"/>
      <c r="D114" s="121"/>
      <c r="E114" s="121"/>
      <c r="F114" s="122"/>
      <c r="G114" s="113"/>
      <c r="H114" s="123"/>
      <c r="I114" s="124"/>
      <c r="J114" s="124"/>
      <c r="K114" s="125"/>
      <c r="L114" s="126"/>
      <c r="M114" s="127"/>
      <c r="N114" s="128"/>
      <c r="O114" s="129"/>
      <c r="P114" s="69">
        <f t="shared" si="17"/>
        <v>0</v>
      </c>
      <c r="Q114" s="130"/>
      <c r="R114" s="72">
        <f>IF(OR(ISERROR(INDEX(食材料費等!$B:$B,MATCH($D114,食材料費等!$A:$A,0))),Q114=0,Q114=""),0,Q114*INDEX(食材料費等!$B:$B,MATCH($D114,食材料費等!$A:$A,0)))</f>
        <v>0</v>
      </c>
      <c r="S114" s="78">
        <f t="shared" si="18"/>
        <v>0</v>
      </c>
      <c r="T114" s="44">
        <f t="shared" si="19"/>
        <v>0</v>
      </c>
      <c r="U114" s="44">
        <f t="shared" si="20"/>
        <v>0</v>
      </c>
    </row>
    <row r="115" spans="1:21" ht="22.95" customHeight="1">
      <c r="A115" s="74">
        <v>112</v>
      </c>
      <c r="B115" s="121"/>
      <c r="C115" s="121"/>
      <c r="D115" s="121"/>
      <c r="E115" s="121"/>
      <c r="F115" s="122"/>
      <c r="G115" s="113"/>
      <c r="H115" s="123"/>
      <c r="I115" s="124"/>
      <c r="J115" s="124"/>
      <c r="K115" s="125"/>
      <c r="L115" s="126"/>
      <c r="M115" s="127"/>
      <c r="N115" s="128"/>
      <c r="O115" s="129"/>
      <c r="P115" s="69">
        <f t="shared" si="17"/>
        <v>0</v>
      </c>
      <c r="Q115" s="130"/>
      <c r="R115" s="72">
        <f>IF(OR(ISERROR(INDEX(食材料費等!$B:$B,MATCH($D115,食材料費等!$A:$A,0))),Q115=0,Q115=""),0,Q115*INDEX(食材料費等!$B:$B,MATCH($D115,食材料費等!$A:$A,0)))</f>
        <v>0</v>
      </c>
      <c r="S115" s="78">
        <f t="shared" si="18"/>
        <v>0</v>
      </c>
      <c r="T115" s="44">
        <f t="shared" si="19"/>
        <v>0</v>
      </c>
      <c r="U115" s="44">
        <f t="shared" si="20"/>
        <v>0</v>
      </c>
    </row>
    <row r="116" spans="1:21" ht="22.95" customHeight="1">
      <c r="A116" s="74">
        <v>113</v>
      </c>
      <c r="B116" s="121"/>
      <c r="C116" s="121"/>
      <c r="D116" s="121"/>
      <c r="E116" s="121"/>
      <c r="F116" s="122"/>
      <c r="G116" s="113"/>
      <c r="H116" s="123"/>
      <c r="I116" s="124"/>
      <c r="J116" s="124"/>
      <c r="K116" s="125"/>
      <c r="L116" s="126"/>
      <c r="M116" s="127"/>
      <c r="N116" s="128"/>
      <c r="O116" s="129"/>
      <c r="P116" s="69">
        <f t="shared" si="17"/>
        <v>0</v>
      </c>
      <c r="Q116" s="130"/>
      <c r="R116" s="72">
        <f>IF(OR(ISERROR(INDEX(食材料費等!$B:$B,MATCH($D116,食材料費等!$A:$A,0))),Q116=0,Q116=""),0,Q116*INDEX(食材料費等!$B:$B,MATCH($D116,食材料費等!$A:$A,0)))</f>
        <v>0</v>
      </c>
      <c r="S116" s="78">
        <f t="shared" si="18"/>
        <v>0</v>
      </c>
      <c r="T116" s="44">
        <f t="shared" si="19"/>
        <v>0</v>
      </c>
      <c r="U116" s="44">
        <f t="shared" si="20"/>
        <v>0</v>
      </c>
    </row>
    <row r="117" spans="1:21" ht="22.95" customHeight="1">
      <c r="A117" s="74">
        <v>114</v>
      </c>
      <c r="B117" s="121"/>
      <c r="C117" s="121"/>
      <c r="D117" s="121"/>
      <c r="E117" s="121"/>
      <c r="F117" s="122"/>
      <c r="G117" s="113"/>
      <c r="H117" s="123"/>
      <c r="I117" s="124"/>
      <c r="J117" s="124"/>
      <c r="K117" s="125"/>
      <c r="L117" s="126"/>
      <c r="M117" s="127"/>
      <c r="N117" s="128"/>
      <c r="O117" s="129"/>
      <c r="P117" s="69">
        <f t="shared" si="17"/>
        <v>0</v>
      </c>
      <c r="Q117" s="130"/>
      <c r="R117" s="72">
        <f>IF(OR(ISERROR(INDEX(食材料費等!$B:$B,MATCH($D117,食材料費等!$A:$A,0))),Q117=0,Q117=""),0,Q117*INDEX(食材料費等!$B:$B,MATCH($D117,食材料費等!$A:$A,0)))</f>
        <v>0</v>
      </c>
      <c r="S117" s="78">
        <f t="shared" si="18"/>
        <v>0</v>
      </c>
      <c r="T117" s="44">
        <f t="shared" si="19"/>
        <v>0</v>
      </c>
      <c r="U117" s="44">
        <f t="shared" si="20"/>
        <v>0</v>
      </c>
    </row>
    <row r="118" spans="1:21" ht="22.95" customHeight="1">
      <c r="A118" s="74">
        <v>115</v>
      </c>
      <c r="B118" s="121"/>
      <c r="C118" s="121"/>
      <c r="D118" s="121"/>
      <c r="E118" s="121"/>
      <c r="F118" s="122"/>
      <c r="G118" s="113"/>
      <c r="H118" s="123"/>
      <c r="I118" s="124"/>
      <c r="J118" s="124"/>
      <c r="K118" s="125"/>
      <c r="L118" s="126"/>
      <c r="M118" s="127"/>
      <c r="N118" s="128"/>
      <c r="O118" s="129"/>
      <c r="P118" s="69">
        <f t="shared" si="17"/>
        <v>0</v>
      </c>
      <c r="Q118" s="130"/>
      <c r="R118" s="72">
        <f>IF(OR(ISERROR(INDEX(食材料費等!$B:$B,MATCH($D118,食材料費等!$A:$A,0))),Q118=0,Q118=""),0,Q118*INDEX(食材料費等!$B:$B,MATCH($D118,食材料費等!$A:$A,0)))</f>
        <v>0</v>
      </c>
      <c r="S118" s="78">
        <f t="shared" si="18"/>
        <v>0</v>
      </c>
      <c r="T118" s="44">
        <f t="shared" si="19"/>
        <v>0</v>
      </c>
      <c r="U118" s="44">
        <f t="shared" si="20"/>
        <v>0</v>
      </c>
    </row>
    <row r="119" spans="1:21" ht="22.95" customHeight="1">
      <c r="A119" s="74">
        <v>116</v>
      </c>
      <c r="B119" s="121"/>
      <c r="C119" s="121"/>
      <c r="D119" s="121"/>
      <c r="E119" s="121"/>
      <c r="F119" s="122"/>
      <c r="G119" s="113"/>
      <c r="H119" s="123"/>
      <c r="I119" s="124"/>
      <c r="J119" s="124"/>
      <c r="K119" s="125"/>
      <c r="L119" s="126"/>
      <c r="M119" s="127"/>
      <c r="N119" s="128"/>
      <c r="O119" s="129"/>
      <c r="P119" s="69">
        <f t="shared" si="17"/>
        <v>0</v>
      </c>
      <c r="Q119" s="130"/>
      <c r="R119" s="72">
        <f>IF(OR(ISERROR(INDEX(食材料費等!$B:$B,MATCH($D119,食材料費等!$A:$A,0))),Q119=0,Q119=""),0,Q119*INDEX(食材料費等!$B:$B,MATCH($D119,食材料費等!$A:$A,0)))</f>
        <v>0</v>
      </c>
      <c r="S119" s="78">
        <f t="shared" si="18"/>
        <v>0</v>
      </c>
      <c r="T119" s="44">
        <f t="shared" si="19"/>
        <v>0</v>
      </c>
      <c r="U119" s="44">
        <f t="shared" si="20"/>
        <v>0</v>
      </c>
    </row>
    <row r="120" spans="1:21" ht="22.95" customHeight="1">
      <c r="A120" s="74">
        <v>117</v>
      </c>
      <c r="B120" s="121"/>
      <c r="C120" s="121"/>
      <c r="D120" s="121"/>
      <c r="E120" s="121"/>
      <c r="F120" s="122"/>
      <c r="G120" s="113"/>
      <c r="H120" s="123"/>
      <c r="I120" s="124"/>
      <c r="J120" s="124"/>
      <c r="K120" s="125"/>
      <c r="L120" s="126"/>
      <c r="M120" s="127"/>
      <c r="N120" s="128"/>
      <c r="O120" s="129"/>
      <c r="P120" s="69">
        <f t="shared" si="17"/>
        <v>0</v>
      </c>
      <c r="Q120" s="130"/>
      <c r="R120" s="72">
        <f>IF(OR(ISERROR(INDEX(食材料費等!$B:$B,MATCH($D120,食材料費等!$A:$A,0))),Q120=0,Q120=""),0,Q120*INDEX(食材料費等!$B:$B,MATCH($D120,食材料費等!$A:$A,0)))</f>
        <v>0</v>
      </c>
      <c r="S120" s="78">
        <f t="shared" si="18"/>
        <v>0</v>
      </c>
      <c r="T120" s="44">
        <f t="shared" si="19"/>
        <v>0</v>
      </c>
      <c r="U120" s="44">
        <f t="shared" si="20"/>
        <v>0</v>
      </c>
    </row>
    <row r="121" spans="1:21" ht="22.95" customHeight="1">
      <c r="A121" s="74">
        <v>118</v>
      </c>
      <c r="B121" s="121"/>
      <c r="C121" s="121"/>
      <c r="D121" s="121"/>
      <c r="E121" s="121"/>
      <c r="F121" s="122"/>
      <c r="G121" s="113"/>
      <c r="H121" s="123"/>
      <c r="I121" s="124"/>
      <c r="J121" s="124"/>
      <c r="K121" s="125"/>
      <c r="L121" s="126"/>
      <c r="M121" s="127"/>
      <c r="N121" s="128"/>
      <c r="O121" s="129"/>
      <c r="P121" s="69">
        <f t="shared" si="17"/>
        <v>0</v>
      </c>
      <c r="Q121" s="130"/>
      <c r="R121" s="72">
        <f>IF(OR(ISERROR(INDEX(食材料費等!$B:$B,MATCH($D121,食材料費等!$A:$A,0))),Q121=0,Q121=""),0,Q121*INDEX(食材料費等!$B:$B,MATCH($D121,食材料費等!$A:$A,0)))</f>
        <v>0</v>
      </c>
      <c r="S121" s="78">
        <f t="shared" si="18"/>
        <v>0</v>
      </c>
      <c r="T121" s="44">
        <f t="shared" si="19"/>
        <v>0</v>
      </c>
      <c r="U121" s="44">
        <f t="shared" si="20"/>
        <v>0</v>
      </c>
    </row>
    <row r="122" spans="1:21" ht="22.95" customHeight="1">
      <c r="A122" s="74">
        <v>119</v>
      </c>
      <c r="B122" s="121"/>
      <c r="C122" s="121"/>
      <c r="D122" s="121"/>
      <c r="E122" s="121"/>
      <c r="F122" s="122"/>
      <c r="G122" s="113"/>
      <c r="H122" s="123"/>
      <c r="I122" s="124"/>
      <c r="J122" s="124"/>
      <c r="K122" s="125"/>
      <c r="L122" s="126"/>
      <c r="M122" s="127"/>
      <c r="N122" s="128"/>
      <c r="O122" s="129"/>
      <c r="P122" s="69">
        <f t="shared" si="17"/>
        <v>0</v>
      </c>
      <c r="Q122" s="130"/>
      <c r="R122" s="72">
        <f>IF(OR(ISERROR(INDEX(食材料費等!$B:$B,MATCH($D122,食材料費等!$A:$A,0))),Q122=0,Q122=""),0,Q122*INDEX(食材料費等!$B:$B,MATCH($D122,食材料費等!$A:$A,0)))</f>
        <v>0</v>
      </c>
      <c r="S122" s="78">
        <f t="shared" si="18"/>
        <v>0</v>
      </c>
      <c r="T122" s="44">
        <f t="shared" si="19"/>
        <v>0</v>
      </c>
      <c r="U122" s="44">
        <f t="shared" si="20"/>
        <v>0</v>
      </c>
    </row>
    <row r="123" spans="1:21" ht="22.95" customHeight="1">
      <c r="A123" s="74">
        <v>120</v>
      </c>
      <c r="B123" s="121"/>
      <c r="C123" s="121"/>
      <c r="D123" s="121"/>
      <c r="E123" s="121"/>
      <c r="F123" s="122"/>
      <c r="G123" s="113"/>
      <c r="H123" s="123"/>
      <c r="I123" s="124"/>
      <c r="J123" s="124"/>
      <c r="K123" s="125"/>
      <c r="L123" s="126"/>
      <c r="M123" s="127"/>
      <c r="N123" s="128"/>
      <c r="O123" s="129"/>
      <c r="P123" s="69">
        <f t="shared" si="17"/>
        <v>0</v>
      </c>
      <c r="Q123" s="130"/>
      <c r="R123" s="72">
        <f>IF(OR(ISERROR(INDEX(食材料費等!$B:$B,MATCH($D123,食材料費等!$A:$A,0))),Q123=0,Q123=""),0,Q123*INDEX(食材料費等!$B:$B,MATCH($D123,食材料費等!$A:$A,0)))</f>
        <v>0</v>
      </c>
      <c r="S123" s="78">
        <f t="shared" si="18"/>
        <v>0</v>
      </c>
      <c r="T123" s="44">
        <f t="shared" si="19"/>
        <v>0</v>
      </c>
      <c r="U123" s="44">
        <f t="shared" si="20"/>
        <v>0</v>
      </c>
    </row>
    <row r="124" spans="1:21" ht="22.95" customHeight="1">
      <c r="A124" s="74">
        <v>121</v>
      </c>
      <c r="B124" s="121"/>
      <c r="C124" s="121"/>
      <c r="D124" s="121"/>
      <c r="E124" s="121"/>
      <c r="F124" s="122"/>
      <c r="G124" s="113"/>
      <c r="H124" s="123"/>
      <c r="I124" s="124"/>
      <c r="J124" s="124"/>
      <c r="K124" s="125"/>
      <c r="L124" s="126"/>
      <c r="M124" s="127"/>
      <c r="N124" s="128"/>
      <c r="O124" s="129"/>
      <c r="P124" s="69">
        <f t="shared" si="17"/>
        <v>0</v>
      </c>
      <c r="Q124" s="130"/>
      <c r="R124" s="72">
        <f>IF(OR(ISERROR(INDEX(食材料費等!$B:$B,MATCH($D124,食材料費等!$A:$A,0))),Q124=0,Q124=""),0,Q124*INDEX(食材料費等!$B:$B,MATCH($D124,食材料費等!$A:$A,0)))</f>
        <v>0</v>
      </c>
      <c r="S124" s="78">
        <f t="shared" si="18"/>
        <v>0</v>
      </c>
      <c r="T124" s="44">
        <f t="shared" si="19"/>
        <v>0</v>
      </c>
      <c r="U124" s="44">
        <f t="shared" si="20"/>
        <v>0</v>
      </c>
    </row>
    <row r="125" spans="1:21" ht="22.95" customHeight="1">
      <c r="A125" s="74">
        <v>122</v>
      </c>
      <c r="B125" s="121"/>
      <c r="C125" s="121"/>
      <c r="D125" s="121"/>
      <c r="E125" s="121"/>
      <c r="F125" s="122"/>
      <c r="G125" s="113"/>
      <c r="H125" s="123"/>
      <c r="I125" s="124"/>
      <c r="J125" s="124"/>
      <c r="K125" s="125"/>
      <c r="L125" s="126"/>
      <c r="M125" s="127"/>
      <c r="N125" s="128"/>
      <c r="O125" s="129"/>
      <c r="P125" s="69">
        <f t="shared" si="17"/>
        <v>0</v>
      </c>
      <c r="Q125" s="130"/>
      <c r="R125" s="72">
        <f>IF(OR(ISERROR(INDEX(食材料費等!$B:$B,MATCH($D125,食材料費等!$A:$A,0))),Q125=0,Q125=""),0,Q125*INDEX(食材料費等!$B:$B,MATCH($D125,食材料費等!$A:$A,0)))</f>
        <v>0</v>
      </c>
      <c r="S125" s="78">
        <f t="shared" si="18"/>
        <v>0</v>
      </c>
      <c r="T125" s="44">
        <f t="shared" si="19"/>
        <v>0</v>
      </c>
      <c r="U125" s="44">
        <f t="shared" si="20"/>
        <v>0</v>
      </c>
    </row>
    <row r="126" spans="1:21" ht="22.95" customHeight="1">
      <c r="A126" s="74">
        <v>123</v>
      </c>
      <c r="B126" s="121"/>
      <c r="C126" s="121"/>
      <c r="D126" s="121"/>
      <c r="E126" s="121"/>
      <c r="F126" s="122"/>
      <c r="G126" s="113"/>
      <c r="H126" s="123"/>
      <c r="I126" s="124"/>
      <c r="J126" s="124"/>
      <c r="K126" s="125"/>
      <c r="L126" s="126"/>
      <c r="M126" s="127"/>
      <c r="N126" s="128"/>
      <c r="O126" s="129"/>
      <c r="P126" s="69">
        <f t="shared" si="17"/>
        <v>0</v>
      </c>
      <c r="Q126" s="130"/>
      <c r="R126" s="72">
        <f>IF(OR(ISERROR(INDEX(食材料費等!$B:$B,MATCH($D126,食材料費等!$A:$A,0))),Q126=0,Q126=""),0,Q126*INDEX(食材料費等!$B:$B,MATCH($D126,食材料費等!$A:$A,0)))</f>
        <v>0</v>
      </c>
      <c r="S126" s="78">
        <f t="shared" si="18"/>
        <v>0</v>
      </c>
      <c r="T126" s="44">
        <f t="shared" si="19"/>
        <v>0</v>
      </c>
      <c r="U126" s="44">
        <f t="shared" si="20"/>
        <v>0</v>
      </c>
    </row>
    <row r="127" spans="1:21" ht="22.95" customHeight="1">
      <c r="A127" s="74">
        <v>124</v>
      </c>
      <c r="B127" s="121"/>
      <c r="C127" s="121"/>
      <c r="D127" s="121"/>
      <c r="E127" s="121"/>
      <c r="F127" s="122"/>
      <c r="G127" s="113"/>
      <c r="H127" s="123"/>
      <c r="I127" s="124"/>
      <c r="J127" s="124"/>
      <c r="K127" s="125"/>
      <c r="L127" s="126"/>
      <c r="M127" s="127"/>
      <c r="N127" s="128"/>
      <c r="O127" s="129"/>
      <c r="P127" s="69">
        <f t="shared" si="17"/>
        <v>0</v>
      </c>
      <c r="Q127" s="130"/>
      <c r="R127" s="72">
        <f>IF(OR(ISERROR(INDEX(食材料費等!$B:$B,MATCH($D127,食材料費等!$A:$A,0))),Q127=0,Q127=""),0,Q127*INDEX(食材料費等!$B:$B,MATCH($D127,食材料費等!$A:$A,0)))</f>
        <v>0</v>
      </c>
      <c r="S127" s="78">
        <f t="shared" si="18"/>
        <v>0</v>
      </c>
      <c r="T127" s="44">
        <f t="shared" si="19"/>
        <v>0</v>
      </c>
      <c r="U127" s="44">
        <f t="shared" si="20"/>
        <v>0</v>
      </c>
    </row>
    <row r="128" spans="1:21" ht="22.95" customHeight="1">
      <c r="A128" s="74">
        <v>125</v>
      </c>
      <c r="B128" s="121"/>
      <c r="C128" s="121"/>
      <c r="D128" s="121"/>
      <c r="E128" s="121"/>
      <c r="F128" s="122"/>
      <c r="G128" s="113"/>
      <c r="H128" s="123"/>
      <c r="I128" s="124"/>
      <c r="J128" s="124"/>
      <c r="K128" s="125"/>
      <c r="L128" s="126"/>
      <c r="M128" s="127"/>
      <c r="N128" s="128"/>
      <c r="O128" s="129"/>
      <c r="P128" s="69">
        <f t="shared" si="17"/>
        <v>0</v>
      </c>
      <c r="Q128" s="130"/>
      <c r="R128" s="72">
        <f>IF(OR(ISERROR(INDEX(食材料費等!$B:$B,MATCH($D128,食材料費等!$A:$A,0))),Q128=0,Q128=""),0,Q128*INDEX(食材料費等!$B:$B,MATCH($D128,食材料費等!$A:$A,0)))</f>
        <v>0</v>
      </c>
      <c r="S128" s="78">
        <f t="shared" si="18"/>
        <v>0</v>
      </c>
      <c r="T128" s="44">
        <f t="shared" si="19"/>
        <v>0</v>
      </c>
      <c r="U128" s="44">
        <f t="shared" si="20"/>
        <v>0</v>
      </c>
    </row>
    <row r="129" spans="1:21" ht="22.95" customHeight="1">
      <c r="A129" s="74">
        <v>126</v>
      </c>
      <c r="B129" s="121"/>
      <c r="C129" s="121"/>
      <c r="D129" s="121"/>
      <c r="E129" s="121"/>
      <c r="F129" s="122"/>
      <c r="G129" s="113"/>
      <c r="H129" s="123"/>
      <c r="I129" s="124"/>
      <c r="J129" s="124"/>
      <c r="K129" s="125"/>
      <c r="L129" s="126"/>
      <c r="M129" s="127"/>
      <c r="N129" s="128"/>
      <c r="O129" s="129"/>
      <c r="P129" s="69">
        <f t="shared" si="17"/>
        <v>0</v>
      </c>
      <c r="Q129" s="130"/>
      <c r="R129" s="72">
        <f>IF(OR(ISERROR(INDEX(食材料費等!$B:$B,MATCH($D129,食材料費等!$A:$A,0))),Q129=0,Q129=""),0,Q129*INDEX(食材料費等!$B:$B,MATCH($D129,食材料費等!$A:$A,0)))</f>
        <v>0</v>
      </c>
      <c r="S129" s="78">
        <f t="shared" si="18"/>
        <v>0</v>
      </c>
      <c r="T129" s="44">
        <f t="shared" si="19"/>
        <v>0</v>
      </c>
      <c r="U129" s="44">
        <f t="shared" si="20"/>
        <v>0</v>
      </c>
    </row>
    <row r="130" spans="1:21" ht="22.95" customHeight="1">
      <c r="A130" s="74">
        <v>127</v>
      </c>
      <c r="B130" s="121"/>
      <c r="C130" s="121"/>
      <c r="D130" s="121"/>
      <c r="E130" s="121"/>
      <c r="F130" s="122"/>
      <c r="G130" s="113"/>
      <c r="H130" s="123"/>
      <c r="I130" s="124"/>
      <c r="J130" s="124"/>
      <c r="K130" s="125"/>
      <c r="L130" s="126"/>
      <c r="M130" s="127"/>
      <c r="N130" s="128"/>
      <c r="O130" s="129"/>
      <c r="P130" s="69">
        <f t="shared" si="17"/>
        <v>0</v>
      </c>
      <c r="Q130" s="130"/>
      <c r="R130" s="72">
        <f>IF(OR(ISERROR(INDEX(食材料費等!$B:$B,MATCH($D130,食材料費等!$A:$A,0))),Q130=0,Q130=""),0,Q130*INDEX(食材料費等!$B:$B,MATCH($D130,食材料費等!$A:$A,0)))</f>
        <v>0</v>
      </c>
      <c r="S130" s="78">
        <f t="shared" si="18"/>
        <v>0</v>
      </c>
      <c r="T130" s="44">
        <f t="shared" si="19"/>
        <v>0</v>
      </c>
      <c r="U130" s="44">
        <f t="shared" si="20"/>
        <v>0</v>
      </c>
    </row>
    <row r="131" spans="1:21" ht="22.95" customHeight="1">
      <c r="A131" s="74">
        <v>128</v>
      </c>
      <c r="B131" s="121"/>
      <c r="C131" s="121"/>
      <c r="D131" s="121"/>
      <c r="E131" s="121"/>
      <c r="F131" s="122"/>
      <c r="G131" s="113"/>
      <c r="H131" s="123"/>
      <c r="I131" s="124"/>
      <c r="J131" s="124"/>
      <c r="K131" s="125"/>
      <c r="L131" s="126"/>
      <c r="M131" s="127"/>
      <c r="N131" s="128"/>
      <c r="O131" s="129"/>
      <c r="P131" s="69">
        <f t="shared" si="17"/>
        <v>0</v>
      </c>
      <c r="Q131" s="130"/>
      <c r="R131" s="72">
        <f>IF(OR(ISERROR(INDEX(食材料費等!$B:$B,MATCH($D131,食材料費等!$A:$A,0))),Q131=0,Q131=""),0,Q131*INDEX(食材料費等!$B:$B,MATCH($D131,食材料費等!$A:$A,0)))</f>
        <v>0</v>
      </c>
      <c r="S131" s="78">
        <f t="shared" si="18"/>
        <v>0</v>
      </c>
      <c r="T131" s="44">
        <f t="shared" si="19"/>
        <v>0</v>
      </c>
      <c r="U131" s="44">
        <f t="shared" si="20"/>
        <v>0</v>
      </c>
    </row>
    <row r="132" spans="1:21" ht="22.95" customHeight="1">
      <c r="A132" s="74">
        <v>129</v>
      </c>
      <c r="B132" s="121"/>
      <c r="C132" s="121"/>
      <c r="D132" s="121"/>
      <c r="E132" s="121"/>
      <c r="F132" s="122"/>
      <c r="G132" s="113"/>
      <c r="H132" s="123"/>
      <c r="I132" s="124"/>
      <c r="J132" s="124"/>
      <c r="K132" s="125"/>
      <c r="L132" s="126"/>
      <c r="M132" s="127"/>
      <c r="N132" s="128"/>
      <c r="O132" s="129"/>
      <c r="P132" s="69">
        <f t="shared" si="17"/>
        <v>0</v>
      </c>
      <c r="Q132" s="130"/>
      <c r="R132" s="72">
        <f>IF(OR(ISERROR(INDEX(食材料費等!$B:$B,MATCH($D132,食材料費等!$A:$A,0))),Q132=0,Q132=""),0,Q132*INDEX(食材料費等!$B:$B,MATCH($D132,食材料費等!$A:$A,0)))</f>
        <v>0</v>
      </c>
      <c r="S132" s="78">
        <f t="shared" si="18"/>
        <v>0</v>
      </c>
      <c r="T132" s="44">
        <f t="shared" si="19"/>
        <v>0</v>
      </c>
      <c r="U132" s="44">
        <f t="shared" si="20"/>
        <v>0</v>
      </c>
    </row>
    <row r="133" spans="1:21" ht="22.95" customHeight="1">
      <c r="A133" s="74">
        <v>130</v>
      </c>
      <c r="B133" s="121"/>
      <c r="C133" s="121"/>
      <c r="D133" s="121"/>
      <c r="E133" s="121"/>
      <c r="F133" s="122"/>
      <c r="G133" s="113"/>
      <c r="H133" s="123"/>
      <c r="I133" s="124"/>
      <c r="J133" s="124"/>
      <c r="K133" s="125"/>
      <c r="L133" s="126"/>
      <c r="M133" s="127"/>
      <c r="N133" s="128"/>
      <c r="O133" s="129"/>
      <c r="P133" s="69">
        <f t="shared" ref="P133:P153" si="21">IF(C133="その他※対象外",0,ROUNDDOWN(SUM(T133:U133)*0.135*IF(OR($D133="病院",$D133="有床診療所"),$O133,0.5)*0.5,-3))</f>
        <v>0</v>
      </c>
      <c r="Q133" s="130"/>
      <c r="R133" s="72">
        <f>IF(OR(ISERROR(INDEX(食材料費等!$B:$B,MATCH($D133,食材料費等!$A:$A,0))),Q133=0,Q133=""),0,Q133*INDEX(食材料費等!$B:$B,MATCH($D133,食材料費等!$A:$A,0)))</f>
        <v>0</v>
      </c>
      <c r="S133" s="78">
        <f t="shared" ref="S133:S153" si="22">SUM(P133,R133)</f>
        <v>0</v>
      </c>
      <c r="T133" s="44">
        <f t="shared" ref="T133:T153" si="23">IF(AND($M133&lt;&gt;"",$N133&lt;&gt;""),$H133*$N133/$M133,IF($H133&lt;&gt;"",$H133,0))</f>
        <v>0</v>
      </c>
      <c r="U133" s="44">
        <f t="shared" ref="U133:U153" si="24">IF(AND($M133&lt;&gt;"",$N133&lt;&gt;""),IF(AND($I133&lt;&gt;"",$J133&lt;&gt;""),SUM($I133:$J133),SUM($K133:$L133))/1.135*6*$N133/$M133,IF(OR($H133=0,$H133=""),IF(AND($I133&lt;&gt;"",$J133&lt;&gt;""),SUM($I133:$J133),SUM($K133:$L133))/1.135*6,0))</f>
        <v>0</v>
      </c>
    </row>
    <row r="134" spans="1:21" ht="22.95" customHeight="1">
      <c r="A134" s="74">
        <v>131</v>
      </c>
      <c r="B134" s="121"/>
      <c r="C134" s="121"/>
      <c r="D134" s="121"/>
      <c r="E134" s="121"/>
      <c r="F134" s="122"/>
      <c r="G134" s="113"/>
      <c r="H134" s="123"/>
      <c r="I134" s="124"/>
      <c r="J134" s="124"/>
      <c r="K134" s="125"/>
      <c r="L134" s="126"/>
      <c r="M134" s="127"/>
      <c r="N134" s="128"/>
      <c r="O134" s="129"/>
      <c r="P134" s="69">
        <f t="shared" si="21"/>
        <v>0</v>
      </c>
      <c r="Q134" s="130"/>
      <c r="R134" s="72">
        <f>IF(OR(ISERROR(INDEX(食材料費等!$B:$B,MATCH($D134,食材料費等!$A:$A,0))),Q134=0,Q134=""),0,Q134*INDEX(食材料費等!$B:$B,MATCH($D134,食材料費等!$A:$A,0)))</f>
        <v>0</v>
      </c>
      <c r="S134" s="78">
        <f t="shared" si="22"/>
        <v>0</v>
      </c>
      <c r="T134" s="44">
        <f t="shared" si="23"/>
        <v>0</v>
      </c>
      <c r="U134" s="44">
        <f t="shared" si="24"/>
        <v>0</v>
      </c>
    </row>
    <row r="135" spans="1:21" ht="22.95" customHeight="1">
      <c r="A135" s="74">
        <v>132</v>
      </c>
      <c r="B135" s="121"/>
      <c r="C135" s="121"/>
      <c r="D135" s="121"/>
      <c r="E135" s="121"/>
      <c r="F135" s="122"/>
      <c r="G135" s="113"/>
      <c r="H135" s="123"/>
      <c r="I135" s="124"/>
      <c r="J135" s="124"/>
      <c r="K135" s="125"/>
      <c r="L135" s="126"/>
      <c r="M135" s="127"/>
      <c r="N135" s="128"/>
      <c r="O135" s="129"/>
      <c r="P135" s="69">
        <f t="shared" si="21"/>
        <v>0</v>
      </c>
      <c r="Q135" s="130"/>
      <c r="R135" s="72">
        <f>IF(OR(ISERROR(INDEX(食材料費等!$B:$B,MATCH($D135,食材料費等!$A:$A,0))),Q135=0,Q135=""),0,Q135*INDEX(食材料費等!$B:$B,MATCH($D135,食材料費等!$A:$A,0)))</f>
        <v>0</v>
      </c>
      <c r="S135" s="78">
        <f t="shared" si="22"/>
        <v>0</v>
      </c>
      <c r="T135" s="44">
        <f t="shared" si="23"/>
        <v>0</v>
      </c>
      <c r="U135" s="44">
        <f t="shared" si="24"/>
        <v>0</v>
      </c>
    </row>
    <row r="136" spans="1:21" ht="22.95" customHeight="1">
      <c r="A136" s="74">
        <v>133</v>
      </c>
      <c r="B136" s="121"/>
      <c r="C136" s="121"/>
      <c r="D136" s="121"/>
      <c r="E136" s="121"/>
      <c r="F136" s="122"/>
      <c r="G136" s="113"/>
      <c r="H136" s="123"/>
      <c r="I136" s="124"/>
      <c r="J136" s="124"/>
      <c r="K136" s="125"/>
      <c r="L136" s="126"/>
      <c r="M136" s="127"/>
      <c r="N136" s="128"/>
      <c r="O136" s="129"/>
      <c r="P136" s="69">
        <f t="shared" si="21"/>
        <v>0</v>
      </c>
      <c r="Q136" s="130"/>
      <c r="R136" s="72">
        <f>IF(OR(ISERROR(INDEX(食材料費等!$B:$B,MATCH($D136,食材料費等!$A:$A,0))),Q136=0,Q136=""),0,Q136*INDEX(食材料費等!$B:$B,MATCH($D136,食材料費等!$A:$A,0)))</f>
        <v>0</v>
      </c>
      <c r="S136" s="78">
        <f t="shared" si="22"/>
        <v>0</v>
      </c>
      <c r="T136" s="44">
        <f t="shared" si="23"/>
        <v>0</v>
      </c>
      <c r="U136" s="44">
        <f t="shared" si="24"/>
        <v>0</v>
      </c>
    </row>
    <row r="137" spans="1:21" ht="22.95" customHeight="1">
      <c r="A137" s="74">
        <v>134</v>
      </c>
      <c r="B137" s="121"/>
      <c r="C137" s="121"/>
      <c r="D137" s="121"/>
      <c r="E137" s="121"/>
      <c r="F137" s="122"/>
      <c r="G137" s="113"/>
      <c r="H137" s="123"/>
      <c r="I137" s="124"/>
      <c r="J137" s="124"/>
      <c r="K137" s="125"/>
      <c r="L137" s="126"/>
      <c r="M137" s="127"/>
      <c r="N137" s="128"/>
      <c r="O137" s="129"/>
      <c r="P137" s="69">
        <f t="shared" si="21"/>
        <v>0</v>
      </c>
      <c r="Q137" s="130"/>
      <c r="R137" s="72">
        <f>IF(OR(ISERROR(INDEX(食材料費等!$B:$B,MATCH($D137,食材料費等!$A:$A,0))),Q137=0,Q137=""),0,Q137*INDEX(食材料費等!$B:$B,MATCH($D137,食材料費等!$A:$A,0)))</f>
        <v>0</v>
      </c>
      <c r="S137" s="78">
        <f t="shared" si="22"/>
        <v>0</v>
      </c>
      <c r="T137" s="44">
        <f t="shared" si="23"/>
        <v>0</v>
      </c>
      <c r="U137" s="44">
        <f t="shared" si="24"/>
        <v>0</v>
      </c>
    </row>
    <row r="138" spans="1:21" ht="22.95" customHeight="1">
      <c r="A138" s="74">
        <v>135</v>
      </c>
      <c r="B138" s="121"/>
      <c r="C138" s="121"/>
      <c r="D138" s="121"/>
      <c r="E138" s="121"/>
      <c r="F138" s="122"/>
      <c r="G138" s="113"/>
      <c r="H138" s="123"/>
      <c r="I138" s="124"/>
      <c r="J138" s="124"/>
      <c r="K138" s="125"/>
      <c r="L138" s="126"/>
      <c r="M138" s="127"/>
      <c r="N138" s="128"/>
      <c r="O138" s="129"/>
      <c r="P138" s="69">
        <f t="shared" si="21"/>
        <v>0</v>
      </c>
      <c r="Q138" s="130"/>
      <c r="R138" s="72">
        <f>IF(OR(ISERROR(INDEX(食材料費等!$B:$B,MATCH($D138,食材料費等!$A:$A,0))),Q138=0,Q138=""),0,Q138*INDEX(食材料費等!$B:$B,MATCH($D138,食材料費等!$A:$A,0)))</f>
        <v>0</v>
      </c>
      <c r="S138" s="78">
        <f t="shared" si="22"/>
        <v>0</v>
      </c>
      <c r="T138" s="44">
        <f t="shared" si="23"/>
        <v>0</v>
      </c>
      <c r="U138" s="44">
        <f t="shared" si="24"/>
        <v>0</v>
      </c>
    </row>
    <row r="139" spans="1:21" ht="22.95" customHeight="1">
      <c r="A139" s="74">
        <v>136</v>
      </c>
      <c r="B139" s="121"/>
      <c r="C139" s="121"/>
      <c r="D139" s="121"/>
      <c r="E139" s="121"/>
      <c r="F139" s="122"/>
      <c r="G139" s="113"/>
      <c r="H139" s="123"/>
      <c r="I139" s="124"/>
      <c r="J139" s="124"/>
      <c r="K139" s="125"/>
      <c r="L139" s="126"/>
      <c r="M139" s="127"/>
      <c r="N139" s="128"/>
      <c r="O139" s="129"/>
      <c r="P139" s="69">
        <f t="shared" si="21"/>
        <v>0</v>
      </c>
      <c r="Q139" s="130"/>
      <c r="R139" s="72">
        <f>IF(OR(ISERROR(INDEX(食材料費等!$B:$B,MATCH($D139,食材料費等!$A:$A,0))),Q139=0,Q139=""),0,Q139*INDEX(食材料費等!$B:$B,MATCH($D139,食材料費等!$A:$A,0)))</f>
        <v>0</v>
      </c>
      <c r="S139" s="78">
        <f t="shared" si="22"/>
        <v>0</v>
      </c>
      <c r="T139" s="44">
        <f t="shared" si="23"/>
        <v>0</v>
      </c>
      <c r="U139" s="44">
        <f t="shared" si="24"/>
        <v>0</v>
      </c>
    </row>
    <row r="140" spans="1:21" ht="22.95" customHeight="1">
      <c r="A140" s="74">
        <v>137</v>
      </c>
      <c r="B140" s="121"/>
      <c r="C140" s="121"/>
      <c r="D140" s="121"/>
      <c r="E140" s="121"/>
      <c r="F140" s="122"/>
      <c r="G140" s="113"/>
      <c r="H140" s="123"/>
      <c r="I140" s="124"/>
      <c r="J140" s="124"/>
      <c r="K140" s="125"/>
      <c r="L140" s="126"/>
      <c r="M140" s="127"/>
      <c r="N140" s="128"/>
      <c r="O140" s="129"/>
      <c r="P140" s="69">
        <f t="shared" si="21"/>
        <v>0</v>
      </c>
      <c r="Q140" s="130"/>
      <c r="R140" s="72">
        <f>IF(OR(ISERROR(INDEX(食材料費等!$B:$B,MATCH($D140,食材料費等!$A:$A,0))),Q140=0,Q140=""),0,Q140*INDEX(食材料費等!$B:$B,MATCH($D140,食材料費等!$A:$A,0)))</f>
        <v>0</v>
      </c>
      <c r="S140" s="78">
        <f t="shared" si="22"/>
        <v>0</v>
      </c>
      <c r="T140" s="44">
        <f t="shared" si="23"/>
        <v>0</v>
      </c>
      <c r="U140" s="44">
        <f t="shared" si="24"/>
        <v>0</v>
      </c>
    </row>
    <row r="141" spans="1:21" ht="22.95" customHeight="1">
      <c r="A141" s="74">
        <v>138</v>
      </c>
      <c r="B141" s="121"/>
      <c r="C141" s="121"/>
      <c r="D141" s="121"/>
      <c r="E141" s="121"/>
      <c r="F141" s="122"/>
      <c r="G141" s="113"/>
      <c r="H141" s="123"/>
      <c r="I141" s="124"/>
      <c r="J141" s="124"/>
      <c r="K141" s="125"/>
      <c r="L141" s="126"/>
      <c r="M141" s="127"/>
      <c r="N141" s="128"/>
      <c r="O141" s="129"/>
      <c r="P141" s="69">
        <f t="shared" si="21"/>
        <v>0</v>
      </c>
      <c r="Q141" s="130"/>
      <c r="R141" s="72">
        <f>IF(OR(ISERROR(INDEX(食材料費等!$B:$B,MATCH($D141,食材料費等!$A:$A,0))),Q141=0,Q141=""),0,Q141*INDEX(食材料費等!$B:$B,MATCH($D141,食材料費等!$A:$A,0)))</f>
        <v>0</v>
      </c>
      <c r="S141" s="78">
        <f t="shared" si="22"/>
        <v>0</v>
      </c>
      <c r="T141" s="44">
        <f t="shared" si="23"/>
        <v>0</v>
      </c>
      <c r="U141" s="44">
        <f t="shared" si="24"/>
        <v>0</v>
      </c>
    </row>
    <row r="142" spans="1:21" ht="22.95" customHeight="1">
      <c r="A142" s="74">
        <v>139</v>
      </c>
      <c r="B142" s="121"/>
      <c r="C142" s="121"/>
      <c r="D142" s="121"/>
      <c r="E142" s="121"/>
      <c r="F142" s="122"/>
      <c r="G142" s="113"/>
      <c r="H142" s="123"/>
      <c r="I142" s="124"/>
      <c r="J142" s="124"/>
      <c r="K142" s="125"/>
      <c r="L142" s="126"/>
      <c r="M142" s="127"/>
      <c r="N142" s="128"/>
      <c r="O142" s="129"/>
      <c r="P142" s="69">
        <f t="shared" si="21"/>
        <v>0</v>
      </c>
      <c r="Q142" s="130"/>
      <c r="R142" s="72">
        <f>IF(OR(ISERROR(INDEX(食材料費等!$B:$B,MATCH($D142,食材料費等!$A:$A,0))),Q142=0,Q142=""),0,Q142*INDEX(食材料費等!$B:$B,MATCH($D142,食材料費等!$A:$A,0)))</f>
        <v>0</v>
      </c>
      <c r="S142" s="78">
        <f t="shared" si="22"/>
        <v>0</v>
      </c>
      <c r="T142" s="44">
        <f t="shared" si="23"/>
        <v>0</v>
      </c>
      <c r="U142" s="44">
        <f t="shared" si="24"/>
        <v>0</v>
      </c>
    </row>
    <row r="143" spans="1:21" ht="22.95" customHeight="1">
      <c r="A143" s="74">
        <v>140</v>
      </c>
      <c r="B143" s="121"/>
      <c r="C143" s="121"/>
      <c r="D143" s="121"/>
      <c r="E143" s="121"/>
      <c r="F143" s="122"/>
      <c r="G143" s="113"/>
      <c r="H143" s="123"/>
      <c r="I143" s="124"/>
      <c r="J143" s="124"/>
      <c r="K143" s="125"/>
      <c r="L143" s="126"/>
      <c r="M143" s="127"/>
      <c r="N143" s="128"/>
      <c r="O143" s="129"/>
      <c r="P143" s="69">
        <f t="shared" si="21"/>
        <v>0</v>
      </c>
      <c r="Q143" s="130"/>
      <c r="R143" s="72">
        <f>IF(OR(ISERROR(INDEX(食材料費等!$B:$B,MATCH($D143,食材料費等!$A:$A,0))),Q143=0,Q143=""),0,Q143*INDEX(食材料費等!$B:$B,MATCH($D143,食材料費等!$A:$A,0)))</f>
        <v>0</v>
      </c>
      <c r="S143" s="78">
        <f t="shared" si="22"/>
        <v>0</v>
      </c>
      <c r="T143" s="44">
        <f t="shared" si="23"/>
        <v>0</v>
      </c>
      <c r="U143" s="44">
        <f t="shared" si="24"/>
        <v>0</v>
      </c>
    </row>
    <row r="144" spans="1:21" ht="22.95" customHeight="1">
      <c r="A144" s="74">
        <v>141</v>
      </c>
      <c r="B144" s="121"/>
      <c r="C144" s="121"/>
      <c r="D144" s="121"/>
      <c r="E144" s="121"/>
      <c r="F144" s="122"/>
      <c r="G144" s="113"/>
      <c r="H144" s="123"/>
      <c r="I144" s="124"/>
      <c r="J144" s="124"/>
      <c r="K144" s="125"/>
      <c r="L144" s="126"/>
      <c r="M144" s="127"/>
      <c r="N144" s="128"/>
      <c r="O144" s="129"/>
      <c r="P144" s="69">
        <f t="shared" si="21"/>
        <v>0</v>
      </c>
      <c r="Q144" s="130"/>
      <c r="R144" s="72">
        <f>IF(OR(ISERROR(INDEX(食材料費等!$B:$B,MATCH($D144,食材料費等!$A:$A,0))),Q144=0,Q144=""),0,Q144*INDEX(食材料費等!$B:$B,MATCH($D144,食材料費等!$A:$A,0)))</f>
        <v>0</v>
      </c>
      <c r="S144" s="78">
        <f t="shared" si="22"/>
        <v>0</v>
      </c>
      <c r="T144" s="44">
        <f t="shared" si="23"/>
        <v>0</v>
      </c>
      <c r="U144" s="44">
        <f t="shared" si="24"/>
        <v>0</v>
      </c>
    </row>
    <row r="145" spans="1:21" ht="22.95" customHeight="1">
      <c r="A145" s="74">
        <v>142</v>
      </c>
      <c r="B145" s="121"/>
      <c r="C145" s="121"/>
      <c r="D145" s="121"/>
      <c r="E145" s="121"/>
      <c r="F145" s="122"/>
      <c r="G145" s="113"/>
      <c r="H145" s="123"/>
      <c r="I145" s="124"/>
      <c r="J145" s="124"/>
      <c r="K145" s="125"/>
      <c r="L145" s="126"/>
      <c r="M145" s="127"/>
      <c r="N145" s="128"/>
      <c r="O145" s="129"/>
      <c r="P145" s="69">
        <f t="shared" si="21"/>
        <v>0</v>
      </c>
      <c r="Q145" s="130"/>
      <c r="R145" s="72">
        <f>IF(OR(ISERROR(INDEX(食材料費等!$B:$B,MATCH($D145,食材料費等!$A:$A,0))),Q145=0,Q145=""),0,Q145*INDEX(食材料費等!$B:$B,MATCH($D145,食材料費等!$A:$A,0)))</f>
        <v>0</v>
      </c>
      <c r="S145" s="78">
        <f t="shared" si="22"/>
        <v>0</v>
      </c>
      <c r="T145" s="44">
        <f t="shared" si="23"/>
        <v>0</v>
      </c>
      <c r="U145" s="44">
        <f t="shared" si="24"/>
        <v>0</v>
      </c>
    </row>
    <row r="146" spans="1:21" ht="22.95" customHeight="1">
      <c r="A146" s="74">
        <v>143</v>
      </c>
      <c r="B146" s="121"/>
      <c r="C146" s="121"/>
      <c r="D146" s="121"/>
      <c r="E146" s="121"/>
      <c r="F146" s="122"/>
      <c r="G146" s="113"/>
      <c r="H146" s="123"/>
      <c r="I146" s="124"/>
      <c r="J146" s="124"/>
      <c r="K146" s="125"/>
      <c r="L146" s="126"/>
      <c r="M146" s="127"/>
      <c r="N146" s="128"/>
      <c r="O146" s="129"/>
      <c r="P146" s="69">
        <f t="shared" si="21"/>
        <v>0</v>
      </c>
      <c r="Q146" s="130"/>
      <c r="R146" s="72">
        <f>IF(OR(ISERROR(INDEX(食材料費等!$B:$B,MATCH($D146,食材料費等!$A:$A,0))),Q146=0,Q146=""),0,Q146*INDEX(食材料費等!$B:$B,MATCH($D146,食材料費等!$A:$A,0)))</f>
        <v>0</v>
      </c>
      <c r="S146" s="78">
        <f t="shared" si="22"/>
        <v>0</v>
      </c>
      <c r="T146" s="44">
        <f t="shared" si="23"/>
        <v>0</v>
      </c>
      <c r="U146" s="44">
        <f t="shared" si="24"/>
        <v>0</v>
      </c>
    </row>
    <row r="147" spans="1:21" ht="22.95" customHeight="1">
      <c r="A147" s="74">
        <v>144</v>
      </c>
      <c r="B147" s="121"/>
      <c r="C147" s="121"/>
      <c r="D147" s="121"/>
      <c r="E147" s="121"/>
      <c r="F147" s="122"/>
      <c r="G147" s="113"/>
      <c r="H147" s="123"/>
      <c r="I147" s="124"/>
      <c r="J147" s="124"/>
      <c r="K147" s="125"/>
      <c r="L147" s="126"/>
      <c r="M147" s="127"/>
      <c r="N147" s="128"/>
      <c r="O147" s="129"/>
      <c r="P147" s="69">
        <f t="shared" si="21"/>
        <v>0</v>
      </c>
      <c r="Q147" s="130"/>
      <c r="R147" s="72">
        <f>IF(OR(ISERROR(INDEX(食材料費等!$B:$B,MATCH($D147,食材料費等!$A:$A,0))),Q147=0,Q147=""),0,Q147*INDEX(食材料費等!$B:$B,MATCH($D147,食材料費等!$A:$A,0)))</f>
        <v>0</v>
      </c>
      <c r="S147" s="78">
        <f t="shared" si="22"/>
        <v>0</v>
      </c>
      <c r="T147" s="44">
        <f t="shared" si="23"/>
        <v>0</v>
      </c>
      <c r="U147" s="44">
        <f t="shared" si="24"/>
        <v>0</v>
      </c>
    </row>
    <row r="148" spans="1:21" ht="22.95" customHeight="1">
      <c r="A148" s="74">
        <v>145</v>
      </c>
      <c r="B148" s="121"/>
      <c r="C148" s="121"/>
      <c r="D148" s="121"/>
      <c r="E148" s="121"/>
      <c r="F148" s="122"/>
      <c r="G148" s="113"/>
      <c r="H148" s="123"/>
      <c r="I148" s="124"/>
      <c r="J148" s="124"/>
      <c r="K148" s="125"/>
      <c r="L148" s="126"/>
      <c r="M148" s="127"/>
      <c r="N148" s="128"/>
      <c r="O148" s="129"/>
      <c r="P148" s="69">
        <f t="shared" si="21"/>
        <v>0</v>
      </c>
      <c r="Q148" s="130"/>
      <c r="R148" s="72">
        <f>IF(OR(ISERROR(INDEX(食材料費等!$B:$B,MATCH($D148,食材料費等!$A:$A,0))),Q148=0,Q148=""),0,Q148*INDEX(食材料費等!$B:$B,MATCH($D148,食材料費等!$A:$A,0)))</f>
        <v>0</v>
      </c>
      <c r="S148" s="78">
        <f t="shared" si="22"/>
        <v>0</v>
      </c>
      <c r="T148" s="44">
        <f t="shared" si="23"/>
        <v>0</v>
      </c>
      <c r="U148" s="44">
        <f t="shared" si="24"/>
        <v>0</v>
      </c>
    </row>
    <row r="149" spans="1:21" ht="22.95" customHeight="1">
      <c r="A149" s="74">
        <v>146</v>
      </c>
      <c r="B149" s="121"/>
      <c r="C149" s="121"/>
      <c r="D149" s="121"/>
      <c r="E149" s="121"/>
      <c r="F149" s="122"/>
      <c r="G149" s="113"/>
      <c r="H149" s="123"/>
      <c r="I149" s="124"/>
      <c r="J149" s="124"/>
      <c r="K149" s="125"/>
      <c r="L149" s="126"/>
      <c r="M149" s="127"/>
      <c r="N149" s="128"/>
      <c r="O149" s="129"/>
      <c r="P149" s="69">
        <f t="shared" si="21"/>
        <v>0</v>
      </c>
      <c r="Q149" s="130"/>
      <c r="R149" s="72">
        <f>IF(OR(ISERROR(INDEX(食材料費等!$B:$B,MATCH($D149,食材料費等!$A:$A,0))),Q149=0,Q149=""),0,Q149*INDEX(食材料費等!$B:$B,MATCH($D149,食材料費等!$A:$A,0)))</f>
        <v>0</v>
      </c>
      <c r="S149" s="78">
        <f t="shared" si="22"/>
        <v>0</v>
      </c>
      <c r="T149" s="44">
        <f t="shared" si="23"/>
        <v>0</v>
      </c>
      <c r="U149" s="44">
        <f t="shared" si="24"/>
        <v>0</v>
      </c>
    </row>
    <row r="150" spans="1:21" ht="22.95" customHeight="1">
      <c r="A150" s="74">
        <v>147</v>
      </c>
      <c r="B150" s="121"/>
      <c r="C150" s="121"/>
      <c r="D150" s="121"/>
      <c r="E150" s="121"/>
      <c r="F150" s="122"/>
      <c r="G150" s="113"/>
      <c r="H150" s="123"/>
      <c r="I150" s="124"/>
      <c r="J150" s="124"/>
      <c r="K150" s="125"/>
      <c r="L150" s="126"/>
      <c r="M150" s="127"/>
      <c r="N150" s="128"/>
      <c r="O150" s="129"/>
      <c r="P150" s="69">
        <f t="shared" si="21"/>
        <v>0</v>
      </c>
      <c r="Q150" s="130"/>
      <c r="R150" s="72">
        <f>IF(OR(ISERROR(INDEX(食材料費等!$B:$B,MATCH($D150,食材料費等!$A:$A,0))),Q150=0,Q150=""),0,Q150*INDEX(食材料費等!$B:$B,MATCH($D150,食材料費等!$A:$A,0)))</f>
        <v>0</v>
      </c>
      <c r="S150" s="78">
        <f t="shared" si="22"/>
        <v>0</v>
      </c>
      <c r="T150" s="44">
        <f t="shared" si="23"/>
        <v>0</v>
      </c>
      <c r="U150" s="44">
        <f t="shared" si="24"/>
        <v>0</v>
      </c>
    </row>
    <row r="151" spans="1:21" ht="22.95" customHeight="1">
      <c r="A151" s="74">
        <v>148</v>
      </c>
      <c r="B151" s="121"/>
      <c r="C151" s="121"/>
      <c r="D151" s="121"/>
      <c r="E151" s="121"/>
      <c r="F151" s="122"/>
      <c r="G151" s="113"/>
      <c r="H151" s="123"/>
      <c r="I151" s="124"/>
      <c r="J151" s="124"/>
      <c r="K151" s="125"/>
      <c r="L151" s="126"/>
      <c r="M151" s="127"/>
      <c r="N151" s="128"/>
      <c r="O151" s="129"/>
      <c r="P151" s="69">
        <f t="shared" si="21"/>
        <v>0</v>
      </c>
      <c r="Q151" s="130"/>
      <c r="R151" s="72">
        <f>IF(OR(ISERROR(INDEX(食材料費等!$B:$B,MATCH($D151,食材料費等!$A:$A,0))),Q151=0,Q151=""),0,Q151*INDEX(食材料費等!$B:$B,MATCH($D151,食材料費等!$A:$A,0)))</f>
        <v>0</v>
      </c>
      <c r="S151" s="78">
        <f t="shared" si="22"/>
        <v>0</v>
      </c>
      <c r="T151" s="44">
        <f t="shared" si="23"/>
        <v>0</v>
      </c>
      <c r="U151" s="44">
        <f t="shared" si="24"/>
        <v>0</v>
      </c>
    </row>
    <row r="152" spans="1:21" ht="22.95" customHeight="1">
      <c r="A152" s="74">
        <v>149</v>
      </c>
      <c r="B152" s="121"/>
      <c r="C152" s="121"/>
      <c r="D152" s="121"/>
      <c r="E152" s="121"/>
      <c r="F152" s="122"/>
      <c r="G152" s="113"/>
      <c r="H152" s="123"/>
      <c r="I152" s="124"/>
      <c r="J152" s="124"/>
      <c r="K152" s="125"/>
      <c r="L152" s="126"/>
      <c r="M152" s="127"/>
      <c r="N152" s="128"/>
      <c r="O152" s="129"/>
      <c r="P152" s="69">
        <f t="shared" si="21"/>
        <v>0</v>
      </c>
      <c r="Q152" s="130"/>
      <c r="R152" s="72">
        <f>IF(OR(ISERROR(INDEX(食材料費等!$B:$B,MATCH($D152,食材料費等!$A:$A,0))),Q152=0,Q152=""),0,Q152*INDEX(食材料費等!$B:$B,MATCH($D152,食材料費等!$A:$A,0)))</f>
        <v>0</v>
      </c>
      <c r="S152" s="78">
        <f t="shared" si="22"/>
        <v>0</v>
      </c>
      <c r="T152" s="44">
        <f t="shared" si="23"/>
        <v>0</v>
      </c>
      <c r="U152" s="44">
        <f t="shared" si="24"/>
        <v>0</v>
      </c>
    </row>
    <row r="153" spans="1:21" ht="22.95" customHeight="1" thickBot="1">
      <c r="A153" s="75">
        <v>150</v>
      </c>
      <c r="B153" s="131"/>
      <c r="C153" s="131"/>
      <c r="D153" s="131"/>
      <c r="E153" s="131"/>
      <c r="F153" s="132"/>
      <c r="G153" s="133"/>
      <c r="H153" s="134"/>
      <c r="I153" s="135"/>
      <c r="J153" s="135"/>
      <c r="K153" s="136"/>
      <c r="L153" s="137"/>
      <c r="M153" s="138"/>
      <c r="N153" s="139"/>
      <c r="O153" s="140"/>
      <c r="P153" s="104">
        <f t="shared" si="21"/>
        <v>0</v>
      </c>
      <c r="Q153" s="141"/>
      <c r="R153" s="106">
        <f>IF(OR(ISERROR(INDEX(食材料費等!$B:$B,MATCH($D153,食材料費等!$A:$A,0))),Q153=0,Q153=""),0,Q153*INDEX(食材料費等!$B:$B,MATCH($D153,食材料費等!$A:$A,0)))</f>
        <v>0</v>
      </c>
      <c r="S153" s="108">
        <f t="shared" si="22"/>
        <v>0</v>
      </c>
      <c r="T153" s="44">
        <f t="shared" si="23"/>
        <v>0</v>
      </c>
      <c r="U153" s="44">
        <f t="shared" si="24"/>
        <v>0</v>
      </c>
    </row>
  </sheetData>
  <sheetProtection algorithmName="SHA-512" hashValue="xNZYPnOZf8GlDBym+2/Ezrrttm1FSSkEO+LizqDY5AhAmO20YRNOtY9Kzu9H2n95kKM+aK4+BgyQdk8jU6f3Qg==" saltValue="KAPPJBZZ1sHoOachLSMvlQ==" spinCount="100000" sheet="1" objects="1" scenarios="1"/>
  <mergeCells count="9">
    <mergeCell ref="W4:X4"/>
    <mergeCell ref="Y4:Z4"/>
    <mergeCell ref="AA4:AB4"/>
    <mergeCell ref="A1:B1"/>
    <mergeCell ref="H1:S1"/>
    <mergeCell ref="I2:J2"/>
    <mergeCell ref="K2:L2"/>
    <mergeCell ref="M2:N2"/>
    <mergeCell ref="O2:P2"/>
  </mergeCells>
  <phoneticPr fontId="2"/>
  <conditionalFormatting sqref="D4:D153">
    <cfRule type="expression" dxfId="10" priority="11">
      <formula>C4="その他※対象外"</formula>
    </cfRule>
  </conditionalFormatting>
  <conditionalFormatting sqref="O4:O153">
    <cfRule type="expression" dxfId="9" priority="9">
      <formula>IF(AND($D4&lt;&gt;"病院",$D4&lt;&gt;"有床診療所"),TRUE,FALSE)</formula>
    </cfRule>
  </conditionalFormatting>
  <conditionalFormatting sqref="H4:H153">
    <cfRule type="expression" dxfId="8" priority="8">
      <formula>IF(OR($I4&lt;&gt;"",$J4&lt;&gt;"",$K4&lt;&gt;"",$L4&lt;&gt;""),TRUE,FALSE)</formula>
    </cfRule>
  </conditionalFormatting>
  <conditionalFormatting sqref="I4:I153">
    <cfRule type="expression" dxfId="7" priority="7">
      <formula>IF(OR($H4&lt;&gt;"",$K4&lt;&gt;"",$L4&lt;&gt;""),TRUE,FALSE)</formula>
    </cfRule>
  </conditionalFormatting>
  <conditionalFormatting sqref="K4:K153">
    <cfRule type="expression" dxfId="6" priority="6">
      <formula>IF(OR($H4&lt;&gt;"",$I4&lt;&gt;"",$J4&lt;&gt;""),TRUE,FALSE)</formula>
    </cfRule>
  </conditionalFormatting>
  <conditionalFormatting sqref="L4:L153">
    <cfRule type="expression" dxfId="5" priority="5">
      <formula>IF(OR($H4&lt;&gt;"",$I4&lt;&gt;"",$J4&lt;&gt;""),TRUE,FALSE)</formula>
    </cfRule>
  </conditionalFormatting>
  <conditionalFormatting sqref="J4:J153">
    <cfRule type="expression" dxfId="4" priority="4">
      <formula>IF(OR($H4&lt;&gt;"",$K4&lt;&gt;"",$L4&lt;&gt;""),TRUE,FALSE)</formula>
    </cfRule>
  </conditionalFormatting>
  <conditionalFormatting sqref="P4:P153">
    <cfRule type="expression" dxfId="3" priority="3">
      <formula>IF(OR($C4="",$C4="その他※対象外"),TRUE,FALSE)</formula>
    </cfRule>
  </conditionalFormatting>
  <conditionalFormatting sqref="S4:S153">
    <cfRule type="expression" dxfId="2" priority="1">
      <formula>IF(OR($C4="その他※対象外",AND($P4=0,$R4=0)),TRUE,FALSE)</formula>
    </cfRule>
  </conditionalFormatting>
  <dataValidations count="5">
    <dataValidation type="list" imeMode="halfAlpha" allowBlank="1" showInputMessage="1" showErrorMessage="1" sqref="G4:G153" xr:uid="{00000000-0002-0000-0300-000000000000}">
      <formula1>"○"</formula1>
    </dataValidation>
    <dataValidation type="list" imeMode="halfAlpha" allowBlank="1" showInputMessage="1" showErrorMessage="1" errorTitle="補助率(病院・有床診療所のみ)" error="病院・有床診療所の場合は、省エネの取組に応じた補助率を選択してください。" sqref="O4:O153" xr:uid="{00000000-0002-0000-0300-000001000000}">
      <formula1>補助率_病院・有床診療所のみ</formula1>
    </dataValidation>
    <dataValidation imeMode="halfAlpha" allowBlank="1" showInputMessage="1" showErrorMessage="1" sqref="F4:F153 M4:N153 P4:R153" xr:uid="{00000000-0002-0000-0300-000002000000}"/>
    <dataValidation imeMode="hiragana" allowBlank="1" showInputMessage="1" showErrorMessage="1" sqref="B4:B153 E4:E153" xr:uid="{00000000-0002-0000-0300-000003000000}"/>
    <dataValidation type="list" allowBlank="1" showInputMessage="1" showErrorMessage="1" sqref="D4:D153" xr:uid="{00000000-0002-0000-0300-000004000000}">
      <formula1>INDIRECT(C4)</formula1>
    </dataValidation>
  </dataValidations>
  <pageMargins left="0.19685039370078741" right="0.19685039370078741" top="0.78740157480314965" bottom="0.39370078740157483" header="0.59055118110236227" footer="0.19685039370078741"/>
  <pageSetup paperSize="9" scale="48" fitToHeight="0" orientation="landscape" r:id="rId1"/>
  <headerFooter>
    <oddFooter>&amp;R&amp;P/&amp;N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10" id="{A34F5772-4EBE-4A29-ABEE-27E056E72A1D}">
            <xm:f>IF(ISERROR(INDEX(食材料費等!$B:$B,MATCH($D4,食材料費等!$A:$A,0))),TRUE,FALSE)</xm:f>
            <x14:dxf>
              <font>
                <color auto="1"/>
              </font>
              <fill>
                <patternFill>
                  <bgColor theme="0" tint="-0.34998626667073579"/>
                </patternFill>
              </fill>
              <border>
                <vertical/>
                <horizontal/>
              </border>
            </x14:dxf>
          </x14:cfRule>
          <xm:sqref>Q4:Q153</xm:sqref>
        </x14:conditionalFormatting>
        <x14:conditionalFormatting xmlns:xm="http://schemas.microsoft.com/office/excel/2006/main">
          <x14:cfRule type="expression" priority="2" id="{8CB854E4-F2F8-4547-A568-B8BC31BD1F34}">
            <xm:f>IF(ISERROR(INDEX(食材料費等!$B:$B,MATCH($D4,食材料費等!$A:$A,0))),TRUE,FALSE)</xm:f>
            <x14:dxf>
              <fill>
                <patternFill>
                  <bgColor theme="0" tint="-0.34998626667073579"/>
                </patternFill>
              </fill>
            </x14:dxf>
          </x14:cfRule>
          <xm:sqref>R4:R153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5000000}">
          <x14:formula1>
            <xm:f>プルダウン一覧!$A$1:$E$1</xm:f>
          </x14:formula1>
          <xm:sqref>C4:C153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7"/>
  <sheetViews>
    <sheetView workbookViewId="0"/>
  </sheetViews>
  <sheetFormatPr defaultColWidth="9" defaultRowHeight="18"/>
  <cols>
    <col min="1" max="1" width="19.19921875" style="17" bestFit="1" customWidth="1"/>
    <col min="2" max="2" width="52.09765625" style="17" bestFit="1" customWidth="1"/>
    <col min="3" max="3" width="25.5" style="17" bestFit="1" customWidth="1"/>
    <col min="4" max="4" width="50.5" style="17" bestFit="1" customWidth="1"/>
    <col min="5" max="5" width="15.3984375" style="17" bestFit="1" customWidth="1"/>
    <col min="6" max="6" width="11" style="17" bestFit="1" customWidth="1"/>
    <col min="7" max="7" width="13" style="18" bestFit="1" customWidth="1"/>
    <col min="8" max="16384" width="9" style="18"/>
  </cols>
  <sheetData>
    <row r="1" spans="1:7" s="46" customFormat="1">
      <c r="A1" s="45" t="s">
        <v>33</v>
      </c>
      <c r="B1" s="45" t="s">
        <v>35</v>
      </c>
      <c r="C1" s="45" t="s">
        <v>36</v>
      </c>
      <c r="D1" s="45" t="s">
        <v>34</v>
      </c>
      <c r="E1" s="45" t="s">
        <v>109</v>
      </c>
      <c r="F1" s="45" t="s">
        <v>87</v>
      </c>
      <c r="G1" s="45"/>
    </row>
    <row r="2" spans="1:7">
      <c r="A2" s="50" t="s">
        <v>82</v>
      </c>
      <c r="B2" s="50" t="s">
        <v>37</v>
      </c>
      <c r="C2" s="50" t="s">
        <v>62</v>
      </c>
      <c r="D2" s="50" t="s">
        <v>139</v>
      </c>
      <c r="F2" s="17" t="s">
        <v>76</v>
      </c>
      <c r="G2" s="47" t="s">
        <v>88</v>
      </c>
    </row>
    <row r="3" spans="1:7">
      <c r="A3" s="50" t="s">
        <v>83</v>
      </c>
      <c r="B3" s="50" t="s">
        <v>38</v>
      </c>
      <c r="C3" s="50" t="s">
        <v>63</v>
      </c>
      <c r="D3" s="50" t="s">
        <v>159</v>
      </c>
      <c r="F3" s="17" t="s">
        <v>26</v>
      </c>
      <c r="G3" s="17" t="s">
        <v>89</v>
      </c>
    </row>
    <row r="4" spans="1:7">
      <c r="A4" s="17" t="s">
        <v>81</v>
      </c>
      <c r="B4" s="50" t="s">
        <v>39</v>
      </c>
      <c r="C4" s="47" t="s">
        <v>127</v>
      </c>
      <c r="D4" s="50" t="s">
        <v>140</v>
      </c>
      <c r="F4" s="17" t="s">
        <v>29</v>
      </c>
      <c r="G4" s="17" t="s">
        <v>90</v>
      </c>
    </row>
    <row r="5" spans="1:7">
      <c r="A5" s="17" t="s">
        <v>98</v>
      </c>
      <c r="B5" s="50" t="s">
        <v>40</v>
      </c>
      <c r="C5" s="47" t="s">
        <v>64</v>
      </c>
      <c r="D5" s="50" t="s">
        <v>163</v>
      </c>
      <c r="F5" s="17" t="s">
        <v>28</v>
      </c>
      <c r="G5" s="47" t="s">
        <v>91</v>
      </c>
    </row>
    <row r="6" spans="1:7">
      <c r="A6" s="17" t="s">
        <v>72</v>
      </c>
      <c r="B6" s="50" t="s">
        <v>41</v>
      </c>
      <c r="C6" s="47" t="s">
        <v>126</v>
      </c>
      <c r="D6" s="50" t="s">
        <v>161</v>
      </c>
    </row>
    <row r="7" spans="1:7">
      <c r="A7" s="17" t="s">
        <v>73</v>
      </c>
      <c r="B7" s="50" t="s">
        <v>42</v>
      </c>
      <c r="C7" s="17" t="s">
        <v>65</v>
      </c>
      <c r="D7" s="50" t="s">
        <v>165</v>
      </c>
    </row>
    <row r="8" spans="1:7">
      <c r="A8" s="17" t="s">
        <v>71</v>
      </c>
      <c r="B8" s="50" t="s">
        <v>43</v>
      </c>
      <c r="C8" s="17" t="s">
        <v>66</v>
      </c>
      <c r="D8" s="50" t="s">
        <v>141</v>
      </c>
    </row>
    <row r="9" spans="1:7">
      <c r="A9" s="47" t="s">
        <v>84</v>
      </c>
      <c r="B9" s="50" t="s">
        <v>44</v>
      </c>
      <c r="C9" s="17" t="s">
        <v>67</v>
      </c>
      <c r="F9" s="47"/>
    </row>
    <row r="10" spans="1:7">
      <c r="A10" s="47" t="s">
        <v>85</v>
      </c>
      <c r="B10" s="50" t="s">
        <v>45</v>
      </c>
      <c r="C10" s="17" t="s">
        <v>128</v>
      </c>
    </row>
    <row r="11" spans="1:7">
      <c r="B11" s="50" t="s">
        <v>46</v>
      </c>
      <c r="C11" s="17" t="s">
        <v>129</v>
      </c>
    </row>
    <row r="12" spans="1:7">
      <c r="B12" s="50" t="s">
        <v>47</v>
      </c>
      <c r="C12" s="17" t="s">
        <v>130</v>
      </c>
    </row>
    <row r="13" spans="1:7">
      <c r="B13" s="50" t="s">
        <v>48</v>
      </c>
      <c r="C13" s="17" t="s">
        <v>131</v>
      </c>
    </row>
    <row r="14" spans="1:7">
      <c r="B14" s="17" t="s">
        <v>49</v>
      </c>
      <c r="C14" s="17" t="s">
        <v>132</v>
      </c>
    </row>
    <row r="15" spans="1:7">
      <c r="B15" s="17" t="s">
        <v>50</v>
      </c>
      <c r="C15" s="17" t="s">
        <v>68</v>
      </c>
    </row>
    <row r="16" spans="1:7">
      <c r="B16" s="17" t="s">
        <v>114</v>
      </c>
      <c r="C16" s="17" t="s">
        <v>69</v>
      </c>
    </row>
    <row r="17" spans="2:3">
      <c r="B17" s="17" t="s">
        <v>51</v>
      </c>
      <c r="C17" s="17" t="s">
        <v>70</v>
      </c>
    </row>
    <row r="18" spans="2:3">
      <c r="B18" s="17" t="s">
        <v>52</v>
      </c>
      <c r="C18" s="17" t="s">
        <v>133</v>
      </c>
    </row>
    <row r="19" spans="2:3">
      <c r="B19" s="17" t="s">
        <v>53</v>
      </c>
      <c r="C19" s="17" t="s">
        <v>134</v>
      </c>
    </row>
    <row r="20" spans="2:3">
      <c r="B20" s="17" t="s">
        <v>54</v>
      </c>
      <c r="C20" s="17" t="s">
        <v>135</v>
      </c>
    </row>
    <row r="21" spans="2:3">
      <c r="B21" s="17" t="s">
        <v>55</v>
      </c>
      <c r="C21" s="17" t="s">
        <v>136</v>
      </c>
    </row>
    <row r="22" spans="2:3">
      <c r="B22" s="17" t="s">
        <v>56</v>
      </c>
      <c r="C22" s="17" t="s">
        <v>137</v>
      </c>
    </row>
    <row r="23" spans="2:3">
      <c r="B23" s="17" t="s">
        <v>57</v>
      </c>
      <c r="C23" s="17" t="s">
        <v>138</v>
      </c>
    </row>
    <row r="24" spans="2:3">
      <c r="B24" s="17" t="s">
        <v>58</v>
      </c>
    </row>
    <row r="25" spans="2:3">
      <c r="B25" s="17" t="s">
        <v>59</v>
      </c>
    </row>
    <row r="26" spans="2:3">
      <c r="B26" s="17" t="s">
        <v>60</v>
      </c>
    </row>
    <row r="27" spans="2:3">
      <c r="B27" s="17" t="s">
        <v>61</v>
      </c>
    </row>
  </sheetData>
  <sheetProtection algorithmName="SHA-512" hashValue="oaAmv5oJNB/fPGRCtUCoV1XQgFty4T0fiUV4aqopR8phBOdPNLUxC4Pm7hsdqSpi1iH+1+LP0JsN4pgQKjXpQA==" saltValue="bM3hGziXreA0teYz82wHtw==" spinCount="100000" sheet="1" objects="1" scenarios="1"/>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4"/>
  <sheetViews>
    <sheetView workbookViewId="0"/>
  </sheetViews>
  <sheetFormatPr defaultRowHeight="18"/>
  <cols>
    <col min="1" max="1" width="50.5" bestFit="1" customWidth="1"/>
    <col min="2" max="2" width="11.19921875" bestFit="1" customWidth="1"/>
  </cols>
  <sheetData>
    <row r="1" spans="1:2">
      <c r="A1" s="48" t="s">
        <v>142</v>
      </c>
      <c r="B1" s="48" t="s">
        <v>256</v>
      </c>
    </row>
    <row r="2" spans="1:2">
      <c r="A2" t="s">
        <v>82</v>
      </c>
      <c r="B2" s="49">
        <v>6400</v>
      </c>
    </row>
    <row r="3" spans="1:2">
      <c r="A3" t="s">
        <v>110</v>
      </c>
      <c r="B3" s="49">
        <v>6400</v>
      </c>
    </row>
    <row r="4" spans="1:2">
      <c r="A4" t="s">
        <v>37</v>
      </c>
      <c r="B4" s="49">
        <v>14000</v>
      </c>
    </row>
    <row r="5" spans="1:2">
      <c r="A5" t="s">
        <v>38</v>
      </c>
      <c r="B5" s="49">
        <v>14000</v>
      </c>
    </row>
    <row r="6" spans="1:2">
      <c r="A6" t="s">
        <v>39</v>
      </c>
      <c r="B6" s="49">
        <v>14000</v>
      </c>
    </row>
    <row r="7" spans="1:2">
      <c r="A7" t="s">
        <v>40</v>
      </c>
      <c r="B7" s="49">
        <v>14000</v>
      </c>
    </row>
    <row r="8" spans="1:2">
      <c r="A8" t="s">
        <v>41</v>
      </c>
      <c r="B8" s="49">
        <v>14000</v>
      </c>
    </row>
    <row r="9" spans="1:2">
      <c r="A9" t="s">
        <v>42</v>
      </c>
      <c r="B9" s="49">
        <v>14000</v>
      </c>
    </row>
    <row r="10" spans="1:2">
      <c r="A10" t="s">
        <v>43</v>
      </c>
      <c r="B10" s="49">
        <v>14000</v>
      </c>
    </row>
    <row r="11" spans="1:2">
      <c r="A11" t="s">
        <v>44</v>
      </c>
      <c r="B11" s="49">
        <v>14000</v>
      </c>
    </row>
    <row r="12" spans="1:2">
      <c r="A12" t="s">
        <v>45</v>
      </c>
      <c r="B12" s="49">
        <v>14000</v>
      </c>
    </row>
    <row r="13" spans="1:2">
      <c r="A13" t="s">
        <v>46</v>
      </c>
      <c r="B13" s="49">
        <v>14000</v>
      </c>
    </row>
    <row r="14" spans="1:2">
      <c r="A14" t="s">
        <v>47</v>
      </c>
      <c r="B14" s="49">
        <v>14000</v>
      </c>
    </row>
    <row r="15" spans="1:2">
      <c r="A15" t="s">
        <v>48</v>
      </c>
      <c r="B15" s="49">
        <v>14000</v>
      </c>
    </row>
    <row r="16" spans="1:2">
      <c r="A16" t="s">
        <v>62</v>
      </c>
      <c r="B16" s="49">
        <v>14000</v>
      </c>
    </row>
    <row r="17" spans="1:2">
      <c r="A17" t="s">
        <v>63</v>
      </c>
      <c r="B17" s="49">
        <v>14000</v>
      </c>
    </row>
    <row r="18" spans="1:2">
      <c r="A18" t="s">
        <v>139</v>
      </c>
      <c r="B18" s="49">
        <v>3000</v>
      </c>
    </row>
    <row r="19" spans="1:2">
      <c r="A19" t="s">
        <v>159</v>
      </c>
      <c r="B19" s="49">
        <v>3000</v>
      </c>
    </row>
    <row r="20" spans="1:2">
      <c r="A20" t="s">
        <v>140</v>
      </c>
      <c r="B20" s="49">
        <v>3000</v>
      </c>
    </row>
    <row r="21" spans="1:2">
      <c r="A21" t="s">
        <v>162</v>
      </c>
      <c r="B21" s="49">
        <v>3000</v>
      </c>
    </row>
    <row r="22" spans="1:2">
      <c r="A22" t="s">
        <v>160</v>
      </c>
      <c r="B22" s="49">
        <v>3000</v>
      </c>
    </row>
    <row r="23" spans="1:2">
      <c r="A23" t="s">
        <v>164</v>
      </c>
      <c r="B23" s="49">
        <v>3000</v>
      </c>
    </row>
    <row r="24" spans="1:2">
      <c r="A24" t="s">
        <v>141</v>
      </c>
      <c r="B24" s="49">
        <v>3000</v>
      </c>
    </row>
  </sheetData>
  <sheetProtection algorithmName="SHA-512" hashValue="wdrwAlLoz2QuBtyz18ySv3wH15JK3Eex9Sri2Uh9Ztgle0lFb51/vreIL/aY904tkOVIWDmFEA8bNNiGPYOJDQ==" saltValue="gu9ov078HZjuwMVl9tzV4Q==" spinCount="100000" sheet="1" objects="1" scenarios="1"/>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
  <sheetViews>
    <sheetView workbookViewId="0"/>
  </sheetViews>
  <sheetFormatPr defaultRowHeight="18"/>
  <cols>
    <col min="1" max="1" width="7.3984375" style="80" bestFit="1" customWidth="1"/>
  </cols>
  <sheetData>
    <row r="1" spans="1:1">
      <c r="A1" s="79" t="s">
        <v>155</v>
      </c>
    </row>
    <row r="2" spans="1:1">
      <c r="A2" s="80">
        <v>0.5</v>
      </c>
    </row>
    <row r="3" spans="1:1">
      <c r="A3" s="80">
        <v>0.33333333333333331</v>
      </c>
    </row>
    <row r="4" spans="1:1">
      <c r="A4" s="80">
        <v>0.66666666666666663</v>
      </c>
    </row>
  </sheetData>
  <sheetProtection algorithmName="SHA-512" hashValue="ToJz31YvltxLVV4+JaUkH+dGrUdUa4obe8pAGSb+rYeetF0Y9Z2GBEBTE2+9c1TJjmrXJgzKwp5wZzRKMuAf4g==" saltValue="3E8gz7itSL9hZD1RM6qtSw=="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申請書</vt:lpstr>
      <vt:lpstr>施設内訳書</vt:lpstr>
      <vt:lpstr>【記載例】申請書</vt:lpstr>
      <vt:lpstr>【記載例】施設内訳書</vt:lpstr>
      <vt:lpstr>プルダウン一覧</vt:lpstr>
      <vt:lpstr>食材料費等</vt:lpstr>
      <vt:lpstr>補助率</vt:lpstr>
      <vt:lpstr>【記載例】施設内訳書!Print_Area</vt:lpstr>
      <vt:lpstr>【記載例】申請書!Print_Area</vt:lpstr>
      <vt:lpstr>施設内訳書!Print_Area</vt:lpstr>
      <vt:lpstr>申請書!Print_Area</vt:lpstr>
      <vt:lpstr>【記載例】施設内訳書!Print_Titles</vt:lpstr>
      <vt:lpstr>施設内訳書!Print_Titles</vt:lpstr>
      <vt:lpstr>医療機関等</vt:lpstr>
      <vt:lpstr>介護施設等</vt:lpstr>
      <vt:lpstr>障害者施設</vt:lpstr>
      <vt:lpstr>補助率_病院・有床診療所のみ</vt:lpstr>
      <vt:lpstr>幼保施設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2024-01-30T10:33:39Z</dcterms:modified>
</cp:coreProperties>
</file>