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895" windowHeight="5505" tabRatio="713" activeTab="0"/>
  </bookViews>
  <sheets>
    <sheet name="一般＆退職・基礎" sheetId="1" r:id="rId1"/>
    <sheet name="一般＆退職・介護" sheetId="2" r:id="rId2"/>
    <sheet name="合計・基礎+介護" sheetId="3" r:id="rId3"/>
  </sheets>
  <definedNames>
    <definedName name="_xlnm.Print_Area" localSheetId="1">'一般＆退職・介護'!$A$1:$K$54</definedName>
    <definedName name="_xlnm.Print_Area" localSheetId="0">'一般＆退職・基礎'!$A$1:$K$54</definedName>
    <definedName name="_xlnm.Print_Area" localSheetId="2">'合計・基礎+介護'!$A$1:$K$54</definedName>
  </definedNames>
  <calcPr fullCalcOnLoad="1"/>
</workbook>
</file>

<file path=xl/sharedStrings.xml><?xml version="1.0" encoding="utf-8"?>
<sst xmlns="http://schemas.openxmlformats.org/spreadsheetml/2006/main" count="189" uniqueCount="66">
  <si>
    <t>番号</t>
  </si>
  <si>
    <t>平等割額　（千円）</t>
  </si>
  <si>
    <t>（町 村 計）</t>
  </si>
  <si>
    <t>（3）合計（基礎＋介護分）</t>
  </si>
  <si>
    <t>（1）基礎課税額に係る分</t>
  </si>
  <si>
    <t>（2）介護納付金課税額に係る分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</si>
  <si>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</si>
  <si>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</si>
  <si>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</si>
  <si>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</si>
  <si>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</si>
  <si>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</si>
  <si>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</si>
  <si>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</si>
  <si>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</si>
  <si>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</si>
  <si>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</si>
  <si>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</si>
  <si>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</si>
  <si>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</si>
  <si>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</si>
  <si>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</si>
  <si>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</si>
  <si>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</si>
  <si>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</si>
  <si>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</si>
  <si>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</si>
  <si>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</si>
  <si>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</si>
  <si>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</si>
  <si>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</si>
  <si>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</si>
  <si>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</si>
  <si>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</si>
  <si>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</si>
  <si>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</si>
  <si>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</si>
  <si>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</si>
  <si>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</si>
  <si>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</si>
  <si>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</si>
  <si>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</si>
  <si>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</si>
  <si>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</si>
  <si>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</si>
  <si>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</si>
  <si>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</si>
  <si>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</si>
  <si>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</si>
  <si>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</si>
  <si>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</si>
  <si>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番号</t>
  </si>
  <si>
    <t>市町村名</t>
  </si>
  <si>
    <t>国民健康保険</t>
  </si>
  <si>
    <t>国　民　健　康　保　険　税</t>
  </si>
  <si>
    <t>１世帯当たりの保険税の額（円）</t>
  </si>
  <si>
    <t>被保険者１人当たりの保険税額（円）</t>
  </si>
  <si>
    <t>世　帯　数　　　　　　　　（世帯）</t>
  </si>
  <si>
    <t>被保険者数（人）</t>
  </si>
  <si>
    <t>所得割額　（千円）</t>
  </si>
  <si>
    <t>資産割額　（千円）</t>
  </si>
  <si>
    <t>均等割額　（千円）</t>
  </si>
  <si>
    <t>総　　額</t>
  </si>
  <si>
    <t>（千円）</t>
  </si>
  <si>
    <t>（市町村計）</t>
  </si>
  <si>
    <t>第３表　平成１９年度国民健康保険税（料）に関する調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</si>
</sst>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21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2" borderId="5" xfId="0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0" fontId="0" fillId="0" borderId="0" xfId="20">
      <alignment vertical="center"/>
      <protection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0" fillId="0" borderId="7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8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177" fontId="0" fillId="0" borderId="2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shrinkToFit="1"/>
    </xf>
    <xf numFmtId="177" fontId="0" fillId="0" borderId="1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77" fontId="0" fillId="0" borderId="3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77" fontId="0" fillId="2" borderId="5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177" fontId="0" fillId="2" borderId="13" xfId="0" applyNumberFormat="1" applyFont="1" applyFill="1" applyBorder="1" applyAlignment="1">
      <alignment/>
    </xf>
    <xf numFmtId="177" fontId="0" fillId="0" borderId="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177" fontId="0" fillId="0" borderId="15" xfId="0" applyNumberFormat="1" applyFont="1" applyBorder="1" applyAlignment="1">
      <alignment/>
    </xf>
    <xf numFmtId="177" fontId="0" fillId="2" borderId="12" xfId="0" applyNumberFormat="1" applyFont="1" applyFill="1" applyBorder="1" applyAlignment="1">
      <alignment horizontal="center"/>
    </xf>
    <xf numFmtId="177" fontId="0" fillId="2" borderId="6" xfId="0" applyNumberFormat="1" applyFont="1" applyFill="1" applyBorder="1" applyAlignment="1">
      <alignment/>
    </xf>
    <xf numFmtId="177" fontId="0" fillId="2" borderId="16" xfId="0" applyNumberFormat="1" applyFont="1" applyFill="1" applyBorder="1" applyAlignment="1">
      <alignment horizontal="center"/>
    </xf>
    <xf numFmtId="177" fontId="0" fillId="2" borderId="17" xfId="0" applyNumberFormat="1" applyFont="1" applyFill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7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8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/>
    </xf>
    <xf numFmtId="176" fontId="0" fillId="2" borderId="13" xfId="0" applyNumberFormat="1" applyFont="1" applyFill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2" borderId="17" xfId="0" applyNumberFormat="1" applyFont="1" applyFill="1" applyBorder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176" fontId="0" fillId="0" borderId="3" xfId="0" applyNumberFormat="1" applyFont="1" applyBorder="1" applyAlignment="1">
      <alignment horizontal="right"/>
    </xf>
    <xf numFmtId="176" fontId="0" fillId="2" borderId="5" xfId="0" applyNumberFormat="1" applyFont="1" applyFill="1" applyBorder="1" applyAlignment="1">
      <alignment/>
    </xf>
    <xf numFmtId="176" fontId="0" fillId="2" borderId="13" xfId="0" applyNumberFormat="1" applyFont="1" applyFill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2" borderId="12" xfId="0" applyNumberFormat="1" applyFont="1" applyFill="1" applyBorder="1" applyAlignment="1">
      <alignment horizontal="center"/>
    </xf>
    <xf numFmtId="176" fontId="0" fillId="2" borderId="6" xfId="0" applyNumberFormat="1" applyFont="1" applyFill="1" applyBorder="1" applyAlignment="1">
      <alignment/>
    </xf>
    <xf numFmtId="176" fontId="0" fillId="2" borderId="16" xfId="0" applyNumberFormat="1" applyFont="1" applyFill="1" applyBorder="1" applyAlignment="1">
      <alignment horizontal="center"/>
    </xf>
    <xf numFmtId="176" fontId="0" fillId="2" borderId="17" xfId="0" applyNumberFormat="1" applyFont="1" applyFill="1" applyBorder="1" applyAlignment="1">
      <alignment/>
    </xf>
    <xf numFmtId="0" fontId="0" fillId="0" borderId="9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176" fontId="0" fillId="0" borderId="10" xfId="0" applyNumberFormat="1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2" borderId="12" xfId="0" applyFont="1" applyFill="1" applyBorder="1" applyAlignment="1">
      <alignment horizontal="center" shrinkToFit="1"/>
    </xf>
    <xf numFmtId="0" fontId="0" fillId="0" borderId="14" xfId="0" applyFont="1" applyBorder="1" applyAlignment="1">
      <alignment horizontal="center" shrinkToFit="1"/>
    </xf>
    <xf numFmtId="176" fontId="0" fillId="2" borderId="12" xfId="0" applyNumberFormat="1" applyFont="1" applyFill="1" applyBorder="1" applyAlignment="1">
      <alignment horizontal="center" shrinkToFit="1"/>
    </xf>
    <xf numFmtId="176" fontId="0" fillId="2" borderId="16" xfId="0" applyNumberFormat="1" applyFont="1" applyFill="1" applyBorder="1" applyAlignment="1">
      <alignment horizontal="center" shrinkToFit="1"/>
    </xf>
    <xf numFmtId="176" fontId="0" fillId="0" borderId="2" xfId="0" applyNumberFormat="1" applyFont="1" applyBorder="1" applyAlignment="1">
      <alignment horizontal="center" shrinkToFit="1"/>
    </xf>
    <xf numFmtId="176" fontId="0" fillId="0" borderId="18" xfId="0" applyNumberFormat="1" applyFont="1" applyBorder="1" applyAlignment="1">
      <alignment horizontal="center" vertical="center" textRotation="255"/>
    </xf>
    <xf numFmtId="176" fontId="0" fillId="0" borderId="19" xfId="0" applyNumberFormat="1" applyFont="1" applyBorder="1" applyAlignment="1">
      <alignment horizontal="center" vertical="center" textRotation="255"/>
    </xf>
    <xf numFmtId="176" fontId="0" fillId="0" borderId="17" xfId="0" applyNumberFormat="1" applyFont="1" applyBorder="1" applyAlignment="1">
      <alignment horizontal="center" vertical="center" textRotation="255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6" fontId="0" fillId="0" borderId="22" xfId="0" applyNumberFormat="1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/>
    </xf>
    <xf numFmtId="176" fontId="0" fillId="0" borderId="18" xfId="0" applyNumberFormat="1" applyBorder="1" applyAlignment="1">
      <alignment horizontal="center" vertical="center" textRotation="255"/>
    </xf>
    <xf numFmtId="176" fontId="0" fillId="0" borderId="19" xfId="0" applyNumberFormat="1" applyBorder="1" applyAlignment="1">
      <alignment horizontal="center" vertical="center" textRotation="255"/>
    </xf>
    <xf numFmtId="176" fontId="0" fillId="0" borderId="17" xfId="0" applyNumberFormat="1" applyBorder="1" applyAlignment="1">
      <alignment horizontal="center" vertical="center" textRotation="255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176" fontId="0" fillId="0" borderId="22" xfId="0" applyNumberFormat="1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般＆退職・基礎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view="pageBreakPreview" zoomScale="75" zoomScaleSheetLayoutView="75" workbookViewId="0" topLeftCell="A1">
      <pane xSplit="2" ySplit="6" topLeftCell="C7" activePane="bottomRight" state="frozen"/>
      <selection pane="topLeft" activeCell="L33" sqref="L33"/>
      <selection pane="topRight" activeCell="L33" sqref="L33"/>
      <selection pane="bottomLeft" activeCell="L33" sqref="L33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11.625" style="10" customWidth="1"/>
    <col min="3" max="11" width="11.625" style="1" customWidth="1"/>
    <col min="12" max="16384" width="9.00390625" style="1" customWidth="1"/>
  </cols>
  <sheetData>
    <row r="1" spans="1:11" s="5" customFormat="1" ht="24" customHeight="1">
      <c r="A1" s="6" t="s">
        <v>65</v>
      </c>
      <c r="B1" s="57"/>
      <c r="C1" s="58"/>
      <c r="D1" s="58"/>
      <c r="E1" s="58"/>
      <c r="F1" s="58"/>
      <c r="G1" s="58"/>
      <c r="H1" s="58"/>
      <c r="I1" s="58"/>
      <c r="J1" s="58"/>
      <c r="K1" s="58"/>
    </row>
    <row r="2" spans="1:11" s="5" customFormat="1" ht="24" customHeight="1">
      <c r="A2" s="59" t="s">
        <v>4</v>
      </c>
      <c r="B2" s="60"/>
      <c r="C2" s="61"/>
      <c r="D2" s="61"/>
      <c r="E2" s="61"/>
      <c r="F2" s="61"/>
      <c r="G2" s="61"/>
      <c r="H2" s="61"/>
      <c r="I2" s="61"/>
      <c r="J2" s="61"/>
      <c r="K2" s="61"/>
    </row>
    <row r="3" spans="1:11" ht="17.25" customHeight="1">
      <c r="A3" s="87" t="s">
        <v>51</v>
      </c>
      <c r="B3" s="90" t="s">
        <v>52</v>
      </c>
      <c r="C3" s="93" t="s">
        <v>53</v>
      </c>
      <c r="D3" s="94"/>
      <c r="E3" s="93" t="s">
        <v>54</v>
      </c>
      <c r="F3" s="102"/>
      <c r="G3" s="102"/>
      <c r="H3" s="102"/>
      <c r="I3" s="22"/>
      <c r="J3" s="99" t="s">
        <v>55</v>
      </c>
      <c r="K3" s="99" t="s">
        <v>56</v>
      </c>
    </row>
    <row r="4" spans="1:11" ht="17.25" customHeight="1">
      <c r="A4" s="88"/>
      <c r="B4" s="91"/>
      <c r="C4" s="95" t="s">
        <v>57</v>
      </c>
      <c r="D4" s="98" t="s">
        <v>58</v>
      </c>
      <c r="E4" s="99" t="s">
        <v>59</v>
      </c>
      <c r="F4" s="99" t="s">
        <v>60</v>
      </c>
      <c r="G4" s="99" t="s">
        <v>61</v>
      </c>
      <c r="H4" s="99" t="s">
        <v>1</v>
      </c>
      <c r="I4" s="23" t="s">
        <v>62</v>
      </c>
      <c r="J4" s="100"/>
      <c r="K4" s="100"/>
    </row>
    <row r="5" spans="1:11" ht="17.25" customHeight="1">
      <c r="A5" s="88"/>
      <c r="B5" s="91"/>
      <c r="C5" s="96"/>
      <c r="D5" s="98"/>
      <c r="E5" s="100"/>
      <c r="F5" s="100"/>
      <c r="G5" s="100"/>
      <c r="H5" s="100"/>
      <c r="I5" s="23" t="s">
        <v>63</v>
      </c>
      <c r="J5" s="100"/>
      <c r="K5" s="100"/>
    </row>
    <row r="6" spans="1:11" ht="17.25" customHeight="1">
      <c r="A6" s="89"/>
      <c r="B6" s="92"/>
      <c r="C6" s="97"/>
      <c r="D6" s="98"/>
      <c r="E6" s="101"/>
      <c r="F6" s="101"/>
      <c r="G6" s="101"/>
      <c r="H6" s="101"/>
      <c r="I6" s="24"/>
      <c r="J6" s="101"/>
      <c r="K6" s="101"/>
    </row>
    <row r="7" spans="1:11" ht="17.25" customHeight="1">
      <c r="A7" s="62">
        <v>1</v>
      </c>
      <c r="B7" s="26" t="s">
        <v>6</v>
      </c>
      <c r="C7" s="62">
        <v>49787</v>
      </c>
      <c r="D7" s="62">
        <v>101720</v>
      </c>
      <c r="E7" s="63">
        <v>4856201</v>
      </c>
      <c r="F7" s="63">
        <v>810377</v>
      </c>
      <c r="G7" s="63">
        <v>1544674</v>
      </c>
      <c r="H7" s="63">
        <v>967828</v>
      </c>
      <c r="I7" s="63">
        <f>SUM(E7:H7)</f>
        <v>8179080</v>
      </c>
      <c r="J7" s="62">
        <f>SUM(I7*1000/C7)</f>
        <v>164281.43892984113</v>
      </c>
      <c r="K7" s="62">
        <f>SUM(I7*1000/D7)</f>
        <v>80407.78607943375</v>
      </c>
    </row>
    <row r="8" spans="1:11" ht="17.25" customHeight="1">
      <c r="A8" s="64">
        <v>2</v>
      </c>
      <c r="B8" s="28" t="s">
        <v>7</v>
      </c>
      <c r="C8" s="64">
        <v>35574</v>
      </c>
      <c r="D8" s="64">
        <v>62674</v>
      </c>
      <c r="E8" s="65">
        <v>2396539</v>
      </c>
      <c r="F8" s="65">
        <v>555661</v>
      </c>
      <c r="G8" s="65">
        <v>1029345</v>
      </c>
      <c r="H8" s="65">
        <v>628482</v>
      </c>
      <c r="I8" s="65">
        <f aca="true" t="shared" si="0" ref="I8:I51">SUM(E8:H8)</f>
        <v>4610027</v>
      </c>
      <c r="J8" s="64">
        <f aca="true" t="shared" si="1" ref="J8:J51">SUM(I8*1000/C8)</f>
        <v>129589.78467420026</v>
      </c>
      <c r="K8" s="64">
        <f aca="true" t="shared" si="2" ref="K8:K51">SUM(I8*1000/D8)</f>
        <v>73555.65306187574</v>
      </c>
    </row>
    <row r="9" spans="1:11" ht="17.25" customHeight="1">
      <c r="A9" s="64">
        <v>3</v>
      </c>
      <c r="B9" s="28" t="s">
        <v>8</v>
      </c>
      <c r="C9" s="64">
        <v>29860</v>
      </c>
      <c r="D9" s="64">
        <v>57147</v>
      </c>
      <c r="E9" s="65">
        <v>2990338</v>
      </c>
      <c r="F9" s="65">
        <v>492065</v>
      </c>
      <c r="G9" s="65">
        <v>955252</v>
      </c>
      <c r="H9" s="65">
        <v>552288</v>
      </c>
      <c r="I9" s="65">
        <f t="shared" si="0"/>
        <v>4989943</v>
      </c>
      <c r="J9" s="64">
        <f t="shared" si="1"/>
        <v>167111.28600133958</v>
      </c>
      <c r="K9" s="64">
        <f t="shared" si="2"/>
        <v>87317.67196878226</v>
      </c>
    </row>
    <row r="10" spans="1:11" ht="17.25" customHeight="1">
      <c r="A10" s="64">
        <v>4</v>
      </c>
      <c r="B10" s="28" t="s">
        <v>9</v>
      </c>
      <c r="C10" s="64">
        <v>29374</v>
      </c>
      <c r="D10" s="64">
        <v>60948</v>
      </c>
      <c r="E10" s="65">
        <v>3092229</v>
      </c>
      <c r="F10" s="65">
        <v>375701</v>
      </c>
      <c r="G10" s="65">
        <v>989787</v>
      </c>
      <c r="H10" s="65">
        <v>551769</v>
      </c>
      <c r="I10" s="65">
        <f t="shared" si="0"/>
        <v>5009486</v>
      </c>
      <c r="J10" s="64">
        <f t="shared" si="1"/>
        <v>170541.49928508204</v>
      </c>
      <c r="K10" s="64">
        <f t="shared" si="2"/>
        <v>82192.78729408677</v>
      </c>
    </row>
    <row r="11" spans="1:11" ht="17.25" customHeight="1">
      <c r="A11" s="64">
        <v>5</v>
      </c>
      <c r="B11" s="28" t="s">
        <v>10</v>
      </c>
      <c r="C11" s="64">
        <v>16532</v>
      </c>
      <c r="D11" s="64">
        <v>34560</v>
      </c>
      <c r="E11" s="65">
        <v>1426925</v>
      </c>
      <c r="F11" s="65">
        <v>365527</v>
      </c>
      <c r="G11" s="65">
        <v>620983</v>
      </c>
      <c r="H11" s="65">
        <v>325421</v>
      </c>
      <c r="I11" s="65">
        <f t="shared" si="0"/>
        <v>2738856</v>
      </c>
      <c r="J11" s="64">
        <f t="shared" si="1"/>
        <v>165669.9733849504</v>
      </c>
      <c r="K11" s="64">
        <f t="shared" si="2"/>
        <v>79249.30555555556</v>
      </c>
    </row>
    <row r="12" spans="1:11" ht="17.25" customHeight="1">
      <c r="A12" s="64">
        <v>6</v>
      </c>
      <c r="B12" s="28" t="s">
        <v>11</v>
      </c>
      <c r="C12" s="64">
        <v>10447</v>
      </c>
      <c r="D12" s="64">
        <v>23351</v>
      </c>
      <c r="E12" s="65">
        <v>1058900</v>
      </c>
      <c r="F12" s="65">
        <v>258888</v>
      </c>
      <c r="G12" s="65">
        <v>405584</v>
      </c>
      <c r="H12" s="65">
        <v>191385</v>
      </c>
      <c r="I12" s="65">
        <f t="shared" si="0"/>
        <v>1914757</v>
      </c>
      <c r="J12" s="64">
        <f t="shared" si="1"/>
        <v>183282.9520436489</v>
      </c>
      <c r="K12" s="64">
        <f t="shared" si="2"/>
        <v>81998.9293820393</v>
      </c>
    </row>
    <row r="13" spans="1:11" ht="17.25" customHeight="1">
      <c r="A13" s="64">
        <v>7</v>
      </c>
      <c r="B13" s="28" t="s">
        <v>35</v>
      </c>
      <c r="C13" s="64">
        <v>13793</v>
      </c>
      <c r="D13" s="64">
        <v>26629</v>
      </c>
      <c r="E13" s="65">
        <v>1242434</v>
      </c>
      <c r="F13" s="65">
        <v>180859</v>
      </c>
      <c r="G13" s="65">
        <v>513744</v>
      </c>
      <c r="H13" s="65">
        <v>273634</v>
      </c>
      <c r="I13" s="65">
        <f t="shared" si="0"/>
        <v>2210671</v>
      </c>
      <c r="J13" s="64">
        <f t="shared" si="1"/>
        <v>160274.84956137172</v>
      </c>
      <c r="K13" s="64">
        <f t="shared" si="2"/>
        <v>83017.42461226482</v>
      </c>
    </row>
    <row r="14" spans="1:11" ht="17.25" customHeight="1">
      <c r="A14" s="64">
        <v>8</v>
      </c>
      <c r="B14" s="28" t="s">
        <v>12</v>
      </c>
      <c r="C14" s="64">
        <v>9266</v>
      </c>
      <c r="D14" s="64">
        <v>20900</v>
      </c>
      <c r="E14" s="65">
        <v>991758</v>
      </c>
      <c r="F14" s="65">
        <v>246223</v>
      </c>
      <c r="G14" s="65">
        <v>410208</v>
      </c>
      <c r="H14" s="65">
        <v>183565</v>
      </c>
      <c r="I14" s="65">
        <f t="shared" si="0"/>
        <v>1831754</v>
      </c>
      <c r="J14" s="64">
        <f t="shared" si="1"/>
        <v>197685.51694366502</v>
      </c>
      <c r="K14" s="64">
        <f t="shared" si="2"/>
        <v>87643.73205741627</v>
      </c>
    </row>
    <row r="15" spans="1:11" ht="17.25" customHeight="1">
      <c r="A15" s="64">
        <v>9</v>
      </c>
      <c r="B15" s="28" t="s">
        <v>36</v>
      </c>
      <c r="C15" s="64">
        <v>12293</v>
      </c>
      <c r="D15" s="64">
        <v>27822</v>
      </c>
      <c r="E15" s="65">
        <v>1388746</v>
      </c>
      <c r="F15" s="65">
        <v>308347</v>
      </c>
      <c r="G15" s="65">
        <v>532523</v>
      </c>
      <c r="H15" s="65">
        <v>257625</v>
      </c>
      <c r="I15" s="65">
        <f t="shared" si="0"/>
        <v>2487241</v>
      </c>
      <c r="J15" s="64">
        <f t="shared" si="1"/>
        <v>202329.8625233873</v>
      </c>
      <c r="K15" s="64">
        <f t="shared" si="2"/>
        <v>89398.35382071741</v>
      </c>
    </row>
    <row r="16" spans="1:11" ht="17.25" customHeight="1">
      <c r="A16" s="64">
        <v>10</v>
      </c>
      <c r="B16" s="28" t="s">
        <v>13</v>
      </c>
      <c r="C16" s="64">
        <v>12053</v>
      </c>
      <c r="D16" s="64">
        <v>23478</v>
      </c>
      <c r="E16" s="65">
        <v>856699</v>
      </c>
      <c r="F16" s="65">
        <v>196042</v>
      </c>
      <c r="G16" s="65">
        <v>320377</v>
      </c>
      <c r="H16" s="65">
        <v>221838</v>
      </c>
      <c r="I16" s="65">
        <f t="shared" si="0"/>
        <v>1594956</v>
      </c>
      <c r="J16" s="64">
        <f t="shared" si="1"/>
        <v>132328.5489089853</v>
      </c>
      <c r="K16" s="64">
        <f t="shared" si="2"/>
        <v>67934.06593406593</v>
      </c>
    </row>
    <row r="17" spans="1:11" ht="17.25" customHeight="1">
      <c r="A17" s="64">
        <v>11</v>
      </c>
      <c r="B17" s="28" t="s">
        <v>14</v>
      </c>
      <c r="C17" s="64">
        <v>6383</v>
      </c>
      <c r="D17" s="64">
        <v>11768</v>
      </c>
      <c r="E17" s="65">
        <v>455398</v>
      </c>
      <c r="F17" s="65">
        <v>131143</v>
      </c>
      <c r="G17" s="65">
        <v>171991</v>
      </c>
      <c r="H17" s="65">
        <v>101495</v>
      </c>
      <c r="I17" s="65">
        <f t="shared" si="0"/>
        <v>860027</v>
      </c>
      <c r="J17" s="64">
        <f t="shared" si="1"/>
        <v>134737.1142096193</v>
      </c>
      <c r="K17" s="64">
        <f t="shared" si="2"/>
        <v>73081.83208701563</v>
      </c>
    </row>
    <row r="18" spans="1:11" ht="17.25" customHeight="1">
      <c r="A18" s="64">
        <v>12</v>
      </c>
      <c r="B18" s="28" t="s">
        <v>15</v>
      </c>
      <c r="C18" s="64">
        <v>10146</v>
      </c>
      <c r="D18" s="64">
        <v>19053</v>
      </c>
      <c r="E18" s="65">
        <v>658735</v>
      </c>
      <c r="F18" s="65">
        <v>170928</v>
      </c>
      <c r="G18" s="65">
        <v>288250</v>
      </c>
      <c r="H18" s="65">
        <v>163207</v>
      </c>
      <c r="I18" s="65">
        <f t="shared" si="0"/>
        <v>1281120</v>
      </c>
      <c r="J18" s="64">
        <f t="shared" si="1"/>
        <v>126268.48018923713</v>
      </c>
      <c r="K18" s="64">
        <f t="shared" si="2"/>
        <v>67239.80475515667</v>
      </c>
    </row>
    <row r="19" spans="1:11" ht="17.25" customHeight="1">
      <c r="A19" s="64">
        <v>13</v>
      </c>
      <c r="B19" s="28" t="s">
        <v>16</v>
      </c>
      <c r="C19" s="64">
        <v>16265</v>
      </c>
      <c r="D19" s="64">
        <v>33476</v>
      </c>
      <c r="E19" s="65">
        <v>1422736</v>
      </c>
      <c r="F19" s="65">
        <v>0</v>
      </c>
      <c r="G19" s="65">
        <v>621656</v>
      </c>
      <c r="H19" s="65">
        <v>262395</v>
      </c>
      <c r="I19" s="65">
        <f t="shared" si="0"/>
        <v>2306787</v>
      </c>
      <c r="J19" s="64">
        <f t="shared" si="1"/>
        <v>141825.20750076853</v>
      </c>
      <c r="K19" s="64">
        <f t="shared" si="2"/>
        <v>68908.68084597921</v>
      </c>
    </row>
    <row r="20" spans="1:11" ht="17.25" customHeight="1">
      <c r="A20" s="64">
        <v>14</v>
      </c>
      <c r="B20" s="28" t="s">
        <v>17</v>
      </c>
      <c r="C20" s="64">
        <v>22487</v>
      </c>
      <c r="D20" s="64">
        <v>42245</v>
      </c>
      <c r="E20" s="65">
        <v>2247340</v>
      </c>
      <c r="F20" s="65">
        <v>0</v>
      </c>
      <c r="G20" s="65">
        <v>733564</v>
      </c>
      <c r="H20" s="65">
        <v>377784</v>
      </c>
      <c r="I20" s="65">
        <f t="shared" si="0"/>
        <v>3358688</v>
      </c>
      <c r="J20" s="64">
        <f t="shared" si="1"/>
        <v>149361.3198737048</v>
      </c>
      <c r="K20" s="64">
        <f t="shared" si="2"/>
        <v>79504.9828382057</v>
      </c>
    </row>
    <row r="21" spans="1:11" ht="17.25" customHeight="1">
      <c r="A21" s="64">
        <v>15</v>
      </c>
      <c r="B21" s="28" t="s">
        <v>18</v>
      </c>
      <c r="C21" s="64">
        <v>13579</v>
      </c>
      <c r="D21" s="64">
        <v>25954</v>
      </c>
      <c r="E21" s="65">
        <v>1266281</v>
      </c>
      <c r="F21" s="65">
        <v>244983</v>
      </c>
      <c r="G21" s="65">
        <v>434728</v>
      </c>
      <c r="H21" s="65">
        <v>255971</v>
      </c>
      <c r="I21" s="65">
        <f t="shared" si="0"/>
        <v>2201963</v>
      </c>
      <c r="J21" s="64">
        <f t="shared" si="1"/>
        <v>162159.43736652183</v>
      </c>
      <c r="K21" s="64">
        <f t="shared" si="2"/>
        <v>84840.98790167218</v>
      </c>
    </row>
    <row r="22" spans="1:11" ht="17.25" customHeight="1">
      <c r="A22" s="64">
        <v>16</v>
      </c>
      <c r="B22" s="28" t="s">
        <v>19</v>
      </c>
      <c r="C22" s="64">
        <v>30857</v>
      </c>
      <c r="D22" s="64">
        <v>62519</v>
      </c>
      <c r="E22" s="65">
        <v>2891680</v>
      </c>
      <c r="F22" s="65">
        <v>651204</v>
      </c>
      <c r="G22" s="65">
        <v>1540519</v>
      </c>
      <c r="H22" s="65">
        <v>734325</v>
      </c>
      <c r="I22" s="65">
        <f t="shared" si="0"/>
        <v>5817728</v>
      </c>
      <c r="J22" s="64">
        <f t="shared" si="1"/>
        <v>188538.35434423308</v>
      </c>
      <c r="K22" s="64">
        <f t="shared" si="2"/>
        <v>93055.35917081208</v>
      </c>
    </row>
    <row r="23" spans="1:11" ht="17.25" customHeight="1">
      <c r="A23" s="64">
        <v>17</v>
      </c>
      <c r="B23" s="28" t="s">
        <v>20</v>
      </c>
      <c r="C23" s="64">
        <v>26194</v>
      </c>
      <c r="D23" s="64">
        <v>50019</v>
      </c>
      <c r="E23" s="65">
        <v>2508773</v>
      </c>
      <c r="F23" s="66">
        <v>0</v>
      </c>
      <c r="G23" s="65">
        <v>975964</v>
      </c>
      <c r="H23" s="65">
        <v>539050</v>
      </c>
      <c r="I23" s="65">
        <f t="shared" si="0"/>
        <v>4023787</v>
      </c>
      <c r="J23" s="64">
        <f t="shared" si="1"/>
        <v>153614.83545850194</v>
      </c>
      <c r="K23" s="64">
        <f t="shared" si="2"/>
        <v>80445.17083508267</v>
      </c>
    </row>
    <row r="24" spans="1:11" ht="17.25" customHeight="1">
      <c r="A24" s="64">
        <v>18</v>
      </c>
      <c r="B24" s="28" t="s">
        <v>21</v>
      </c>
      <c r="C24" s="64">
        <v>14211</v>
      </c>
      <c r="D24" s="64">
        <v>29543</v>
      </c>
      <c r="E24" s="65">
        <v>1272719</v>
      </c>
      <c r="F24" s="65">
        <v>282732</v>
      </c>
      <c r="G24" s="65">
        <v>560216</v>
      </c>
      <c r="H24" s="65">
        <v>330198</v>
      </c>
      <c r="I24" s="65">
        <f t="shared" si="0"/>
        <v>2445865</v>
      </c>
      <c r="J24" s="64">
        <f t="shared" si="1"/>
        <v>172110.6889029625</v>
      </c>
      <c r="K24" s="64">
        <f t="shared" si="2"/>
        <v>82790.00101546898</v>
      </c>
    </row>
    <row r="25" spans="1:11" ht="17.25" customHeight="1">
      <c r="A25" s="64">
        <v>19</v>
      </c>
      <c r="B25" s="28" t="s">
        <v>22</v>
      </c>
      <c r="C25" s="64">
        <v>6492</v>
      </c>
      <c r="D25" s="64">
        <v>14362</v>
      </c>
      <c r="E25" s="65">
        <v>589593</v>
      </c>
      <c r="F25" s="65">
        <v>142459</v>
      </c>
      <c r="G25" s="65">
        <v>259544</v>
      </c>
      <c r="H25" s="65">
        <v>152704</v>
      </c>
      <c r="I25" s="65">
        <f t="shared" si="0"/>
        <v>1144300</v>
      </c>
      <c r="J25" s="64">
        <f t="shared" si="1"/>
        <v>176263.0930375847</v>
      </c>
      <c r="K25" s="64">
        <f t="shared" si="2"/>
        <v>79675.532655619</v>
      </c>
    </row>
    <row r="26" spans="1:11" ht="17.25" customHeight="1">
      <c r="A26" s="64">
        <v>20</v>
      </c>
      <c r="B26" s="28" t="s">
        <v>23</v>
      </c>
      <c r="C26" s="64">
        <v>8375</v>
      </c>
      <c r="D26" s="64">
        <v>16766</v>
      </c>
      <c r="E26" s="65">
        <v>958102</v>
      </c>
      <c r="F26" s="65">
        <v>45328</v>
      </c>
      <c r="G26" s="65">
        <v>283550</v>
      </c>
      <c r="H26" s="65">
        <v>144616</v>
      </c>
      <c r="I26" s="65">
        <f t="shared" si="0"/>
        <v>1431596</v>
      </c>
      <c r="J26" s="64">
        <f t="shared" si="1"/>
        <v>170936.83582089553</v>
      </c>
      <c r="K26" s="64">
        <f t="shared" si="2"/>
        <v>85386.85434808541</v>
      </c>
    </row>
    <row r="27" spans="1:11" ht="17.25" customHeight="1">
      <c r="A27" s="64">
        <v>21</v>
      </c>
      <c r="B27" s="28" t="s">
        <v>37</v>
      </c>
      <c r="C27" s="64">
        <v>10202</v>
      </c>
      <c r="D27" s="64">
        <v>20909</v>
      </c>
      <c r="E27" s="65">
        <v>658385</v>
      </c>
      <c r="F27" s="65">
        <v>157783</v>
      </c>
      <c r="G27" s="65">
        <v>279104</v>
      </c>
      <c r="H27" s="65">
        <v>153795</v>
      </c>
      <c r="I27" s="65">
        <f t="shared" si="0"/>
        <v>1249067</v>
      </c>
      <c r="J27" s="64">
        <f aca="true" t="shared" si="3" ref="J27:J32">SUM(I27*1000/C27)</f>
        <v>122433.5424426583</v>
      </c>
      <c r="K27" s="64">
        <f aca="true" t="shared" si="4" ref="K27:K32">SUM(I27*1000/D27)</f>
        <v>59738.24668802908</v>
      </c>
    </row>
    <row r="28" spans="1:11" ht="17.25" customHeight="1">
      <c r="A28" s="64">
        <v>22</v>
      </c>
      <c r="B28" s="29" t="s">
        <v>38</v>
      </c>
      <c r="C28" s="64">
        <v>10779</v>
      </c>
      <c r="D28" s="64">
        <v>20898</v>
      </c>
      <c r="E28" s="65">
        <v>956971</v>
      </c>
      <c r="F28" s="66">
        <v>0</v>
      </c>
      <c r="G28" s="65">
        <v>471996</v>
      </c>
      <c r="H28" s="65">
        <v>233105</v>
      </c>
      <c r="I28" s="65">
        <f t="shared" si="0"/>
        <v>1662072</v>
      </c>
      <c r="J28" s="64">
        <f t="shared" si="3"/>
        <v>154195.37990537155</v>
      </c>
      <c r="K28" s="64">
        <f t="shared" si="4"/>
        <v>79532.58685041631</v>
      </c>
    </row>
    <row r="29" spans="1:11" ht="17.25" customHeight="1">
      <c r="A29" s="64">
        <v>23</v>
      </c>
      <c r="B29" s="29" t="s">
        <v>39</v>
      </c>
      <c r="C29" s="64">
        <v>22288</v>
      </c>
      <c r="D29" s="64">
        <v>48954</v>
      </c>
      <c r="E29" s="65">
        <v>1937449</v>
      </c>
      <c r="F29" s="65">
        <v>242530</v>
      </c>
      <c r="G29" s="65">
        <v>742386</v>
      </c>
      <c r="H29" s="65">
        <v>386927</v>
      </c>
      <c r="I29" s="65">
        <f t="shared" si="0"/>
        <v>3309292</v>
      </c>
      <c r="J29" s="64">
        <f t="shared" si="3"/>
        <v>148478.6432160804</v>
      </c>
      <c r="K29" s="64">
        <f t="shared" si="4"/>
        <v>67600.03268374392</v>
      </c>
    </row>
    <row r="30" spans="1:11" ht="17.25" customHeight="1">
      <c r="A30" s="64">
        <v>24</v>
      </c>
      <c r="B30" s="29" t="s">
        <v>40</v>
      </c>
      <c r="C30" s="64">
        <v>11451</v>
      </c>
      <c r="D30" s="64">
        <v>28068</v>
      </c>
      <c r="E30" s="65">
        <v>1276844</v>
      </c>
      <c r="F30" s="65">
        <v>325060</v>
      </c>
      <c r="G30" s="65">
        <v>578766</v>
      </c>
      <c r="H30" s="65">
        <v>256292</v>
      </c>
      <c r="I30" s="65">
        <f t="shared" si="0"/>
        <v>2436962</v>
      </c>
      <c r="J30" s="64">
        <f t="shared" si="3"/>
        <v>212816.52257444765</v>
      </c>
      <c r="K30" s="64">
        <f t="shared" si="4"/>
        <v>86823.50007125552</v>
      </c>
    </row>
    <row r="31" spans="1:11" ht="17.25" customHeight="1">
      <c r="A31" s="64">
        <v>25</v>
      </c>
      <c r="B31" s="29" t="s">
        <v>41</v>
      </c>
      <c r="C31" s="67">
        <v>9580</v>
      </c>
      <c r="D31" s="64">
        <v>21055</v>
      </c>
      <c r="E31" s="65">
        <v>797751</v>
      </c>
      <c r="F31" s="65">
        <v>255284</v>
      </c>
      <c r="G31" s="65">
        <v>359828</v>
      </c>
      <c r="H31" s="65">
        <v>197200</v>
      </c>
      <c r="I31" s="65">
        <f t="shared" si="0"/>
        <v>1610063</v>
      </c>
      <c r="J31" s="64">
        <f t="shared" si="3"/>
        <v>168065.03131524008</v>
      </c>
      <c r="K31" s="64">
        <f t="shared" si="4"/>
        <v>76469.38969365947</v>
      </c>
    </row>
    <row r="32" spans="1:11" ht="17.25" customHeight="1">
      <c r="A32" s="64">
        <v>26</v>
      </c>
      <c r="B32" s="30" t="s">
        <v>42</v>
      </c>
      <c r="C32" s="67">
        <v>8588</v>
      </c>
      <c r="D32" s="64">
        <v>18224</v>
      </c>
      <c r="E32" s="65">
        <v>784250</v>
      </c>
      <c r="F32" s="65">
        <v>195490</v>
      </c>
      <c r="G32" s="65">
        <v>282354</v>
      </c>
      <c r="H32" s="65">
        <v>143152</v>
      </c>
      <c r="I32" s="65">
        <f t="shared" si="0"/>
        <v>1405246</v>
      </c>
      <c r="J32" s="64">
        <f t="shared" si="3"/>
        <v>163629.01723334886</v>
      </c>
      <c r="K32" s="64">
        <f t="shared" si="4"/>
        <v>77109.6356453029</v>
      </c>
    </row>
    <row r="33" spans="1:11" ht="17.25" customHeight="1">
      <c r="A33" s="64">
        <v>27</v>
      </c>
      <c r="B33" s="86" t="s">
        <v>43</v>
      </c>
      <c r="C33" s="67">
        <v>9722</v>
      </c>
      <c r="D33" s="64">
        <v>22885</v>
      </c>
      <c r="E33" s="65">
        <v>814453</v>
      </c>
      <c r="F33" s="65">
        <v>186769</v>
      </c>
      <c r="G33" s="65">
        <v>396972</v>
      </c>
      <c r="H33" s="65">
        <v>224314</v>
      </c>
      <c r="I33" s="65">
        <f t="shared" si="0"/>
        <v>1622508</v>
      </c>
      <c r="J33" s="64">
        <f t="shared" si="1"/>
        <v>166890.35177946923</v>
      </c>
      <c r="K33" s="64">
        <f t="shared" si="2"/>
        <v>70898.3176753332</v>
      </c>
    </row>
    <row r="34" spans="1:11" ht="17.25" customHeight="1">
      <c r="A34" s="64">
        <v>28</v>
      </c>
      <c r="B34" s="30" t="s">
        <v>44</v>
      </c>
      <c r="C34" s="67">
        <v>17756</v>
      </c>
      <c r="D34" s="64">
        <v>38667</v>
      </c>
      <c r="E34" s="65">
        <v>1528836</v>
      </c>
      <c r="F34" s="65">
        <v>314894</v>
      </c>
      <c r="G34" s="65">
        <v>595087</v>
      </c>
      <c r="H34" s="65">
        <v>352559</v>
      </c>
      <c r="I34" s="65">
        <f t="shared" si="0"/>
        <v>2791376</v>
      </c>
      <c r="J34" s="64">
        <f t="shared" si="1"/>
        <v>157207.47916197343</v>
      </c>
      <c r="K34" s="64">
        <f t="shared" si="2"/>
        <v>72190.13629192852</v>
      </c>
    </row>
    <row r="35" spans="1:11" ht="17.25" customHeight="1">
      <c r="A35" s="64">
        <v>29</v>
      </c>
      <c r="B35" s="30" t="s">
        <v>45</v>
      </c>
      <c r="C35" s="67">
        <v>8376</v>
      </c>
      <c r="D35" s="64">
        <v>21404</v>
      </c>
      <c r="E35" s="65">
        <v>702439</v>
      </c>
      <c r="F35" s="65">
        <v>209287</v>
      </c>
      <c r="G35" s="65">
        <v>420034</v>
      </c>
      <c r="H35" s="65">
        <v>191604</v>
      </c>
      <c r="I35" s="65">
        <f t="shared" si="0"/>
        <v>1523364</v>
      </c>
      <c r="J35" s="64">
        <f t="shared" si="1"/>
        <v>181872.49283667622</v>
      </c>
      <c r="K35" s="64">
        <f t="shared" si="2"/>
        <v>71171.93048028406</v>
      </c>
    </row>
    <row r="36" spans="1:11" ht="17.25" customHeight="1">
      <c r="A36" s="64">
        <v>30</v>
      </c>
      <c r="B36" s="30" t="s">
        <v>46</v>
      </c>
      <c r="C36" s="67">
        <v>13305</v>
      </c>
      <c r="D36" s="64">
        <v>31983</v>
      </c>
      <c r="E36" s="65">
        <v>1284360</v>
      </c>
      <c r="F36" s="65">
        <v>0</v>
      </c>
      <c r="G36" s="65">
        <v>645237</v>
      </c>
      <c r="H36" s="65">
        <v>272792</v>
      </c>
      <c r="I36" s="65">
        <f t="shared" si="0"/>
        <v>2202389</v>
      </c>
      <c r="J36" s="64">
        <f t="shared" si="1"/>
        <v>165530.92822247275</v>
      </c>
      <c r="K36" s="64">
        <f t="shared" si="2"/>
        <v>68861.23878310353</v>
      </c>
    </row>
    <row r="37" spans="1:11" ht="17.25" customHeight="1">
      <c r="A37" s="64">
        <v>31</v>
      </c>
      <c r="B37" s="32" t="s">
        <v>47</v>
      </c>
      <c r="C37" s="64">
        <v>8000</v>
      </c>
      <c r="D37" s="64">
        <v>16884</v>
      </c>
      <c r="E37" s="65">
        <v>909377</v>
      </c>
      <c r="F37" s="65">
        <v>169400</v>
      </c>
      <c r="G37" s="65">
        <v>265747</v>
      </c>
      <c r="H37" s="65">
        <v>156461</v>
      </c>
      <c r="I37" s="65">
        <f t="shared" si="0"/>
        <v>1500985</v>
      </c>
      <c r="J37" s="64">
        <f t="shared" si="1"/>
        <v>187623.125</v>
      </c>
      <c r="K37" s="64">
        <f t="shared" si="2"/>
        <v>88899.84600805497</v>
      </c>
    </row>
    <row r="38" spans="1:11" ht="17.25" customHeight="1">
      <c r="A38" s="68">
        <v>32</v>
      </c>
      <c r="B38" s="34" t="s">
        <v>48</v>
      </c>
      <c r="C38" s="68">
        <v>10098</v>
      </c>
      <c r="D38" s="68">
        <v>22435</v>
      </c>
      <c r="E38" s="69">
        <v>834503</v>
      </c>
      <c r="F38" s="69">
        <v>256017</v>
      </c>
      <c r="G38" s="69">
        <v>396679</v>
      </c>
      <c r="H38" s="69">
        <v>181709</v>
      </c>
      <c r="I38" s="119">
        <f t="shared" si="0"/>
        <v>1668908</v>
      </c>
      <c r="J38" s="68">
        <f t="shared" si="1"/>
        <v>165271.14280055457</v>
      </c>
      <c r="K38" s="68">
        <f t="shared" si="2"/>
        <v>74388.58925785603</v>
      </c>
    </row>
    <row r="39" spans="1:11" ht="17.25" customHeight="1">
      <c r="A39" s="70"/>
      <c r="B39" s="36" t="s">
        <v>50</v>
      </c>
      <c r="C39" s="71">
        <f aca="true" t="shared" si="5" ref="C39:H39">SUM(C7:C38)</f>
        <v>514113</v>
      </c>
      <c r="D39" s="71">
        <f t="shared" si="5"/>
        <v>1057300</v>
      </c>
      <c r="E39" s="71">
        <f t="shared" si="5"/>
        <v>47057744</v>
      </c>
      <c r="F39" s="71">
        <f t="shared" si="5"/>
        <v>7770981</v>
      </c>
      <c r="G39" s="71">
        <f t="shared" si="5"/>
        <v>18626649</v>
      </c>
      <c r="H39" s="71">
        <f t="shared" si="5"/>
        <v>9965490</v>
      </c>
      <c r="I39" s="71">
        <f>SUM(E39:H39)</f>
        <v>83420864</v>
      </c>
      <c r="J39" s="71">
        <f t="shared" si="1"/>
        <v>162261.72845269425</v>
      </c>
      <c r="K39" s="71">
        <f t="shared" si="2"/>
        <v>78899.89974463255</v>
      </c>
    </row>
    <row r="40" spans="1:11" ht="17.25" customHeight="1">
      <c r="A40" s="72">
        <v>33</v>
      </c>
      <c r="B40" s="39" t="s">
        <v>24</v>
      </c>
      <c r="C40" s="72">
        <v>7140</v>
      </c>
      <c r="D40" s="72">
        <v>16242</v>
      </c>
      <c r="E40" s="72">
        <v>644486</v>
      </c>
      <c r="F40" s="72">
        <v>125959</v>
      </c>
      <c r="G40" s="72">
        <v>274967</v>
      </c>
      <c r="H40" s="72">
        <v>138494</v>
      </c>
      <c r="I40" s="65">
        <f t="shared" si="0"/>
        <v>1183906</v>
      </c>
      <c r="J40" s="72">
        <f t="shared" si="1"/>
        <v>165813.16526610643</v>
      </c>
      <c r="K40" s="72">
        <f t="shared" si="2"/>
        <v>72891.63896071912</v>
      </c>
    </row>
    <row r="41" spans="1:11" ht="17.25" customHeight="1">
      <c r="A41" s="64">
        <v>34</v>
      </c>
      <c r="B41" s="28" t="s">
        <v>25</v>
      </c>
      <c r="C41" s="64">
        <v>4376</v>
      </c>
      <c r="D41" s="64">
        <v>9245</v>
      </c>
      <c r="E41" s="64">
        <v>284053</v>
      </c>
      <c r="F41" s="64">
        <v>110984</v>
      </c>
      <c r="G41" s="64">
        <v>148891</v>
      </c>
      <c r="H41" s="64">
        <v>88638</v>
      </c>
      <c r="I41" s="65">
        <f t="shared" si="0"/>
        <v>632566</v>
      </c>
      <c r="J41" s="64">
        <f t="shared" si="1"/>
        <v>144553.4734917733</v>
      </c>
      <c r="K41" s="64">
        <f t="shared" si="2"/>
        <v>68422.49864791779</v>
      </c>
    </row>
    <row r="42" spans="1:11" ht="17.25" customHeight="1">
      <c r="A42" s="64">
        <v>35</v>
      </c>
      <c r="B42" s="28" t="s">
        <v>49</v>
      </c>
      <c r="C42" s="64">
        <v>4696</v>
      </c>
      <c r="D42" s="64">
        <v>9940</v>
      </c>
      <c r="E42" s="64">
        <v>310265</v>
      </c>
      <c r="F42" s="64">
        <v>91895</v>
      </c>
      <c r="G42" s="64">
        <v>202680</v>
      </c>
      <c r="H42" s="64">
        <v>98532</v>
      </c>
      <c r="I42" s="65">
        <f t="shared" si="0"/>
        <v>703372</v>
      </c>
      <c r="J42" s="64">
        <f t="shared" si="1"/>
        <v>149781.09028960817</v>
      </c>
      <c r="K42" s="64">
        <f t="shared" si="2"/>
        <v>70761.77062374246</v>
      </c>
    </row>
    <row r="43" spans="1:11" ht="17.25" customHeight="1">
      <c r="A43" s="64">
        <v>36</v>
      </c>
      <c r="B43" s="28" t="s">
        <v>26</v>
      </c>
      <c r="C43" s="64">
        <v>5792</v>
      </c>
      <c r="D43" s="64">
        <v>11048</v>
      </c>
      <c r="E43" s="64">
        <v>370678</v>
      </c>
      <c r="F43" s="64">
        <v>111232</v>
      </c>
      <c r="G43" s="64">
        <v>103934</v>
      </c>
      <c r="H43" s="64">
        <v>71907</v>
      </c>
      <c r="I43" s="65">
        <f t="shared" si="0"/>
        <v>657751</v>
      </c>
      <c r="J43" s="64">
        <f t="shared" si="1"/>
        <v>113561.9820441989</v>
      </c>
      <c r="K43" s="64">
        <f t="shared" si="2"/>
        <v>59535.75307748008</v>
      </c>
    </row>
    <row r="44" spans="1:11" ht="17.25" customHeight="1">
      <c r="A44" s="64">
        <v>37</v>
      </c>
      <c r="B44" s="28" t="s">
        <v>27</v>
      </c>
      <c r="C44" s="64">
        <v>5381</v>
      </c>
      <c r="D44" s="64">
        <v>11193</v>
      </c>
      <c r="E44" s="64">
        <v>384652</v>
      </c>
      <c r="F44" s="64">
        <v>125834</v>
      </c>
      <c r="G44" s="64">
        <v>179456</v>
      </c>
      <c r="H44" s="64">
        <v>81300</v>
      </c>
      <c r="I44" s="65">
        <f t="shared" si="0"/>
        <v>771242</v>
      </c>
      <c r="J44" s="64">
        <f t="shared" si="1"/>
        <v>143326.8909124698</v>
      </c>
      <c r="K44" s="64">
        <f t="shared" si="2"/>
        <v>68903.9578307871</v>
      </c>
    </row>
    <row r="45" spans="1:11" ht="17.25" customHeight="1">
      <c r="A45" s="64">
        <v>38</v>
      </c>
      <c r="B45" s="28" t="s">
        <v>28</v>
      </c>
      <c r="C45" s="64">
        <v>3348</v>
      </c>
      <c r="D45" s="64">
        <v>6548</v>
      </c>
      <c r="E45" s="64">
        <v>289205</v>
      </c>
      <c r="F45" s="64">
        <v>76385</v>
      </c>
      <c r="G45" s="64">
        <v>126751</v>
      </c>
      <c r="H45" s="64">
        <v>77107</v>
      </c>
      <c r="I45" s="65">
        <f t="shared" si="0"/>
        <v>569448</v>
      </c>
      <c r="J45" s="64">
        <f t="shared" si="1"/>
        <v>170086.02150537635</v>
      </c>
      <c r="K45" s="64">
        <f t="shared" si="2"/>
        <v>86965.180207697</v>
      </c>
    </row>
    <row r="46" spans="1:11" ht="17.25" customHeight="1">
      <c r="A46" s="64">
        <v>39</v>
      </c>
      <c r="B46" s="28" t="s">
        <v>29</v>
      </c>
      <c r="C46" s="64">
        <v>8751</v>
      </c>
      <c r="D46" s="64">
        <v>17461</v>
      </c>
      <c r="E46" s="64">
        <v>775822</v>
      </c>
      <c r="F46" s="64">
        <v>174837</v>
      </c>
      <c r="G46" s="64">
        <v>356036</v>
      </c>
      <c r="H46" s="64">
        <v>199361</v>
      </c>
      <c r="I46" s="65">
        <f t="shared" si="0"/>
        <v>1506056</v>
      </c>
      <c r="J46" s="64">
        <f t="shared" si="1"/>
        <v>172101.01702662552</v>
      </c>
      <c r="K46" s="64">
        <f t="shared" si="2"/>
        <v>86252.56285436115</v>
      </c>
    </row>
    <row r="47" spans="1:11" ht="17.25" customHeight="1">
      <c r="A47" s="64">
        <v>40</v>
      </c>
      <c r="B47" s="28" t="s">
        <v>30</v>
      </c>
      <c r="C47" s="64">
        <v>2274</v>
      </c>
      <c r="D47" s="64">
        <v>5252</v>
      </c>
      <c r="E47" s="64">
        <v>200322</v>
      </c>
      <c r="F47" s="64">
        <v>70995</v>
      </c>
      <c r="G47" s="64">
        <v>117201</v>
      </c>
      <c r="H47" s="64">
        <v>54418</v>
      </c>
      <c r="I47" s="65">
        <f t="shared" si="0"/>
        <v>442936</v>
      </c>
      <c r="J47" s="64">
        <f t="shared" si="1"/>
        <v>194782.76165347407</v>
      </c>
      <c r="K47" s="64">
        <f t="shared" si="2"/>
        <v>84336.63366336633</v>
      </c>
    </row>
    <row r="48" spans="1:11" ht="17.25" customHeight="1">
      <c r="A48" s="64">
        <v>41</v>
      </c>
      <c r="B48" s="28" t="s">
        <v>31</v>
      </c>
      <c r="C48" s="64">
        <v>4487</v>
      </c>
      <c r="D48" s="64">
        <v>12100</v>
      </c>
      <c r="E48" s="64">
        <v>536172</v>
      </c>
      <c r="F48" s="64">
        <v>132431</v>
      </c>
      <c r="G48" s="64">
        <v>239655</v>
      </c>
      <c r="H48" s="64">
        <v>89476</v>
      </c>
      <c r="I48" s="65">
        <f t="shared" si="0"/>
        <v>997734</v>
      </c>
      <c r="J48" s="64">
        <f t="shared" si="1"/>
        <v>222361.0430131491</v>
      </c>
      <c r="K48" s="64">
        <f t="shared" si="2"/>
        <v>82457.35537190082</v>
      </c>
    </row>
    <row r="49" spans="1:11" ht="17.25" customHeight="1">
      <c r="A49" s="64">
        <v>42</v>
      </c>
      <c r="B49" s="28" t="s">
        <v>32</v>
      </c>
      <c r="C49" s="64">
        <v>1703</v>
      </c>
      <c r="D49" s="64">
        <v>3964</v>
      </c>
      <c r="E49" s="64">
        <v>155814</v>
      </c>
      <c r="F49" s="64">
        <v>51684</v>
      </c>
      <c r="G49" s="64">
        <v>69528</v>
      </c>
      <c r="H49" s="64">
        <v>37676</v>
      </c>
      <c r="I49" s="65">
        <f t="shared" si="0"/>
        <v>314702</v>
      </c>
      <c r="J49" s="64">
        <f t="shared" si="1"/>
        <v>184792.71873165003</v>
      </c>
      <c r="K49" s="64">
        <f t="shared" si="2"/>
        <v>79390.01009081736</v>
      </c>
    </row>
    <row r="50" spans="1:11" ht="17.25" customHeight="1">
      <c r="A50" s="64">
        <v>43</v>
      </c>
      <c r="B50" s="28" t="s">
        <v>33</v>
      </c>
      <c r="C50" s="64">
        <v>5325</v>
      </c>
      <c r="D50" s="64">
        <v>12836</v>
      </c>
      <c r="E50" s="64">
        <v>556940</v>
      </c>
      <c r="F50" s="64">
        <v>139245</v>
      </c>
      <c r="G50" s="64">
        <v>240407</v>
      </c>
      <c r="H50" s="64">
        <v>109541</v>
      </c>
      <c r="I50" s="65">
        <f t="shared" si="0"/>
        <v>1046133</v>
      </c>
      <c r="J50" s="64">
        <f t="shared" si="1"/>
        <v>196456.9014084507</v>
      </c>
      <c r="K50" s="64">
        <f t="shared" si="2"/>
        <v>81499.92209411031</v>
      </c>
    </row>
    <row r="51" spans="1:11" ht="17.25" customHeight="1">
      <c r="A51" s="68">
        <v>44</v>
      </c>
      <c r="B51" s="34" t="s">
        <v>34</v>
      </c>
      <c r="C51" s="68">
        <v>3717</v>
      </c>
      <c r="D51" s="68">
        <v>7533</v>
      </c>
      <c r="E51" s="68">
        <v>357120</v>
      </c>
      <c r="F51" s="68">
        <v>62500</v>
      </c>
      <c r="G51" s="68">
        <v>138386</v>
      </c>
      <c r="H51" s="68">
        <v>75354</v>
      </c>
      <c r="I51" s="65">
        <f t="shared" si="0"/>
        <v>633360</v>
      </c>
      <c r="J51" s="68">
        <f t="shared" si="1"/>
        <v>170395.4802259887</v>
      </c>
      <c r="K51" s="68">
        <f t="shared" si="2"/>
        <v>84078.05655117483</v>
      </c>
    </row>
    <row r="52" spans="1:11" ht="17.25" customHeight="1">
      <c r="A52" s="70"/>
      <c r="B52" s="73" t="s">
        <v>2</v>
      </c>
      <c r="C52" s="71">
        <f aca="true" t="shared" si="6" ref="C52:H52">SUM(C40:C51)</f>
        <v>56990</v>
      </c>
      <c r="D52" s="71">
        <f t="shared" si="6"/>
        <v>123362</v>
      </c>
      <c r="E52" s="71">
        <f t="shared" si="6"/>
        <v>4865529</v>
      </c>
      <c r="F52" s="71">
        <f t="shared" si="6"/>
        <v>1273981</v>
      </c>
      <c r="G52" s="71">
        <f t="shared" si="6"/>
        <v>2197892</v>
      </c>
      <c r="H52" s="71">
        <f t="shared" si="6"/>
        <v>1121804</v>
      </c>
      <c r="I52" s="71">
        <f>SUM(E52:H52)</f>
        <v>9459206</v>
      </c>
      <c r="J52" s="71">
        <f>SUM(I52*1000/C52)</f>
        <v>165980.10177224074</v>
      </c>
      <c r="K52" s="71">
        <f>SUM(I52*1000/D52)</f>
        <v>76678.44230800409</v>
      </c>
    </row>
    <row r="53" spans="1:11" ht="17.25" customHeight="1">
      <c r="A53" s="74"/>
      <c r="B53" s="75" t="s">
        <v>64</v>
      </c>
      <c r="C53" s="76">
        <f aca="true" t="shared" si="7" ref="C53:H53">SUM(C52,C39)</f>
        <v>571103</v>
      </c>
      <c r="D53" s="76">
        <f t="shared" si="7"/>
        <v>1180662</v>
      </c>
      <c r="E53" s="76">
        <f t="shared" si="7"/>
        <v>51923273</v>
      </c>
      <c r="F53" s="76">
        <f t="shared" si="7"/>
        <v>9044962</v>
      </c>
      <c r="G53" s="76">
        <f t="shared" si="7"/>
        <v>20824541</v>
      </c>
      <c r="H53" s="76">
        <f t="shared" si="7"/>
        <v>11087294</v>
      </c>
      <c r="I53" s="76">
        <f>SUM(E53:H53)</f>
        <v>92880070</v>
      </c>
      <c r="J53" s="76">
        <f>SUM(I53*1000/C53)</f>
        <v>162632.78252784524</v>
      </c>
      <c r="K53" s="76">
        <f>SUM(I53*1000/D53)</f>
        <v>78667.7897654028</v>
      </c>
    </row>
    <row r="54" ht="17.25" customHeight="1"/>
    <row r="55" ht="13.5">
      <c r="D55" s="15"/>
    </row>
    <row r="56" ht="13.5">
      <c r="D56" s="15"/>
    </row>
    <row r="57" ht="13.5">
      <c r="D57" s="15"/>
    </row>
    <row r="58" ht="13.5">
      <c r="D58" s="15"/>
    </row>
    <row r="59" ht="13.5">
      <c r="D59" s="15"/>
    </row>
    <row r="60" ht="13.5">
      <c r="D60" s="15"/>
    </row>
    <row r="61" ht="13.5">
      <c r="D61" s="15"/>
    </row>
  </sheetData>
  <mergeCells count="12">
    <mergeCell ref="J3:J6"/>
    <mergeCell ref="K3:K6"/>
    <mergeCell ref="E3:H3"/>
    <mergeCell ref="E4:E6"/>
    <mergeCell ref="F4:F6"/>
    <mergeCell ref="G4:G6"/>
    <mergeCell ref="H4:H6"/>
    <mergeCell ref="A3:A6"/>
    <mergeCell ref="B3:B6"/>
    <mergeCell ref="C3:D3"/>
    <mergeCell ref="C4:C6"/>
    <mergeCell ref="D4:D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75" zoomScaleSheetLayoutView="75" workbookViewId="0" topLeftCell="A1">
      <pane xSplit="2" ySplit="6" topLeftCell="C7" activePane="bottomRight" state="frozen"/>
      <selection pane="topLeft" activeCell="C53" sqref="C53:I53"/>
      <selection pane="topRight" activeCell="C53" sqref="C53:I53"/>
      <selection pane="bottomLeft" activeCell="C53" sqref="C53:I53"/>
      <selection pane="bottomRight" activeCell="B1" sqref="B1"/>
    </sheetView>
  </sheetViews>
  <sheetFormatPr defaultColWidth="9.00390625" defaultRowHeight="13.5"/>
  <cols>
    <col min="1" max="1" width="4.625" style="1" customWidth="1"/>
    <col min="2" max="2" width="11.625" style="10" customWidth="1"/>
    <col min="3" max="11" width="11.625" style="1" customWidth="1"/>
    <col min="12" max="16384" width="9.00390625" style="1" customWidth="1"/>
  </cols>
  <sheetData>
    <row r="1" spans="1:11" ht="23.25" customHeight="1">
      <c r="A1" s="16" t="s">
        <v>65</v>
      </c>
      <c r="B1" s="45"/>
      <c r="C1" s="46"/>
      <c r="D1" s="46"/>
      <c r="E1" s="46"/>
      <c r="F1" s="46"/>
      <c r="G1" s="46"/>
      <c r="H1" s="46"/>
      <c r="I1" s="46"/>
      <c r="J1" s="46"/>
      <c r="K1" s="46"/>
    </row>
    <row r="2" spans="1:11" ht="23.25" customHeight="1">
      <c r="A2" s="7" t="s">
        <v>5</v>
      </c>
      <c r="B2" s="45"/>
      <c r="C2" s="46"/>
      <c r="D2" s="46"/>
      <c r="E2" s="46"/>
      <c r="F2" s="46"/>
      <c r="G2" s="46"/>
      <c r="H2" s="46"/>
      <c r="I2" s="46"/>
      <c r="J2" s="46"/>
      <c r="K2" s="46"/>
    </row>
    <row r="3" spans="1:11" ht="17.25" customHeight="1">
      <c r="A3" s="103" t="s">
        <v>0</v>
      </c>
      <c r="B3" s="106" t="s">
        <v>52</v>
      </c>
      <c r="C3" s="109" t="s">
        <v>53</v>
      </c>
      <c r="D3" s="110"/>
      <c r="E3" s="109" t="s">
        <v>54</v>
      </c>
      <c r="F3" s="111"/>
      <c r="G3" s="111"/>
      <c r="H3" s="111"/>
      <c r="I3" s="47"/>
      <c r="J3" s="116" t="s">
        <v>55</v>
      </c>
      <c r="K3" s="116" t="s">
        <v>56</v>
      </c>
    </row>
    <row r="4" spans="1:11" ht="17.25" customHeight="1">
      <c r="A4" s="104"/>
      <c r="B4" s="107"/>
      <c r="C4" s="112" t="s">
        <v>57</v>
      </c>
      <c r="D4" s="115" t="s">
        <v>58</v>
      </c>
      <c r="E4" s="116" t="s">
        <v>59</v>
      </c>
      <c r="F4" s="116" t="s">
        <v>60</v>
      </c>
      <c r="G4" s="116" t="s">
        <v>61</v>
      </c>
      <c r="H4" s="116" t="s">
        <v>1</v>
      </c>
      <c r="I4" s="48" t="s">
        <v>62</v>
      </c>
      <c r="J4" s="117"/>
      <c r="K4" s="117"/>
    </row>
    <row r="5" spans="1:11" ht="17.25" customHeight="1">
      <c r="A5" s="104"/>
      <c r="B5" s="107"/>
      <c r="C5" s="113"/>
      <c r="D5" s="115"/>
      <c r="E5" s="117"/>
      <c r="F5" s="117"/>
      <c r="G5" s="117"/>
      <c r="H5" s="117"/>
      <c r="I5" s="48" t="s">
        <v>63</v>
      </c>
      <c r="J5" s="117"/>
      <c r="K5" s="117"/>
    </row>
    <row r="6" spans="1:11" ht="17.25" customHeight="1">
      <c r="A6" s="105"/>
      <c r="B6" s="108"/>
      <c r="C6" s="114"/>
      <c r="D6" s="115"/>
      <c r="E6" s="118"/>
      <c r="F6" s="118"/>
      <c r="G6" s="118"/>
      <c r="H6" s="118"/>
      <c r="I6" s="49"/>
      <c r="J6" s="118"/>
      <c r="K6" s="118"/>
    </row>
    <row r="7" spans="1:11" ht="17.25" customHeight="1">
      <c r="A7" s="3">
        <v>1</v>
      </c>
      <c r="B7" s="77" t="s">
        <v>6</v>
      </c>
      <c r="C7" s="50">
        <v>21031</v>
      </c>
      <c r="D7" s="50">
        <v>28828</v>
      </c>
      <c r="E7" s="50">
        <v>354246</v>
      </c>
      <c r="F7" s="50">
        <v>8240</v>
      </c>
      <c r="G7" s="50">
        <v>237672</v>
      </c>
      <c r="H7" s="50">
        <v>101324</v>
      </c>
      <c r="I7" s="50">
        <f>SUM(E7:H7)</f>
        <v>701482</v>
      </c>
      <c r="J7" s="50">
        <f>SUM(I7*1000/C7)</f>
        <v>33354.66692026057</v>
      </c>
      <c r="K7" s="50">
        <f>SUM(I7*1000/D7)</f>
        <v>24333.356458998198</v>
      </c>
    </row>
    <row r="8" spans="1:11" ht="17.25" customHeight="1">
      <c r="A8" s="4">
        <v>2</v>
      </c>
      <c r="B8" s="78" t="s">
        <v>7</v>
      </c>
      <c r="C8" s="51">
        <v>13350</v>
      </c>
      <c r="D8" s="51">
        <v>17001</v>
      </c>
      <c r="E8" s="51">
        <v>122832</v>
      </c>
      <c r="F8" s="51">
        <v>23230</v>
      </c>
      <c r="G8" s="51">
        <v>60657</v>
      </c>
      <c r="H8" s="51">
        <v>37527</v>
      </c>
      <c r="I8" s="51">
        <f>SUM(E8:H8)</f>
        <v>244246</v>
      </c>
      <c r="J8" s="51">
        <f aca="true" t="shared" si="0" ref="J8:J51">SUM(I8*1000/C8)</f>
        <v>18295.58052434457</v>
      </c>
      <c r="K8" s="51">
        <f aca="true" t="shared" si="1" ref="K8:K51">SUM(I8*1000/D8)</f>
        <v>14366.566672548674</v>
      </c>
    </row>
    <row r="9" spans="1:11" ht="17.25" customHeight="1">
      <c r="A9" s="4">
        <v>3</v>
      </c>
      <c r="B9" s="78" t="s">
        <v>8</v>
      </c>
      <c r="C9" s="51">
        <v>12995</v>
      </c>
      <c r="D9" s="51">
        <v>16868</v>
      </c>
      <c r="E9" s="51">
        <v>225246</v>
      </c>
      <c r="F9" s="51">
        <v>26170</v>
      </c>
      <c r="G9" s="51">
        <v>104831</v>
      </c>
      <c r="H9" s="51">
        <v>53683</v>
      </c>
      <c r="I9" s="51">
        <f aca="true" t="shared" si="2" ref="I9:I51">SUM(E9:H9)</f>
        <v>409930</v>
      </c>
      <c r="J9" s="51">
        <f t="shared" si="0"/>
        <v>31545.209696036938</v>
      </c>
      <c r="K9" s="51">
        <f t="shared" si="1"/>
        <v>24302.22907280057</v>
      </c>
    </row>
    <row r="10" spans="1:11" ht="17.25" customHeight="1">
      <c r="A10" s="4">
        <v>4</v>
      </c>
      <c r="B10" s="78" t="s">
        <v>9</v>
      </c>
      <c r="C10" s="51">
        <v>14602</v>
      </c>
      <c r="D10" s="51">
        <v>19903</v>
      </c>
      <c r="E10" s="51">
        <v>160510</v>
      </c>
      <c r="F10" s="51">
        <v>4118</v>
      </c>
      <c r="G10" s="51">
        <v>135872</v>
      </c>
      <c r="H10" s="51">
        <v>28505</v>
      </c>
      <c r="I10" s="51">
        <f t="shared" si="2"/>
        <v>329005</v>
      </c>
      <c r="J10" s="51">
        <f t="shared" si="0"/>
        <v>22531.502533899467</v>
      </c>
      <c r="K10" s="51">
        <f t="shared" si="1"/>
        <v>16530.42254936442</v>
      </c>
    </row>
    <row r="11" spans="1:11" ht="17.25" customHeight="1">
      <c r="A11" s="4">
        <v>5</v>
      </c>
      <c r="B11" s="78" t="s">
        <v>10</v>
      </c>
      <c r="C11" s="51">
        <v>7966</v>
      </c>
      <c r="D11" s="51">
        <v>10832</v>
      </c>
      <c r="E11" s="51">
        <v>97656</v>
      </c>
      <c r="F11" s="51">
        <v>21433</v>
      </c>
      <c r="G11" s="51">
        <v>95362</v>
      </c>
      <c r="H11" s="51">
        <v>34464</v>
      </c>
      <c r="I11" s="51">
        <f t="shared" si="2"/>
        <v>248915</v>
      </c>
      <c r="J11" s="51">
        <f t="shared" si="0"/>
        <v>31247.175495857395</v>
      </c>
      <c r="K11" s="51">
        <f t="shared" si="1"/>
        <v>22979.597488921714</v>
      </c>
    </row>
    <row r="12" spans="1:11" ht="17.25" customHeight="1">
      <c r="A12" s="4">
        <v>6</v>
      </c>
      <c r="B12" s="78" t="s">
        <v>11</v>
      </c>
      <c r="C12" s="51">
        <v>5396</v>
      </c>
      <c r="D12" s="51">
        <v>7624</v>
      </c>
      <c r="E12" s="51">
        <v>76788</v>
      </c>
      <c r="F12" s="51">
        <v>14503</v>
      </c>
      <c r="G12" s="51">
        <v>54537</v>
      </c>
      <c r="H12" s="51">
        <v>23692</v>
      </c>
      <c r="I12" s="51">
        <f t="shared" si="2"/>
        <v>169520</v>
      </c>
      <c r="J12" s="51">
        <f t="shared" si="0"/>
        <v>31415.863602668644</v>
      </c>
      <c r="K12" s="51">
        <f t="shared" si="1"/>
        <v>22235.04721930745</v>
      </c>
    </row>
    <row r="13" spans="1:11" ht="17.25" customHeight="1">
      <c r="A13" s="4">
        <v>7</v>
      </c>
      <c r="B13" s="78" t="s">
        <v>35</v>
      </c>
      <c r="C13" s="51">
        <v>6081</v>
      </c>
      <c r="D13" s="51">
        <v>7945</v>
      </c>
      <c r="E13" s="51">
        <v>80869</v>
      </c>
      <c r="F13" s="52">
        <v>0</v>
      </c>
      <c r="G13" s="51">
        <v>76510</v>
      </c>
      <c r="H13" s="52">
        <v>0</v>
      </c>
      <c r="I13" s="51">
        <f t="shared" si="2"/>
        <v>157379</v>
      </c>
      <c r="J13" s="51">
        <f t="shared" si="0"/>
        <v>25880.44729485282</v>
      </c>
      <c r="K13" s="51">
        <f t="shared" si="1"/>
        <v>19808.55884203902</v>
      </c>
    </row>
    <row r="14" spans="1:11" ht="17.25" customHeight="1">
      <c r="A14" s="4">
        <v>8</v>
      </c>
      <c r="B14" s="78" t="s">
        <v>12</v>
      </c>
      <c r="C14" s="51">
        <v>4845</v>
      </c>
      <c r="D14" s="51">
        <v>6752</v>
      </c>
      <c r="E14" s="51">
        <v>79302</v>
      </c>
      <c r="F14" s="51">
        <v>18562</v>
      </c>
      <c r="G14" s="51">
        <v>41825</v>
      </c>
      <c r="H14" s="51">
        <v>19378</v>
      </c>
      <c r="I14" s="51">
        <f t="shared" si="2"/>
        <v>159067</v>
      </c>
      <c r="J14" s="51">
        <f t="shared" si="0"/>
        <v>32831.1661506708</v>
      </c>
      <c r="K14" s="51">
        <f t="shared" si="1"/>
        <v>23558.501184834124</v>
      </c>
    </row>
    <row r="15" spans="1:11" ht="17.25" customHeight="1">
      <c r="A15" s="4">
        <v>9</v>
      </c>
      <c r="B15" s="78" t="s">
        <v>36</v>
      </c>
      <c r="C15" s="51">
        <v>6426</v>
      </c>
      <c r="D15" s="51">
        <v>8847</v>
      </c>
      <c r="E15" s="51">
        <v>85746</v>
      </c>
      <c r="F15" s="51">
        <v>18242</v>
      </c>
      <c r="G15" s="51">
        <v>59171</v>
      </c>
      <c r="H15" s="51">
        <v>28245</v>
      </c>
      <c r="I15" s="51">
        <f t="shared" si="2"/>
        <v>191404</v>
      </c>
      <c r="J15" s="51">
        <f t="shared" si="0"/>
        <v>29785.869903516963</v>
      </c>
      <c r="K15" s="51">
        <f t="shared" si="1"/>
        <v>21634.904487396856</v>
      </c>
    </row>
    <row r="16" spans="1:11" ht="17.25" customHeight="1">
      <c r="A16" s="4">
        <v>10</v>
      </c>
      <c r="B16" s="78" t="s">
        <v>13</v>
      </c>
      <c r="C16" s="51">
        <v>4707</v>
      </c>
      <c r="D16" s="51">
        <v>6254</v>
      </c>
      <c r="E16" s="51">
        <v>44457</v>
      </c>
      <c r="F16" s="51">
        <v>6137</v>
      </c>
      <c r="G16" s="51">
        <v>39738</v>
      </c>
      <c r="H16" s="51">
        <v>17602</v>
      </c>
      <c r="I16" s="51">
        <f t="shared" si="2"/>
        <v>107934</v>
      </c>
      <c r="J16" s="51">
        <f t="shared" si="0"/>
        <v>22930.52899936265</v>
      </c>
      <c r="K16" s="51">
        <f t="shared" si="1"/>
        <v>17258.39462743844</v>
      </c>
    </row>
    <row r="17" spans="1:11" ht="17.25" customHeight="1">
      <c r="A17" s="4">
        <v>11</v>
      </c>
      <c r="B17" s="78" t="s">
        <v>14</v>
      </c>
      <c r="C17" s="51">
        <v>2628</v>
      </c>
      <c r="D17" s="51">
        <v>3428</v>
      </c>
      <c r="E17" s="51">
        <v>31885</v>
      </c>
      <c r="F17" s="51">
        <v>5868</v>
      </c>
      <c r="G17" s="51">
        <v>21571</v>
      </c>
      <c r="H17" s="51">
        <v>9753</v>
      </c>
      <c r="I17" s="51">
        <f t="shared" si="2"/>
        <v>69077</v>
      </c>
      <c r="J17" s="51">
        <f t="shared" si="0"/>
        <v>26285.007610350076</v>
      </c>
      <c r="K17" s="51">
        <f t="shared" si="1"/>
        <v>20150.816802800466</v>
      </c>
    </row>
    <row r="18" spans="1:11" ht="17.25" customHeight="1">
      <c r="A18" s="4">
        <v>12</v>
      </c>
      <c r="B18" s="78" t="s">
        <v>15</v>
      </c>
      <c r="C18" s="51">
        <v>4325</v>
      </c>
      <c r="D18" s="51">
        <v>5682</v>
      </c>
      <c r="E18" s="51">
        <v>63613</v>
      </c>
      <c r="F18" s="51">
        <v>9263</v>
      </c>
      <c r="G18" s="51">
        <v>46665</v>
      </c>
      <c r="H18" s="51">
        <v>20901</v>
      </c>
      <c r="I18" s="51">
        <f t="shared" si="2"/>
        <v>140442</v>
      </c>
      <c r="J18" s="51">
        <f t="shared" si="0"/>
        <v>32472.138728323698</v>
      </c>
      <c r="K18" s="51">
        <f t="shared" si="1"/>
        <v>24717.001055966208</v>
      </c>
    </row>
    <row r="19" spans="1:11" ht="17.25" customHeight="1">
      <c r="A19" s="4">
        <v>13</v>
      </c>
      <c r="B19" s="78" t="s">
        <v>16</v>
      </c>
      <c r="C19" s="51">
        <v>7680</v>
      </c>
      <c r="D19" s="51">
        <v>10340</v>
      </c>
      <c r="E19" s="51">
        <v>150105</v>
      </c>
      <c r="F19" s="52">
        <v>0</v>
      </c>
      <c r="G19" s="51">
        <v>104211</v>
      </c>
      <c r="H19" s="52">
        <v>0</v>
      </c>
      <c r="I19" s="51">
        <f t="shared" si="2"/>
        <v>254316</v>
      </c>
      <c r="J19" s="51">
        <f t="shared" si="0"/>
        <v>33114.0625</v>
      </c>
      <c r="K19" s="51">
        <f t="shared" si="1"/>
        <v>24595.357833655708</v>
      </c>
    </row>
    <row r="20" spans="1:11" ht="17.25" customHeight="1">
      <c r="A20" s="4">
        <v>14</v>
      </c>
      <c r="B20" s="78" t="s">
        <v>17</v>
      </c>
      <c r="C20" s="51">
        <v>9813</v>
      </c>
      <c r="D20" s="51">
        <v>12734</v>
      </c>
      <c r="E20" s="51">
        <v>107288</v>
      </c>
      <c r="F20" s="52">
        <v>0</v>
      </c>
      <c r="G20" s="51">
        <v>67599</v>
      </c>
      <c r="H20" s="51">
        <v>25720</v>
      </c>
      <c r="I20" s="51">
        <f t="shared" si="2"/>
        <v>200607</v>
      </c>
      <c r="J20" s="51">
        <f t="shared" si="0"/>
        <v>20442.983797003973</v>
      </c>
      <c r="K20" s="51">
        <f t="shared" si="1"/>
        <v>15753.651641275326</v>
      </c>
    </row>
    <row r="21" spans="1:11" ht="17.25" customHeight="1">
      <c r="A21" s="4">
        <v>15</v>
      </c>
      <c r="B21" s="78" t="s">
        <v>18</v>
      </c>
      <c r="C21" s="51">
        <v>5908</v>
      </c>
      <c r="D21" s="51">
        <v>7832</v>
      </c>
      <c r="E21" s="51">
        <v>63318</v>
      </c>
      <c r="F21" s="52">
        <v>0</v>
      </c>
      <c r="G21" s="51">
        <v>74843</v>
      </c>
      <c r="H21" s="52">
        <v>0</v>
      </c>
      <c r="I21" s="51">
        <f t="shared" si="2"/>
        <v>138161</v>
      </c>
      <c r="J21" s="51">
        <f t="shared" si="0"/>
        <v>23385.4096140826</v>
      </c>
      <c r="K21" s="51">
        <f t="shared" si="1"/>
        <v>17640.577119509704</v>
      </c>
    </row>
    <row r="22" spans="1:11" ht="17.25" customHeight="1">
      <c r="A22" s="4">
        <v>16</v>
      </c>
      <c r="B22" s="78" t="s">
        <v>19</v>
      </c>
      <c r="C22" s="51">
        <v>14296</v>
      </c>
      <c r="D22" s="51">
        <v>19016</v>
      </c>
      <c r="E22" s="51">
        <v>167862</v>
      </c>
      <c r="F22" s="51">
        <v>41382</v>
      </c>
      <c r="G22" s="51">
        <v>133093</v>
      </c>
      <c r="H22" s="51">
        <v>36998</v>
      </c>
      <c r="I22" s="51">
        <f t="shared" si="2"/>
        <v>379335</v>
      </c>
      <c r="J22" s="51">
        <f t="shared" si="0"/>
        <v>26534.34527140459</v>
      </c>
      <c r="K22" s="51">
        <f t="shared" si="1"/>
        <v>19948.201514514094</v>
      </c>
    </row>
    <row r="23" spans="1:11" ht="17.25" customHeight="1">
      <c r="A23" s="4">
        <v>17</v>
      </c>
      <c r="B23" s="78" t="s">
        <v>20</v>
      </c>
      <c r="C23" s="51">
        <v>11083</v>
      </c>
      <c r="D23" s="51">
        <v>14547</v>
      </c>
      <c r="E23" s="51">
        <v>134559</v>
      </c>
      <c r="F23" s="52">
        <v>0</v>
      </c>
      <c r="G23" s="51">
        <v>126204</v>
      </c>
      <c r="H23" s="52">
        <v>0</v>
      </c>
      <c r="I23" s="51">
        <f t="shared" si="2"/>
        <v>260763</v>
      </c>
      <c r="J23" s="51">
        <f t="shared" si="0"/>
        <v>23528.196336731933</v>
      </c>
      <c r="K23" s="51">
        <f t="shared" si="1"/>
        <v>17925.551660136112</v>
      </c>
    </row>
    <row r="24" spans="1:11" ht="17.25" customHeight="1">
      <c r="A24" s="4">
        <v>18</v>
      </c>
      <c r="B24" s="78" t="s">
        <v>21</v>
      </c>
      <c r="C24" s="51">
        <v>7180</v>
      </c>
      <c r="D24" s="51">
        <v>9694</v>
      </c>
      <c r="E24" s="51">
        <v>95803</v>
      </c>
      <c r="F24" s="51">
        <v>16170</v>
      </c>
      <c r="G24" s="51">
        <v>59887</v>
      </c>
      <c r="H24" s="51">
        <v>31122</v>
      </c>
      <c r="I24" s="51">
        <f t="shared" si="2"/>
        <v>202982</v>
      </c>
      <c r="J24" s="51">
        <f t="shared" si="0"/>
        <v>28270.473537604455</v>
      </c>
      <c r="K24" s="51">
        <f t="shared" si="1"/>
        <v>20938.931297709925</v>
      </c>
    </row>
    <row r="25" spans="1:11" ht="17.25" customHeight="1">
      <c r="A25" s="4">
        <v>19</v>
      </c>
      <c r="B25" s="78" t="s">
        <v>22</v>
      </c>
      <c r="C25" s="51">
        <v>3489</v>
      </c>
      <c r="D25" s="51">
        <v>4799</v>
      </c>
      <c r="E25" s="51">
        <v>34617</v>
      </c>
      <c r="F25" s="51">
        <v>7123</v>
      </c>
      <c r="G25" s="51">
        <v>31230</v>
      </c>
      <c r="H25" s="51">
        <v>11941</v>
      </c>
      <c r="I25" s="51">
        <f t="shared" si="2"/>
        <v>84911</v>
      </c>
      <c r="J25" s="51">
        <f t="shared" si="0"/>
        <v>24336.77271424477</v>
      </c>
      <c r="K25" s="51">
        <f t="shared" si="1"/>
        <v>17693.47780787664</v>
      </c>
    </row>
    <row r="26" spans="1:11" ht="17.25" customHeight="1">
      <c r="A26" s="4">
        <v>20</v>
      </c>
      <c r="B26" s="78" t="s">
        <v>23</v>
      </c>
      <c r="C26" s="51">
        <v>3999</v>
      </c>
      <c r="D26" s="51">
        <v>5383</v>
      </c>
      <c r="E26" s="51">
        <v>38709</v>
      </c>
      <c r="F26" s="52">
        <v>0</v>
      </c>
      <c r="G26" s="51">
        <v>29203</v>
      </c>
      <c r="H26" s="51">
        <v>14258</v>
      </c>
      <c r="I26" s="51">
        <f t="shared" si="2"/>
        <v>82170</v>
      </c>
      <c r="J26" s="51">
        <f t="shared" si="0"/>
        <v>20547.636909227305</v>
      </c>
      <c r="K26" s="51">
        <f t="shared" si="1"/>
        <v>15264.722273825004</v>
      </c>
    </row>
    <row r="27" spans="1:11" ht="17.25" customHeight="1">
      <c r="A27" s="4">
        <v>21</v>
      </c>
      <c r="B27" s="78" t="s">
        <v>37</v>
      </c>
      <c r="C27" s="51">
        <v>4457</v>
      </c>
      <c r="D27" s="51">
        <v>5944</v>
      </c>
      <c r="E27" s="51">
        <v>43724</v>
      </c>
      <c r="F27" s="51">
        <v>7692</v>
      </c>
      <c r="G27" s="51">
        <v>23740</v>
      </c>
      <c r="H27" s="51">
        <v>14425</v>
      </c>
      <c r="I27" s="51">
        <f t="shared" si="2"/>
        <v>89581</v>
      </c>
      <c r="J27" s="51">
        <f aca="true" t="shared" si="3" ref="J27:J32">SUM(I27*1000/C27)</f>
        <v>20098.945479021764</v>
      </c>
      <c r="K27" s="51">
        <f aca="true" t="shared" si="4" ref="K27:K32">SUM(I27*1000/D27)</f>
        <v>15070.827725437415</v>
      </c>
    </row>
    <row r="28" spans="1:11" ht="17.25" customHeight="1">
      <c r="A28" s="4">
        <v>22</v>
      </c>
      <c r="B28" s="79" t="s">
        <v>38</v>
      </c>
      <c r="C28" s="51">
        <v>4488</v>
      </c>
      <c r="D28" s="51">
        <v>6030</v>
      </c>
      <c r="E28" s="51">
        <v>56063</v>
      </c>
      <c r="F28" s="52">
        <v>0</v>
      </c>
      <c r="G28" s="51">
        <v>60229</v>
      </c>
      <c r="H28" s="52">
        <v>0</v>
      </c>
      <c r="I28" s="51">
        <f t="shared" si="2"/>
        <v>116292</v>
      </c>
      <c r="J28" s="51">
        <f t="shared" si="3"/>
        <v>25911.764705882353</v>
      </c>
      <c r="K28" s="51">
        <f t="shared" si="4"/>
        <v>19285.572139303484</v>
      </c>
    </row>
    <row r="29" spans="1:11" ht="17.25" customHeight="1">
      <c r="A29" s="4">
        <v>23</v>
      </c>
      <c r="B29" s="79" t="s">
        <v>39</v>
      </c>
      <c r="C29" s="51">
        <v>10519</v>
      </c>
      <c r="D29" s="51">
        <v>15860</v>
      </c>
      <c r="E29" s="51">
        <v>133444</v>
      </c>
      <c r="F29" s="51">
        <v>11048</v>
      </c>
      <c r="G29" s="51">
        <v>98323</v>
      </c>
      <c r="H29" s="51">
        <v>19864</v>
      </c>
      <c r="I29" s="51">
        <f t="shared" si="2"/>
        <v>262679</v>
      </c>
      <c r="J29" s="51">
        <f t="shared" si="3"/>
        <v>24971.860443007892</v>
      </c>
      <c r="K29" s="51">
        <f t="shared" si="4"/>
        <v>16562.358133669608</v>
      </c>
    </row>
    <row r="30" spans="1:11" ht="17.25" customHeight="1">
      <c r="A30" s="4">
        <v>24</v>
      </c>
      <c r="B30" s="79" t="s">
        <v>40</v>
      </c>
      <c r="C30" s="51">
        <v>6710</v>
      </c>
      <c r="D30" s="51">
        <v>9706</v>
      </c>
      <c r="E30" s="51">
        <v>99088</v>
      </c>
      <c r="F30" s="51">
        <v>21075</v>
      </c>
      <c r="G30" s="51">
        <v>50713</v>
      </c>
      <c r="H30" s="51">
        <v>27259</v>
      </c>
      <c r="I30" s="51">
        <f t="shared" si="2"/>
        <v>198135</v>
      </c>
      <c r="J30" s="51">
        <f t="shared" si="3"/>
        <v>29528.31594634873</v>
      </c>
      <c r="K30" s="51">
        <f t="shared" si="4"/>
        <v>20413.66165258603</v>
      </c>
    </row>
    <row r="31" spans="1:11" ht="17.25" customHeight="1">
      <c r="A31" s="4">
        <v>25</v>
      </c>
      <c r="B31" s="79" t="s">
        <v>41</v>
      </c>
      <c r="C31" s="51">
        <v>4991</v>
      </c>
      <c r="D31" s="51">
        <v>6783</v>
      </c>
      <c r="E31" s="51">
        <v>54995</v>
      </c>
      <c r="F31" s="51">
        <v>10885</v>
      </c>
      <c r="G31" s="51">
        <v>54204</v>
      </c>
      <c r="H31" s="51">
        <v>21823</v>
      </c>
      <c r="I31" s="51">
        <f t="shared" si="2"/>
        <v>141907</v>
      </c>
      <c r="J31" s="51">
        <f t="shared" si="3"/>
        <v>28432.5786415548</v>
      </c>
      <c r="K31" s="51">
        <f t="shared" si="4"/>
        <v>20920.97891788294</v>
      </c>
    </row>
    <row r="32" spans="1:11" ht="17.25" customHeight="1">
      <c r="A32" s="4">
        <v>26</v>
      </c>
      <c r="B32" s="79" t="s">
        <v>42</v>
      </c>
      <c r="C32" s="51">
        <v>4346</v>
      </c>
      <c r="D32" s="51">
        <v>5905</v>
      </c>
      <c r="E32" s="51">
        <v>43105</v>
      </c>
      <c r="F32" s="51">
        <v>11050</v>
      </c>
      <c r="G32" s="51">
        <v>41826</v>
      </c>
      <c r="H32" s="51">
        <v>18990</v>
      </c>
      <c r="I32" s="51">
        <f t="shared" si="2"/>
        <v>114971</v>
      </c>
      <c r="J32" s="51">
        <f t="shared" si="3"/>
        <v>26454.440865163368</v>
      </c>
      <c r="K32" s="51">
        <f t="shared" si="4"/>
        <v>19470.110076206605</v>
      </c>
    </row>
    <row r="33" spans="1:11" ht="17.25" customHeight="1">
      <c r="A33" s="4">
        <v>27</v>
      </c>
      <c r="B33" s="80" t="s">
        <v>43</v>
      </c>
      <c r="C33" s="51">
        <v>5309</v>
      </c>
      <c r="D33" s="51">
        <v>7418</v>
      </c>
      <c r="E33" s="51">
        <v>75924</v>
      </c>
      <c r="F33" s="51">
        <v>11566</v>
      </c>
      <c r="G33" s="51">
        <v>46668</v>
      </c>
      <c r="H33" s="51">
        <v>14061</v>
      </c>
      <c r="I33" s="51">
        <f t="shared" si="2"/>
        <v>148219</v>
      </c>
      <c r="J33" s="51">
        <f t="shared" si="0"/>
        <v>27918.440384253154</v>
      </c>
      <c r="K33" s="51">
        <f t="shared" si="1"/>
        <v>19980.99218118091</v>
      </c>
    </row>
    <row r="34" spans="1:11" ht="17.25" customHeight="1">
      <c r="A34" s="4">
        <v>28</v>
      </c>
      <c r="B34" s="78" t="s">
        <v>44</v>
      </c>
      <c r="C34" s="51">
        <v>9667</v>
      </c>
      <c r="D34" s="51">
        <v>13231</v>
      </c>
      <c r="E34" s="51">
        <v>97335</v>
      </c>
      <c r="F34" s="51">
        <v>21991</v>
      </c>
      <c r="G34" s="51">
        <v>95599</v>
      </c>
      <c r="H34" s="51">
        <v>37665</v>
      </c>
      <c r="I34" s="51">
        <f t="shared" si="2"/>
        <v>252590</v>
      </c>
      <c r="J34" s="51">
        <f t="shared" si="0"/>
        <v>26129.098996586326</v>
      </c>
      <c r="K34" s="51">
        <f t="shared" si="1"/>
        <v>19090.771672587107</v>
      </c>
    </row>
    <row r="35" spans="1:11" ht="17.25" customHeight="1">
      <c r="A35" s="4">
        <v>29</v>
      </c>
      <c r="B35" s="78" t="s">
        <v>45</v>
      </c>
      <c r="C35" s="51">
        <v>4854</v>
      </c>
      <c r="D35" s="51">
        <v>7171</v>
      </c>
      <c r="E35" s="51">
        <v>87048</v>
      </c>
      <c r="F35" s="51">
        <v>11406</v>
      </c>
      <c r="G35" s="51">
        <v>55306</v>
      </c>
      <c r="H35" s="51">
        <v>12198</v>
      </c>
      <c r="I35" s="51">
        <f t="shared" si="2"/>
        <v>165958</v>
      </c>
      <c r="J35" s="51">
        <f t="shared" si="0"/>
        <v>34189.94643592913</v>
      </c>
      <c r="K35" s="51">
        <f t="shared" si="1"/>
        <v>23142.93682889416</v>
      </c>
    </row>
    <row r="36" spans="1:11" ht="17.25" customHeight="1">
      <c r="A36" s="4">
        <v>30</v>
      </c>
      <c r="B36" s="78" t="s">
        <v>46</v>
      </c>
      <c r="C36" s="51">
        <v>7193</v>
      </c>
      <c r="D36" s="51">
        <v>10626</v>
      </c>
      <c r="E36" s="51">
        <v>156303</v>
      </c>
      <c r="F36" s="51">
        <v>0</v>
      </c>
      <c r="G36" s="51">
        <v>108911</v>
      </c>
      <c r="H36" s="51">
        <v>0</v>
      </c>
      <c r="I36" s="51">
        <f t="shared" si="2"/>
        <v>265214</v>
      </c>
      <c r="J36" s="51">
        <f t="shared" si="0"/>
        <v>36871.12470457389</v>
      </c>
      <c r="K36" s="51">
        <f t="shared" si="1"/>
        <v>24958.96856766422</v>
      </c>
    </row>
    <row r="37" spans="1:11" ht="17.25" customHeight="1">
      <c r="A37" s="4">
        <v>31</v>
      </c>
      <c r="B37" s="78" t="s">
        <v>47</v>
      </c>
      <c r="C37" s="51">
        <v>3948</v>
      </c>
      <c r="D37" s="51">
        <v>5425</v>
      </c>
      <c r="E37" s="51">
        <v>50768</v>
      </c>
      <c r="F37" s="51">
        <v>9068</v>
      </c>
      <c r="G37" s="51">
        <v>34188</v>
      </c>
      <c r="H37" s="51">
        <v>17538</v>
      </c>
      <c r="I37" s="51">
        <f t="shared" si="2"/>
        <v>111562</v>
      </c>
      <c r="J37" s="51">
        <f t="shared" si="0"/>
        <v>28257.852077001015</v>
      </c>
      <c r="K37" s="51">
        <f t="shared" si="1"/>
        <v>20564.423963133642</v>
      </c>
    </row>
    <row r="38" spans="1:11" ht="17.25" customHeight="1">
      <c r="A38" s="11">
        <v>32</v>
      </c>
      <c r="B38" s="81" t="s">
        <v>48</v>
      </c>
      <c r="C38" s="53">
        <v>5243</v>
      </c>
      <c r="D38" s="53">
        <v>7182</v>
      </c>
      <c r="E38" s="53">
        <v>87309</v>
      </c>
      <c r="F38" s="53">
        <v>0</v>
      </c>
      <c r="G38" s="53">
        <v>77480</v>
      </c>
      <c r="H38" s="53">
        <v>0</v>
      </c>
      <c r="I38" s="120">
        <f t="shared" si="2"/>
        <v>164789</v>
      </c>
      <c r="J38" s="53">
        <f t="shared" si="0"/>
        <v>31430.288003051686</v>
      </c>
      <c r="K38" s="53">
        <f t="shared" si="1"/>
        <v>22944.72291840713</v>
      </c>
    </row>
    <row r="39" spans="1:11" ht="17.25" customHeight="1">
      <c r="A39" s="13"/>
      <c r="B39" s="82" t="s">
        <v>50</v>
      </c>
      <c r="C39" s="54">
        <f aca="true" t="shared" si="5" ref="C39:H39">SUM(C7:C38)</f>
        <v>239525</v>
      </c>
      <c r="D39" s="54">
        <f t="shared" si="5"/>
        <v>325590</v>
      </c>
      <c r="E39" s="54">
        <f t="shared" si="5"/>
        <v>3200517</v>
      </c>
      <c r="F39" s="54">
        <f t="shared" si="5"/>
        <v>336222</v>
      </c>
      <c r="G39" s="54">
        <f t="shared" si="5"/>
        <v>2347868</v>
      </c>
      <c r="H39" s="54">
        <f t="shared" si="5"/>
        <v>678936</v>
      </c>
      <c r="I39" s="54">
        <f>SUM(E39:H39)</f>
        <v>6563543</v>
      </c>
      <c r="J39" s="54">
        <f t="shared" si="0"/>
        <v>27402.32961068782</v>
      </c>
      <c r="K39" s="54">
        <f t="shared" si="1"/>
        <v>20158.920728523604</v>
      </c>
    </row>
    <row r="40" spans="1:11" ht="17.25" customHeight="1">
      <c r="A40" s="12">
        <v>33</v>
      </c>
      <c r="B40" s="83" t="s">
        <v>24</v>
      </c>
      <c r="C40" s="55">
        <v>3712</v>
      </c>
      <c r="D40" s="55">
        <v>5145</v>
      </c>
      <c r="E40" s="55">
        <v>52172</v>
      </c>
      <c r="F40" s="52">
        <v>0</v>
      </c>
      <c r="G40" s="55">
        <v>59095</v>
      </c>
      <c r="H40" s="52">
        <v>0</v>
      </c>
      <c r="I40" s="51">
        <f t="shared" si="2"/>
        <v>111267</v>
      </c>
      <c r="J40" s="55">
        <f t="shared" si="0"/>
        <v>29974.946120689656</v>
      </c>
      <c r="K40" s="55">
        <f t="shared" si="1"/>
        <v>21626.239067055394</v>
      </c>
    </row>
    <row r="41" spans="1:11" ht="17.25" customHeight="1">
      <c r="A41" s="4">
        <v>34</v>
      </c>
      <c r="B41" s="78" t="s">
        <v>25</v>
      </c>
      <c r="C41" s="51">
        <v>2184</v>
      </c>
      <c r="D41" s="51">
        <v>2994</v>
      </c>
      <c r="E41" s="51">
        <v>18028</v>
      </c>
      <c r="F41" s="52">
        <v>0</v>
      </c>
      <c r="G41" s="51">
        <v>22181</v>
      </c>
      <c r="H41" s="52">
        <v>0</v>
      </c>
      <c r="I41" s="51">
        <f t="shared" si="2"/>
        <v>40209</v>
      </c>
      <c r="J41" s="51">
        <f t="shared" si="0"/>
        <v>18410.714285714286</v>
      </c>
      <c r="K41" s="51">
        <f t="shared" si="1"/>
        <v>13429.859719438879</v>
      </c>
    </row>
    <row r="42" spans="1:11" ht="17.25" customHeight="1">
      <c r="A42" s="4">
        <v>35</v>
      </c>
      <c r="B42" s="78" t="s">
        <v>49</v>
      </c>
      <c r="C42" s="51">
        <v>2254</v>
      </c>
      <c r="D42" s="51">
        <v>3014</v>
      </c>
      <c r="E42" s="51">
        <v>16195</v>
      </c>
      <c r="F42" s="52">
        <v>0</v>
      </c>
      <c r="G42" s="51">
        <v>29165</v>
      </c>
      <c r="H42" s="52">
        <v>0</v>
      </c>
      <c r="I42" s="51">
        <f t="shared" si="2"/>
        <v>45360</v>
      </c>
      <c r="J42" s="51">
        <f t="shared" si="0"/>
        <v>20124.22360248447</v>
      </c>
      <c r="K42" s="51">
        <f t="shared" si="1"/>
        <v>15049.767750497678</v>
      </c>
    </row>
    <row r="43" spans="1:11" ht="17.25" customHeight="1">
      <c r="A43" s="4">
        <v>36</v>
      </c>
      <c r="B43" s="78" t="s">
        <v>26</v>
      </c>
      <c r="C43" s="51">
        <v>2312</v>
      </c>
      <c r="D43" s="51">
        <v>3037</v>
      </c>
      <c r="E43" s="51">
        <v>25407</v>
      </c>
      <c r="F43" s="51">
        <v>4794</v>
      </c>
      <c r="G43" s="51">
        <v>15816</v>
      </c>
      <c r="H43" s="51">
        <v>7914</v>
      </c>
      <c r="I43" s="51">
        <f t="shared" si="2"/>
        <v>53931</v>
      </c>
      <c r="J43" s="51">
        <f t="shared" si="0"/>
        <v>23326.557093425607</v>
      </c>
      <c r="K43" s="51">
        <f t="shared" si="1"/>
        <v>17757.984853473823</v>
      </c>
    </row>
    <row r="44" spans="1:11" ht="17.25" customHeight="1">
      <c r="A44" s="4">
        <v>37</v>
      </c>
      <c r="B44" s="78" t="s">
        <v>27</v>
      </c>
      <c r="C44" s="51">
        <v>2474</v>
      </c>
      <c r="D44" s="51">
        <v>3314</v>
      </c>
      <c r="E44" s="51">
        <v>28810</v>
      </c>
      <c r="F44" s="51">
        <v>5716</v>
      </c>
      <c r="G44" s="51">
        <v>28896</v>
      </c>
      <c r="H44" s="51">
        <v>12700</v>
      </c>
      <c r="I44" s="51">
        <f t="shared" si="2"/>
        <v>76122</v>
      </c>
      <c r="J44" s="51">
        <f t="shared" si="0"/>
        <v>30768.79547291835</v>
      </c>
      <c r="K44" s="51">
        <f t="shared" si="1"/>
        <v>22969.82498491249</v>
      </c>
    </row>
    <row r="45" spans="1:11" ht="17.25" customHeight="1">
      <c r="A45" s="4">
        <v>38</v>
      </c>
      <c r="B45" s="78" t="s">
        <v>28</v>
      </c>
      <c r="C45" s="51">
        <v>1584</v>
      </c>
      <c r="D45" s="51">
        <v>2080</v>
      </c>
      <c r="E45" s="51">
        <v>16544</v>
      </c>
      <c r="F45" s="52">
        <v>0</v>
      </c>
      <c r="G45" s="51">
        <v>17982</v>
      </c>
      <c r="H45" s="52">
        <v>0</v>
      </c>
      <c r="I45" s="51">
        <f t="shared" si="2"/>
        <v>34526</v>
      </c>
      <c r="J45" s="51">
        <f t="shared" si="0"/>
        <v>21796.717171717173</v>
      </c>
      <c r="K45" s="51">
        <f t="shared" si="1"/>
        <v>16599.03846153846</v>
      </c>
    </row>
    <row r="46" spans="1:11" ht="17.25" customHeight="1">
      <c r="A46" s="4">
        <v>39</v>
      </c>
      <c r="B46" s="78" t="s">
        <v>29</v>
      </c>
      <c r="C46" s="51">
        <v>3974</v>
      </c>
      <c r="D46" s="51">
        <v>5295</v>
      </c>
      <c r="E46" s="51">
        <v>56621</v>
      </c>
      <c r="F46" s="52">
        <v>0</v>
      </c>
      <c r="G46" s="51">
        <v>44871</v>
      </c>
      <c r="H46" s="52">
        <v>0</v>
      </c>
      <c r="I46" s="51">
        <f t="shared" si="2"/>
        <v>101492</v>
      </c>
      <c r="J46" s="51">
        <f t="shared" si="0"/>
        <v>25539.00352289884</v>
      </c>
      <c r="K46" s="51">
        <f t="shared" si="1"/>
        <v>19167.516525023606</v>
      </c>
    </row>
    <row r="47" spans="1:11" ht="17.25" customHeight="1">
      <c r="A47" s="4">
        <v>40</v>
      </c>
      <c r="B47" s="78" t="s">
        <v>30</v>
      </c>
      <c r="C47" s="51">
        <v>1191</v>
      </c>
      <c r="D47" s="51">
        <v>1627</v>
      </c>
      <c r="E47" s="51">
        <v>12525</v>
      </c>
      <c r="F47" s="51">
        <v>3048</v>
      </c>
      <c r="G47" s="51">
        <v>13679</v>
      </c>
      <c r="H47" s="51">
        <v>5202</v>
      </c>
      <c r="I47" s="51">
        <f t="shared" si="2"/>
        <v>34454</v>
      </c>
      <c r="J47" s="51">
        <f t="shared" si="0"/>
        <v>28928.63140218304</v>
      </c>
      <c r="K47" s="51">
        <f t="shared" si="1"/>
        <v>21176.39827904118</v>
      </c>
    </row>
    <row r="48" spans="1:11" ht="17.25" customHeight="1">
      <c r="A48" s="4">
        <v>41</v>
      </c>
      <c r="B48" s="78" t="s">
        <v>31</v>
      </c>
      <c r="C48" s="51">
        <v>2718</v>
      </c>
      <c r="D48" s="51">
        <v>4059</v>
      </c>
      <c r="E48" s="51">
        <v>50126</v>
      </c>
      <c r="F48" s="51">
        <v>11529</v>
      </c>
      <c r="G48" s="51">
        <v>25221</v>
      </c>
      <c r="H48" s="51">
        <v>10875</v>
      </c>
      <c r="I48" s="51">
        <f t="shared" si="2"/>
        <v>97751</v>
      </c>
      <c r="J48" s="51">
        <f t="shared" si="0"/>
        <v>35964.31199411332</v>
      </c>
      <c r="K48" s="51">
        <f t="shared" si="1"/>
        <v>24082.532643508253</v>
      </c>
    </row>
    <row r="49" spans="1:11" ht="17.25" customHeight="1">
      <c r="A49" s="4">
        <v>42</v>
      </c>
      <c r="B49" s="78" t="s">
        <v>32</v>
      </c>
      <c r="C49" s="51">
        <v>931</v>
      </c>
      <c r="D49" s="51">
        <v>1305</v>
      </c>
      <c r="E49" s="51">
        <v>9806</v>
      </c>
      <c r="F49" s="51">
        <v>3754</v>
      </c>
      <c r="G49" s="51">
        <v>8194</v>
      </c>
      <c r="H49" s="51">
        <v>4972</v>
      </c>
      <c r="I49" s="51">
        <f t="shared" si="2"/>
        <v>26726</v>
      </c>
      <c r="J49" s="51">
        <f t="shared" si="0"/>
        <v>28706.766917293233</v>
      </c>
      <c r="K49" s="51">
        <f t="shared" si="1"/>
        <v>20479.693486590037</v>
      </c>
    </row>
    <row r="50" spans="1:11" ht="17.25" customHeight="1">
      <c r="A50" s="4">
        <v>43</v>
      </c>
      <c r="B50" s="78" t="s">
        <v>33</v>
      </c>
      <c r="C50" s="51">
        <v>3045</v>
      </c>
      <c r="D50" s="51">
        <v>4359</v>
      </c>
      <c r="E50" s="51">
        <v>35251</v>
      </c>
      <c r="F50" s="51">
        <v>3310</v>
      </c>
      <c r="G50" s="51">
        <v>26724</v>
      </c>
      <c r="H50" s="51">
        <v>10967</v>
      </c>
      <c r="I50" s="51">
        <f t="shared" si="2"/>
        <v>76252</v>
      </c>
      <c r="J50" s="51">
        <f t="shared" si="0"/>
        <v>25041.707717569785</v>
      </c>
      <c r="K50" s="51">
        <f t="shared" si="1"/>
        <v>17493.002982335398</v>
      </c>
    </row>
    <row r="51" spans="1:11" ht="17.25" customHeight="1">
      <c r="A51" s="11">
        <v>44</v>
      </c>
      <c r="B51" s="81" t="s">
        <v>34</v>
      </c>
      <c r="C51" s="53">
        <v>1824</v>
      </c>
      <c r="D51" s="53">
        <v>2505</v>
      </c>
      <c r="E51" s="53">
        <v>12132</v>
      </c>
      <c r="F51" s="53">
        <v>2937</v>
      </c>
      <c r="G51" s="53">
        <v>14716</v>
      </c>
      <c r="H51" s="53">
        <v>6715</v>
      </c>
      <c r="I51" s="51">
        <f t="shared" si="2"/>
        <v>36500</v>
      </c>
      <c r="J51" s="53">
        <f t="shared" si="0"/>
        <v>20010.964912280702</v>
      </c>
      <c r="K51" s="53">
        <f t="shared" si="1"/>
        <v>14570.858283433134</v>
      </c>
    </row>
    <row r="52" spans="1:11" ht="17.25" customHeight="1">
      <c r="A52" s="13"/>
      <c r="B52" s="84" t="s">
        <v>2</v>
      </c>
      <c r="C52" s="54">
        <f aca="true" t="shared" si="6" ref="C52:H52">SUM(C40:C51)</f>
        <v>28203</v>
      </c>
      <c r="D52" s="54">
        <f t="shared" si="6"/>
        <v>38734</v>
      </c>
      <c r="E52" s="54">
        <f t="shared" si="6"/>
        <v>333617</v>
      </c>
      <c r="F52" s="54">
        <f t="shared" si="6"/>
        <v>35088</v>
      </c>
      <c r="G52" s="54">
        <f t="shared" si="6"/>
        <v>306540</v>
      </c>
      <c r="H52" s="54">
        <f t="shared" si="6"/>
        <v>59345</v>
      </c>
      <c r="I52" s="54">
        <f>SUM(E52:H52)</f>
        <v>734590</v>
      </c>
      <c r="J52" s="54">
        <f>SUM(I52*1000/C52)</f>
        <v>26046.519873772293</v>
      </c>
      <c r="K52" s="54">
        <f>SUM(I52*1000/D52)</f>
        <v>18964.99199669541</v>
      </c>
    </row>
    <row r="53" spans="1:11" ht="17.25" customHeight="1">
      <c r="A53" s="14"/>
      <c r="B53" s="85" t="s">
        <v>64</v>
      </c>
      <c r="C53" s="56">
        <f aca="true" t="shared" si="7" ref="C53:H53">SUM(C52+C39)</f>
        <v>267728</v>
      </c>
      <c r="D53" s="56">
        <f t="shared" si="7"/>
        <v>364324</v>
      </c>
      <c r="E53" s="56">
        <f t="shared" si="7"/>
        <v>3534134</v>
      </c>
      <c r="F53" s="56">
        <f t="shared" si="7"/>
        <v>371310</v>
      </c>
      <c r="G53" s="56">
        <f t="shared" si="7"/>
        <v>2654408</v>
      </c>
      <c r="H53" s="56">
        <f t="shared" si="7"/>
        <v>738281</v>
      </c>
      <c r="I53" s="56">
        <f>SUM(E53:H53)</f>
        <v>7298133</v>
      </c>
      <c r="J53" s="56">
        <f>SUM(I53*1000/C53)</f>
        <v>27259.50591645252</v>
      </c>
      <c r="K53" s="56">
        <f>SUM(I53*1000/D53)</f>
        <v>20031.985265862255</v>
      </c>
    </row>
    <row r="54" ht="17.25" customHeight="1"/>
    <row r="55" ht="17.25" customHeight="1"/>
  </sheetData>
  <mergeCells count="12">
    <mergeCell ref="J3:J6"/>
    <mergeCell ref="K3:K6"/>
    <mergeCell ref="F4:F6"/>
    <mergeCell ref="G4:G6"/>
    <mergeCell ref="H4:H6"/>
    <mergeCell ref="A3:A6"/>
    <mergeCell ref="B3:B6"/>
    <mergeCell ref="C3:D3"/>
    <mergeCell ref="E3:H3"/>
    <mergeCell ref="C4:C6"/>
    <mergeCell ref="D4:D6"/>
    <mergeCell ref="E4:E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75" zoomScaleNormal="75" zoomScaleSheetLayoutView="75" workbookViewId="0" topLeftCell="A1">
      <pane xSplit="2" ySplit="6" topLeftCell="C25" activePane="bottomRight" state="frozen"/>
      <selection pane="topLeft" activeCell="C53" sqref="C53:I53"/>
      <selection pane="topRight" activeCell="C53" sqref="C53:I53"/>
      <selection pane="bottomLeft" activeCell="C53" sqref="C53:I53"/>
      <selection pane="bottomRight" activeCell="B1" sqref="B1"/>
    </sheetView>
  </sheetViews>
  <sheetFormatPr defaultColWidth="9.00390625" defaultRowHeight="13.5"/>
  <cols>
    <col min="1" max="1" width="4.625" style="2" customWidth="1"/>
    <col min="2" max="2" width="11.625" style="9" customWidth="1"/>
    <col min="3" max="11" width="11.625" style="2" customWidth="1"/>
    <col min="12" max="16384" width="9.00390625" style="2" customWidth="1"/>
  </cols>
  <sheetData>
    <row r="1" spans="1:11" ht="24" customHeight="1">
      <c r="A1" s="17" t="s">
        <v>65</v>
      </c>
      <c r="B1" s="18"/>
      <c r="C1" s="19"/>
      <c r="D1" s="19"/>
      <c r="E1" s="19"/>
      <c r="F1" s="19"/>
      <c r="G1" s="19"/>
      <c r="H1" s="19"/>
      <c r="I1" s="19"/>
      <c r="J1" s="19"/>
      <c r="K1" s="19"/>
    </row>
    <row r="2" spans="1:11" s="8" customFormat="1" ht="24" customHeight="1">
      <c r="A2" s="20" t="s">
        <v>3</v>
      </c>
      <c r="B2" s="21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17.25" customHeight="1">
      <c r="A3" s="87" t="s">
        <v>51</v>
      </c>
      <c r="B3" s="90" t="s">
        <v>52</v>
      </c>
      <c r="C3" s="93" t="s">
        <v>53</v>
      </c>
      <c r="D3" s="94"/>
      <c r="E3" s="93" t="s">
        <v>54</v>
      </c>
      <c r="F3" s="102"/>
      <c r="G3" s="102"/>
      <c r="H3" s="102"/>
      <c r="I3" s="22"/>
      <c r="J3" s="99" t="s">
        <v>55</v>
      </c>
      <c r="K3" s="99" t="s">
        <v>56</v>
      </c>
    </row>
    <row r="4" spans="1:11" s="1" customFormat="1" ht="17.25" customHeight="1">
      <c r="A4" s="88"/>
      <c r="B4" s="91"/>
      <c r="C4" s="95" t="s">
        <v>57</v>
      </c>
      <c r="D4" s="98" t="s">
        <v>58</v>
      </c>
      <c r="E4" s="99" t="s">
        <v>59</v>
      </c>
      <c r="F4" s="99" t="s">
        <v>60</v>
      </c>
      <c r="G4" s="99" t="s">
        <v>61</v>
      </c>
      <c r="H4" s="99" t="s">
        <v>1</v>
      </c>
      <c r="I4" s="23" t="s">
        <v>62</v>
      </c>
      <c r="J4" s="100"/>
      <c r="K4" s="100"/>
    </row>
    <row r="5" spans="1:11" s="1" customFormat="1" ht="17.25" customHeight="1">
      <c r="A5" s="88"/>
      <c r="B5" s="91"/>
      <c r="C5" s="96"/>
      <c r="D5" s="98"/>
      <c r="E5" s="100"/>
      <c r="F5" s="100"/>
      <c r="G5" s="100"/>
      <c r="H5" s="100"/>
      <c r="I5" s="23" t="s">
        <v>63</v>
      </c>
      <c r="J5" s="100"/>
      <c r="K5" s="100"/>
    </row>
    <row r="6" spans="1:11" s="1" customFormat="1" ht="17.25" customHeight="1">
      <c r="A6" s="89"/>
      <c r="B6" s="92"/>
      <c r="C6" s="97"/>
      <c r="D6" s="98"/>
      <c r="E6" s="101"/>
      <c r="F6" s="101"/>
      <c r="G6" s="101"/>
      <c r="H6" s="101"/>
      <c r="I6" s="24"/>
      <c r="J6" s="101"/>
      <c r="K6" s="101"/>
    </row>
    <row r="7" spans="1:11" ht="17.25" customHeight="1">
      <c r="A7" s="25">
        <v>1</v>
      </c>
      <c r="B7" s="26" t="s">
        <v>6</v>
      </c>
      <c r="C7" s="25">
        <f>SUM('一般＆退職・基礎:一般＆退職・介護'!C7)</f>
        <v>70818</v>
      </c>
      <c r="D7" s="25">
        <f>SUM('一般＆退職・基礎:一般＆退職・介護'!D7)</f>
        <v>130548</v>
      </c>
      <c r="E7" s="25">
        <f>SUM('一般＆退職・基礎:一般＆退職・介護'!E7)</f>
        <v>5210447</v>
      </c>
      <c r="F7" s="25">
        <f>SUM('一般＆退職・基礎:一般＆退職・介護'!F7)</f>
        <v>818617</v>
      </c>
      <c r="G7" s="25">
        <f>SUM('一般＆退職・基礎:一般＆退職・介護'!G7)</f>
        <v>1782346</v>
      </c>
      <c r="H7" s="25">
        <f>SUM('一般＆退職・基礎:一般＆退職・介護'!H7)</f>
        <v>1069152</v>
      </c>
      <c r="I7" s="25">
        <f>SUM('一般＆退職・基礎:一般＆退職・介護'!I7)</f>
        <v>8880562</v>
      </c>
      <c r="J7" s="25">
        <f>SUM(I7*1000/C7)</f>
        <v>125399.78536530261</v>
      </c>
      <c r="K7" s="25">
        <f>SUM(I7*1000/D7)</f>
        <v>68025.26273860956</v>
      </c>
    </row>
    <row r="8" spans="1:11" ht="17.25" customHeight="1">
      <c r="A8" s="27">
        <v>2</v>
      </c>
      <c r="B8" s="28" t="s">
        <v>7</v>
      </c>
      <c r="C8" s="27">
        <f>SUM('一般＆退職・基礎:一般＆退職・介護'!C8)</f>
        <v>48924</v>
      </c>
      <c r="D8" s="27">
        <f>SUM('一般＆退職・基礎:一般＆退職・介護'!D8)</f>
        <v>79675</v>
      </c>
      <c r="E8" s="27">
        <f>SUM('一般＆退職・基礎:一般＆退職・介護'!E8)</f>
        <v>2519371</v>
      </c>
      <c r="F8" s="27">
        <f>SUM('一般＆退職・基礎:一般＆退職・介護'!F8)</f>
        <v>578891</v>
      </c>
      <c r="G8" s="27">
        <f>SUM('一般＆退職・基礎:一般＆退職・介護'!G8)</f>
        <v>1090002</v>
      </c>
      <c r="H8" s="27">
        <f>SUM('一般＆退職・基礎:一般＆退職・介護'!H8)</f>
        <v>666009</v>
      </c>
      <c r="I8" s="27">
        <f>SUM('一般＆退職・基礎:一般＆退職・介護'!I8)</f>
        <v>4854273</v>
      </c>
      <c r="J8" s="27">
        <f aca="true" t="shared" si="0" ref="J8:J51">SUM(I8*1000/C8)</f>
        <v>99220.68923227863</v>
      </c>
      <c r="K8" s="27">
        <f aca="true" t="shared" si="1" ref="K8:K51">SUM(I8*1000/D8)</f>
        <v>60925.92406652024</v>
      </c>
    </row>
    <row r="9" spans="1:11" ht="17.25" customHeight="1">
      <c r="A9" s="27">
        <v>3</v>
      </c>
      <c r="B9" s="28" t="s">
        <v>8</v>
      </c>
      <c r="C9" s="27">
        <f>SUM('一般＆退職・基礎:一般＆退職・介護'!C9)</f>
        <v>42855</v>
      </c>
      <c r="D9" s="27">
        <f>SUM('一般＆退職・基礎:一般＆退職・介護'!D9)</f>
        <v>74015</v>
      </c>
      <c r="E9" s="27">
        <f>SUM('一般＆退職・基礎:一般＆退職・介護'!E9)</f>
        <v>3215584</v>
      </c>
      <c r="F9" s="27">
        <f>SUM('一般＆退職・基礎:一般＆退職・介護'!F9)</f>
        <v>518235</v>
      </c>
      <c r="G9" s="27">
        <f>SUM('一般＆退職・基礎:一般＆退職・介護'!G9)</f>
        <v>1060083</v>
      </c>
      <c r="H9" s="27">
        <f>SUM('一般＆退職・基礎:一般＆退職・介護'!H9)</f>
        <v>605971</v>
      </c>
      <c r="I9" s="27">
        <f>SUM('一般＆退職・基礎:一般＆退職・介護'!I9)</f>
        <v>5399873</v>
      </c>
      <c r="J9" s="27">
        <f t="shared" si="0"/>
        <v>126003.33683350834</v>
      </c>
      <c r="K9" s="27">
        <f t="shared" si="1"/>
        <v>72956.46828345605</v>
      </c>
    </row>
    <row r="10" spans="1:11" ht="17.25" customHeight="1">
      <c r="A10" s="27">
        <v>4</v>
      </c>
      <c r="B10" s="28" t="s">
        <v>9</v>
      </c>
      <c r="C10" s="27">
        <f>SUM('一般＆退職・基礎:一般＆退職・介護'!C10)</f>
        <v>43976</v>
      </c>
      <c r="D10" s="27">
        <f>SUM('一般＆退職・基礎:一般＆退職・介護'!D10)</f>
        <v>80851</v>
      </c>
      <c r="E10" s="27">
        <f>SUM('一般＆退職・基礎:一般＆退職・介護'!E10)</f>
        <v>3252739</v>
      </c>
      <c r="F10" s="27">
        <f>SUM('一般＆退職・基礎:一般＆退職・介護'!F10)</f>
        <v>379819</v>
      </c>
      <c r="G10" s="27">
        <f>SUM('一般＆退職・基礎:一般＆退職・介護'!G10)</f>
        <v>1125659</v>
      </c>
      <c r="H10" s="27">
        <f>SUM('一般＆退職・基礎:一般＆退職・介護'!H10)</f>
        <v>580274</v>
      </c>
      <c r="I10" s="27">
        <f>SUM('一般＆退職・基礎:一般＆退職・介護'!I10)</f>
        <v>5338491</v>
      </c>
      <c r="J10" s="27">
        <f t="shared" si="0"/>
        <v>121395.55666727306</v>
      </c>
      <c r="K10" s="27">
        <f t="shared" si="1"/>
        <v>66028.75660164995</v>
      </c>
    </row>
    <row r="11" spans="1:11" ht="17.25" customHeight="1">
      <c r="A11" s="27">
        <v>5</v>
      </c>
      <c r="B11" s="28" t="s">
        <v>10</v>
      </c>
      <c r="C11" s="27">
        <f>SUM('一般＆退職・基礎:一般＆退職・介護'!C11)</f>
        <v>24498</v>
      </c>
      <c r="D11" s="27">
        <f>SUM('一般＆退職・基礎:一般＆退職・介護'!D11)</f>
        <v>45392</v>
      </c>
      <c r="E11" s="27">
        <f>SUM('一般＆退職・基礎:一般＆退職・介護'!E11)</f>
        <v>1524581</v>
      </c>
      <c r="F11" s="27">
        <f>SUM('一般＆退職・基礎:一般＆退職・介護'!F11)</f>
        <v>386960</v>
      </c>
      <c r="G11" s="27">
        <f>SUM('一般＆退職・基礎:一般＆退職・介護'!G11)</f>
        <v>716345</v>
      </c>
      <c r="H11" s="27">
        <f>SUM('一般＆退職・基礎:一般＆退職・介護'!H11)</f>
        <v>359885</v>
      </c>
      <c r="I11" s="27">
        <f>SUM('一般＆退職・基礎:一般＆退職・介護'!I11)</f>
        <v>2987771</v>
      </c>
      <c r="J11" s="27">
        <f t="shared" si="0"/>
        <v>121959.79263613356</v>
      </c>
      <c r="K11" s="27">
        <f t="shared" si="1"/>
        <v>65821.53242862178</v>
      </c>
    </row>
    <row r="12" spans="1:11" ht="17.25" customHeight="1">
      <c r="A12" s="27">
        <v>6</v>
      </c>
      <c r="B12" s="28" t="s">
        <v>11</v>
      </c>
      <c r="C12" s="27">
        <f>SUM('一般＆退職・基礎:一般＆退職・介護'!C12)</f>
        <v>15843</v>
      </c>
      <c r="D12" s="27">
        <f>SUM('一般＆退職・基礎:一般＆退職・介護'!D12)</f>
        <v>30975</v>
      </c>
      <c r="E12" s="27">
        <f>SUM('一般＆退職・基礎:一般＆退職・介護'!E12)</f>
        <v>1135688</v>
      </c>
      <c r="F12" s="27">
        <f>SUM('一般＆退職・基礎:一般＆退職・介護'!F12)</f>
        <v>273391</v>
      </c>
      <c r="G12" s="27">
        <f>SUM('一般＆退職・基礎:一般＆退職・介護'!G12)</f>
        <v>460121</v>
      </c>
      <c r="H12" s="27">
        <f>SUM('一般＆退職・基礎:一般＆退職・介護'!H12)</f>
        <v>215077</v>
      </c>
      <c r="I12" s="27">
        <f>SUM('一般＆退職・基礎:一般＆退職・介護'!I12)</f>
        <v>2084277</v>
      </c>
      <c r="J12" s="27">
        <f t="shared" si="0"/>
        <v>131558.2276084075</v>
      </c>
      <c r="K12" s="27">
        <f t="shared" si="1"/>
        <v>67289.00726392251</v>
      </c>
    </row>
    <row r="13" spans="1:11" ht="17.25" customHeight="1">
      <c r="A13" s="27">
        <v>7</v>
      </c>
      <c r="B13" s="28" t="s">
        <v>35</v>
      </c>
      <c r="C13" s="27">
        <f>SUM('一般＆退職・基礎:一般＆退職・介護'!C13)</f>
        <v>19874</v>
      </c>
      <c r="D13" s="27">
        <f>SUM('一般＆退職・基礎:一般＆退職・介護'!D13)</f>
        <v>34574</v>
      </c>
      <c r="E13" s="27">
        <f>SUM('一般＆退職・基礎:一般＆退職・介護'!E13)</f>
        <v>1323303</v>
      </c>
      <c r="F13" s="27">
        <f>SUM('一般＆退職・基礎:一般＆退職・介護'!F13)</f>
        <v>180859</v>
      </c>
      <c r="G13" s="27">
        <f>SUM('一般＆退職・基礎:一般＆退職・介護'!G13)</f>
        <v>590254</v>
      </c>
      <c r="H13" s="27">
        <f>SUM('一般＆退職・基礎:一般＆退職・介護'!H13)</f>
        <v>273634</v>
      </c>
      <c r="I13" s="27">
        <f>SUM('一般＆退職・基礎:一般＆退職・介護'!I13)</f>
        <v>2368050</v>
      </c>
      <c r="J13" s="27">
        <f t="shared" si="0"/>
        <v>119153.16493911644</v>
      </c>
      <c r="K13" s="27">
        <f t="shared" si="1"/>
        <v>68492.21958697287</v>
      </c>
    </row>
    <row r="14" spans="1:11" ht="17.25" customHeight="1">
      <c r="A14" s="27">
        <v>8</v>
      </c>
      <c r="B14" s="28" t="s">
        <v>12</v>
      </c>
      <c r="C14" s="27">
        <f>SUM('一般＆退職・基礎:一般＆退職・介護'!C14)</f>
        <v>14111</v>
      </c>
      <c r="D14" s="27">
        <f>SUM('一般＆退職・基礎:一般＆退職・介護'!D14)</f>
        <v>27652</v>
      </c>
      <c r="E14" s="27">
        <f>SUM('一般＆退職・基礎:一般＆退職・介護'!E14)</f>
        <v>1071060</v>
      </c>
      <c r="F14" s="27">
        <f>SUM('一般＆退職・基礎:一般＆退職・介護'!F14)</f>
        <v>264785</v>
      </c>
      <c r="G14" s="27">
        <f>SUM('一般＆退職・基礎:一般＆退職・介護'!G14)</f>
        <v>452033</v>
      </c>
      <c r="H14" s="27">
        <f>SUM('一般＆退職・基礎:一般＆退職・介護'!H14)</f>
        <v>202943</v>
      </c>
      <c r="I14" s="27">
        <f>SUM('一般＆退職・基礎:一般＆退職・介護'!I14)</f>
        <v>1990821</v>
      </c>
      <c r="J14" s="27">
        <f t="shared" si="0"/>
        <v>141082.9140386932</v>
      </c>
      <c r="K14" s="27">
        <f t="shared" si="1"/>
        <v>71995.55185881672</v>
      </c>
    </row>
    <row r="15" spans="1:11" ht="17.25" customHeight="1">
      <c r="A15" s="27">
        <v>9</v>
      </c>
      <c r="B15" s="28" t="s">
        <v>36</v>
      </c>
      <c r="C15" s="27">
        <f>SUM('一般＆退職・基礎:一般＆退職・介護'!C15)</f>
        <v>18719</v>
      </c>
      <c r="D15" s="27">
        <f>SUM('一般＆退職・基礎:一般＆退職・介護'!D15)</f>
        <v>36669</v>
      </c>
      <c r="E15" s="27">
        <f>SUM('一般＆退職・基礎:一般＆退職・介護'!E15)</f>
        <v>1474492</v>
      </c>
      <c r="F15" s="27">
        <f>SUM('一般＆退職・基礎:一般＆退職・介護'!F15)</f>
        <v>326589</v>
      </c>
      <c r="G15" s="27">
        <f>SUM('一般＆退職・基礎:一般＆退職・介護'!G15)</f>
        <v>591694</v>
      </c>
      <c r="H15" s="27">
        <f>SUM('一般＆退職・基礎:一般＆退職・介護'!H15)</f>
        <v>285870</v>
      </c>
      <c r="I15" s="27">
        <f>SUM('一般＆退職・基礎:一般＆退職・介護'!I15)</f>
        <v>2678645</v>
      </c>
      <c r="J15" s="27">
        <f t="shared" si="0"/>
        <v>143097.65478925157</v>
      </c>
      <c r="K15" s="27">
        <f t="shared" si="1"/>
        <v>73049.30595325751</v>
      </c>
    </row>
    <row r="16" spans="1:11" ht="17.25" customHeight="1">
      <c r="A16" s="27">
        <v>10</v>
      </c>
      <c r="B16" s="28" t="s">
        <v>13</v>
      </c>
      <c r="C16" s="27">
        <f>SUM('一般＆退職・基礎:一般＆退職・介護'!C16)</f>
        <v>16760</v>
      </c>
      <c r="D16" s="27">
        <f>SUM('一般＆退職・基礎:一般＆退職・介護'!D16)</f>
        <v>29732</v>
      </c>
      <c r="E16" s="27">
        <f>SUM('一般＆退職・基礎:一般＆退職・介護'!E16)</f>
        <v>901156</v>
      </c>
      <c r="F16" s="27">
        <f>SUM('一般＆退職・基礎:一般＆退職・介護'!F16)</f>
        <v>202179</v>
      </c>
      <c r="G16" s="27">
        <f>SUM('一般＆退職・基礎:一般＆退職・介護'!G16)</f>
        <v>360115</v>
      </c>
      <c r="H16" s="27">
        <f>SUM('一般＆退職・基礎:一般＆退職・介護'!H16)</f>
        <v>239440</v>
      </c>
      <c r="I16" s="27">
        <f>SUM('一般＆退職・基礎:一般＆退職・介護'!I16)</f>
        <v>1702890</v>
      </c>
      <c r="J16" s="27">
        <f t="shared" si="0"/>
        <v>101604.41527446301</v>
      </c>
      <c r="K16" s="27">
        <f t="shared" si="1"/>
        <v>57274.65357190905</v>
      </c>
    </row>
    <row r="17" spans="1:11" ht="17.25" customHeight="1">
      <c r="A17" s="27">
        <v>11</v>
      </c>
      <c r="B17" s="28" t="s">
        <v>14</v>
      </c>
      <c r="C17" s="27">
        <f>SUM('一般＆退職・基礎:一般＆退職・介護'!C17)</f>
        <v>9011</v>
      </c>
      <c r="D17" s="27">
        <f>SUM('一般＆退職・基礎:一般＆退職・介護'!D17)</f>
        <v>15196</v>
      </c>
      <c r="E17" s="27">
        <f>SUM('一般＆退職・基礎:一般＆退職・介護'!E17)</f>
        <v>487283</v>
      </c>
      <c r="F17" s="27">
        <f>SUM('一般＆退職・基礎:一般＆退職・介護'!F17)</f>
        <v>137011</v>
      </c>
      <c r="G17" s="27">
        <f>SUM('一般＆退職・基礎:一般＆退職・介護'!G17)</f>
        <v>193562</v>
      </c>
      <c r="H17" s="27">
        <f>SUM('一般＆退職・基礎:一般＆退職・介護'!H17)</f>
        <v>111248</v>
      </c>
      <c r="I17" s="27">
        <f>SUM('一般＆退職・基礎:一般＆退職・介護'!I17)</f>
        <v>929104</v>
      </c>
      <c r="J17" s="27">
        <f t="shared" si="0"/>
        <v>103107.75718566196</v>
      </c>
      <c r="K17" s="27">
        <f t="shared" si="1"/>
        <v>61141.35298762832</v>
      </c>
    </row>
    <row r="18" spans="1:11" ht="17.25" customHeight="1">
      <c r="A18" s="27">
        <v>12</v>
      </c>
      <c r="B18" s="28" t="s">
        <v>15</v>
      </c>
      <c r="C18" s="27">
        <f>SUM('一般＆退職・基礎:一般＆退職・介護'!C18)</f>
        <v>14471</v>
      </c>
      <c r="D18" s="27">
        <f>SUM('一般＆退職・基礎:一般＆退職・介護'!D18)</f>
        <v>24735</v>
      </c>
      <c r="E18" s="27">
        <f>SUM('一般＆退職・基礎:一般＆退職・介護'!E18)</f>
        <v>722348</v>
      </c>
      <c r="F18" s="27">
        <f>SUM('一般＆退職・基礎:一般＆退職・介護'!F18)</f>
        <v>180191</v>
      </c>
      <c r="G18" s="27">
        <f>SUM('一般＆退職・基礎:一般＆退職・介護'!G18)</f>
        <v>334915</v>
      </c>
      <c r="H18" s="27">
        <f>SUM('一般＆退職・基礎:一般＆退職・介護'!H18)</f>
        <v>184108</v>
      </c>
      <c r="I18" s="27">
        <f>SUM('一般＆退職・基礎:一般＆退職・介護'!I18)</f>
        <v>1421562</v>
      </c>
      <c r="J18" s="27">
        <f t="shared" si="0"/>
        <v>98235.22907884735</v>
      </c>
      <c r="K18" s="27">
        <f t="shared" si="1"/>
        <v>57471.67980594299</v>
      </c>
    </row>
    <row r="19" spans="1:11" ht="17.25" customHeight="1">
      <c r="A19" s="27">
        <v>13</v>
      </c>
      <c r="B19" s="28" t="s">
        <v>16</v>
      </c>
      <c r="C19" s="27">
        <f>SUM('一般＆退職・基礎:一般＆退職・介護'!C19)</f>
        <v>23945</v>
      </c>
      <c r="D19" s="27">
        <f>SUM('一般＆退職・基礎:一般＆退職・介護'!D19)</f>
        <v>43816</v>
      </c>
      <c r="E19" s="27">
        <f>SUM('一般＆退職・基礎:一般＆退職・介護'!E19)</f>
        <v>1572841</v>
      </c>
      <c r="F19" s="27">
        <f>SUM('一般＆退職・基礎:一般＆退職・介護'!F19)</f>
        <v>0</v>
      </c>
      <c r="G19" s="27">
        <f>SUM('一般＆退職・基礎:一般＆退職・介護'!G19)</f>
        <v>725867</v>
      </c>
      <c r="H19" s="27">
        <f>SUM('一般＆退職・基礎:一般＆退職・介護'!H19)</f>
        <v>262395</v>
      </c>
      <c r="I19" s="27">
        <f>SUM('一般＆退職・基礎:一般＆退職・介護'!I19)</f>
        <v>2561103</v>
      </c>
      <c r="J19" s="27">
        <f t="shared" si="0"/>
        <v>106957.73647943203</v>
      </c>
      <c r="K19" s="27">
        <f t="shared" si="1"/>
        <v>58451.319152820884</v>
      </c>
    </row>
    <row r="20" spans="1:11" ht="17.25" customHeight="1">
      <c r="A20" s="27">
        <v>14</v>
      </c>
      <c r="B20" s="28" t="s">
        <v>17</v>
      </c>
      <c r="C20" s="27">
        <f>SUM('一般＆退職・基礎:一般＆退職・介護'!C20)</f>
        <v>32300</v>
      </c>
      <c r="D20" s="27">
        <f>SUM('一般＆退職・基礎:一般＆退職・介護'!D20)</f>
        <v>54979</v>
      </c>
      <c r="E20" s="27">
        <f>SUM('一般＆退職・基礎:一般＆退職・介護'!E20)</f>
        <v>2354628</v>
      </c>
      <c r="F20" s="27">
        <f>SUM('一般＆退職・基礎:一般＆退職・介護'!F20)</f>
        <v>0</v>
      </c>
      <c r="G20" s="27">
        <f>SUM('一般＆退職・基礎:一般＆退職・介護'!G20)</f>
        <v>801163</v>
      </c>
      <c r="H20" s="27">
        <f>SUM('一般＆退職・基礎:一般＆退職・介護'!H20)</f>
        <v>403504</v>
      </c>
      <c r="I20" s="27">
        <f>SUM('一般＆退職・基礎:一般＆退職・介護'!I20)</f>
        <v>3559295</v>
      </c>
      <c r="J20" s="27">
        <f t="shared" si="0"/>
        <v>110194.89164086687</v>
      </c>
      <c r="K20" s="27">
        <f t="shared" si="1"/>
        <v>64739.17313883483</v>
      </c>
    </row>
    <row r="21" spans="1:11" ht="17.25" customHeight="1">
      <c r="A21" s="27">
        <v>15</v>
      </c>
      <c r="B21" s="28" t="s">
        <v>18</v>
      </c>
      <c r="C21" s="27">
        <f>SUM('一般＆退職・基礎:一般＆退職・介護'!C21)</f>
        <v>19487</v>
      </c>
      <c r="D21" s="27">
        <f>SUM('一般＆退職・基礎:一般＆退職・介護'!D21)</f>
        <v>33786</v>
      </c>
      <c r="E21" s="27">
        <f>SUM('一般＆退職・基礎:一般＆退職・介護'!E21)</f>
        <v>1329599</v>
      </c>
      <c r="F21" s="27">
        <f>SUM('一般＆退職・基礎:一般＆退職・介護'!F21)</f>
        <v>244983</v>
      </c>
      <c r="G21" s="27">
        <f>SUM('一般＆退職・基礎:一般＆退職・介護'!G21)</f>
        <v>509571</v>
      </c>
      <c r="H21" s="27">
        <f>SUM('一般＆退職・基礎:一般＆退職・介護'!H21)</f>
        <v>255971</v>
      </c>
      <c r="I21" s="27">
        <f>SUM('一般＆退職・基礎:一般＆退職・介護'!I21)</f>
        <v>2340124</v>
      </c>
      <c r="J21" s="27">
        <f t="shared" si="0"/>
        <v>120086.41658541592</v>
      </c>
      <c r="K21" s="27">
        <f t="shared" si="1"/>
        <v>69263.12673888593</v>
      </c>
    </row>
    <row r="22" spans="1:11" ht="17.25" customHeight="1">
      <c r="A22" s="27">
        <v>16</v>
      </c>
      <c r="B22" s="28" t="s">
        <v>19</v>
      </c>
      <c r="C22" s="27">
        <f>SUM('一般＆退職・基礎:一般＆退職・介護'!C22)</f>
        <v>45153</v>
      </c>
      <c r="D22" s="27">
        <f>SUM('一般＆退職・基礎:一般＆退職・介護'!D22)</f>
        <v>81535</v>
      </c>
      <c r="E22" s="27">
        <f>SUM('一般＆退職・基礎:一般＆退職・介護'!E22)</f>
        <v>3059542</v>
      </c>
      <c r="F22" s="27">
        <f>SUM('一般＆退職・基礎:一般＆退職・介護'!F22)</f>
        <v>692586</v>
      </c>
      <c r="G22" s="27">
        <f>SUM('一般＆退職・基礎:一般＆退職・介護'!G22)</f>
        <v>1673612</v>
      </c>
      <c r="H22" s="27">
        <f>SUM('一般＆退職・基礎:一般＆退職・介護'!H22)</f>
        <v>771323</v>
      </c>
      <c r="I22" s="27">
        <f>SUM('一般＆退職・基礎:一般＆退職・介護'!I22)</f>
        <v>6197063</v>
      </c>
      <c r="J22" s="27">
        <f t="shared" si="0"/>
        <v>137245.8751356499</v>
      </c>
      <c r="K22" s="27">
        <f t="shared" si="1"/>
        <v>76004.9426626602</v>
      </c>
    </row>
    <row r="23" spans="1:11" ht="17.25" customHeight="1">
      <c r="A23" s="27">
        <v>17</v>
      </c>
      <c r="B23" s="28" t="s">
        <v>20</v>
      </c>
      <c r="C23" s="27">
        <f>SUM('一般＆退職・基礎:一般＆退職・介護'!C23)</f>
        <v>37277</v>
      </c>
      <c r="D23" s="27">
        <f>SUM('一般＆退職・基礎:一般＆退職・介護'!D23)</f>
        <v>64566</v>
      </c>
      <c r="E23" s="27">
        <f>SUM('一般＆退職・基礎:一般＆退職・介護'!E23)</f>
        <v>2643332</v>
      </c>
      <c r="F23" s="27">
        <f>SUM('一般＆退職・基礎:一般＆退職・介護'!F23)</f>
        <v>0</v>
      </c>
      <c r="G23" s="27">
        <f>SUM('一般＆退職・基礎:一般＆退職・介護'!G23)</f>
        <v>1102168</v>
      </c>
      <c r="H23" s="27">
        <f>SUM('一般＆退職・基礎:一般＆退職・介護'!H23)</f>
        <v>539050</v>
      </c>
      <c r="I23" s="27">
        <f>SUM('一般＆退職・基礎:一般＆退職・介護'!I23)</f>
        <v>4284550</v>
      </c>
      <c r="J23" s="27">
        <f t="shared" si="0"/>
        <v>114938.16562491618</v>
      </c>
      <c r="K23" s="27">
        <f t="shared" si="1"/>
        <v>66359.22931573894</v>
      </c>
    </row>
    <row r="24" spans="1:11" ht="17.25" customHeight="1">
      <c r="A24" s="27">
        <v>18</v>
      </c>
      <c r="B24" s="28" t="s">
        <v>21</v>
      </c>
      <c r="C24" s="27">
        <f>SUM('一般＆退職・基礎:一般＆退職・介護'!C24)</f>
        <v>21391</v>
      </c>
      <c r="D24" s="27">
        <f>SUM('一般＆退職・基礎:一般＆退職・介護'!D24)</f>
        <v>39237</v>
      </c>
      <c r="E24" s="27">
        <f>SUM('一般＆退職・基礎:一般＆退職・介護'!E24)</f>
        <v>1368522</v>
      </c>
      <c r="F24" s="27">
        <f>SUM('一般＆退職・基礎:一般＆退職・介護'!F24)</f>
        <v>298902</v>
      </c>
      <c r="G24" s="27">
        <f>SUM('一般＆退職・基礎:一般＆退職・介護'!G24)</f>
        <v>620103</v>
      </c>
      <c r="H24" s="27">
        <f>SUM('一般＆退職・基礎:一般＆退職・介護'!H24)</f>
        <v>361320</v>
      </c>
      <c r="I24" s="27">
        <f>SUM('一般＆退職・基礎:一般＆退職・介護'!I24)</f>
        <v>2648847</v>
      </c>
      <c r="J24" s="27">
        <f t="shared" si="0"/>
        <v>123829.97522322473</v>
      </c>
      <c r="K24" s="27">
        <f t="shared" si="1"/>
        <v>67508.9074088233</v>
      </c>
    </row>
    <row r="25" spans="1:11" ht="17.25" customHeight="1">
      <c r="A25" s="27">
        <v>19</v>
      </c>
      <c r="B25" s="28" t="s">
        <v>22</v>
      </c>
      <c r="C25" s="27">
        <f>SUM('一般＆退職・基礎:一般＆退職・介護'!C25)</f>
        <v>9981</v>
      </c>
      <c r="D25" s="27">
        <f>SUM('一般＆退職・基礎:一般＆退職・介護'!D25)</f>
        <v>19161</v>
      </c>
      <c r="E25" s="27">
        <f>SUM('一般＆退職・基礎:一般＆退職・介護'!E25)</f>
        <v>624210</v>
      </c>
      <c r="F25" s="27">
        <f>SUM('一般＆退職・基礎:一般＆退職・介護'!F25)</f>
        <v>149582</v>
      </c>
      <c r="G25" s="27">
        <f>SUM('一般＆退職・基礎:一般＆退職・介護'!G25)</f>
        <v>290774</v>
      </c>
      <c r="H25" s="27">
        <f>SUM('一般＆退職・基礎:一般＆退職・介護'!H25)</f>
        <v>164645</v>
      </c>
      <c r="I25" s="27">
        <f>SUM('一般＆退職・基礎:一般＆退職・介護'!I25)</f>
        <v>1229211</v>
      </c>
      <c r="J25" s="27">
        <f t="shared" si="0"/>
        <v>123155.0946798918</v>
      </c>
      <c r="K25" s="27">
        <f t="shared" si="1"/>
        <v>64151.71441991545</v>
      </c>
    </row>
    <row r="26" spans="1:11" ht="17.25" customHeight="1">
      <c r="A26" s="27">
        <v>20</v>
      </c>
      <c r="B26" s="28" t="s">
        <v>23</v>
      </c>
      <c r="C26" s="27">
        <f>SUM('一般＆退職・基礎:一般＆退職・介護'!C26)</f>
        <v>12374</v>
      </c>
      <c r="D26" s="27">
        <f>SUM('一般＆退職・基礎:一般＆退職・介護'!D26)</f>
        <v>22149</v>
      </c>
      <c r="E26" s="27">
        <f>SUM('一般＆退職・基礎:一般＆退職・介護'!E26)</f>
        <v>996811</v>
      </c>
      <c r="F26" s="27">
        <f>SUM('一般＆退職・基礎:一般＆退職・介護'!F26)</f>
        <v>45328</v>
      </c>
      <c r="G26" s="27">
        <f>SUM('一般＆退職・基礎:一般＆退職・介護'!G26)</f>
        <v>312753</v>
      </c>
      <c r="H26" s="27">
        <f>SUM('一般＆退職・基礎:一般＆退職・介護'!H26)</f>
        <v>158874</v>
      </c>
      <c r="I26" s="27">
        <f>SUM('一般＆退職・基礎:一般＆退職・介護'!I26)</f>
        <v>1513766</v>
      </c>
      <c r="J26" s="27">
        <f t="shared" si="0"/>
        <v>122334.41086148376</v>
      </c>
      <c r="K26" s="27">
        <f t="shared" si="1"/>
        <v>68344.66567339383</v>
      </c>
    </row>
    <row r="27" spans="1:11" ht="17.25" customHeight="1">
      <c r="A27" s="27">
        <v>21</v>
      </c>
      <c r="B27" s="28" t="s">
        <v>37</v>
      </c>
      <c r="C27" s="27">
        <f>SUM('一般＆退職・基礎:一般＆退職・介護'!C27)</f>
        <v>14659</v>
      </c>
      <c r="D27" s="27">
        <f>SUM('一般＆退職・基礎:一般＆退職・介護'!D27)</f>
        <v>26853</v>
      </c>
      <c r="E27" s="27">
        <f>SUM('一般＆退職・基礎:一般＆退職・介護'!E27)</f>
        <v>702109</v>
      </c>
      <c r="F27" s="27">
        <f>SUM('一般＆退職・基礎:一般＆退職・介護'!F27)</f>
        <v>165475</v>
      </c>
      <c r="G27" s="27">
        <f>SUM('一般＆退職・基礎:一般＆退職・介護'!G27)</f>
        <v>302844</v>
      </c>
      <c r="H27" s="27">
        <f>SUM('一般＆退職・基礎:一般＆退職・介護'!H27)</f>
        <v>168220</v>
      </c>
      <c r="I27" s="27">
        <f>SUM('一般＆退職・基礎:一般＆退職・介護'!I27)</f>
        <v>1338648</v>
      </c>
      <c r="J27" s="27">
        <f aca="true" t="shared" si="2" ref="J27:J32">SUM(I27*1000/C27)</f>
        <v>91319.18957636946</v>
      </c>
      <c r="K27" s="27">
        <f aca="true" t="shared" si="3" ref="K27:K32">SUM(I27*1000/D27)</f>
        <v>49850.96637247235</v>
      </c>
    </row>
    <row r="28" spans="1:11" ht="17.25" customHeight="1">
      <c r="A28" s="27">
        <v>22</v>
      </c>
      <c r="B28" s="29" t="s">
        <v>38</v>
      </c>
      <c r="C28" s="27">
        <f>SUM('一般＆退職・基礎:一般＆退職・介護'!C28)</f>
        <v>15267</v>
      </c>
      <c r="D28" s="27">
        <f>SUM('一般＆退職・基礎:一般＆退職・介護'!D28)</f>
        <v>26928</v>
      </c>
      <c r="E28" s="27">
        <f>SUM('一般＆退職・基礎:一般＆退職・介護'!E28)</f>
        <v>1013034</v>
      </c>
      <c r="F28" s="27">
        <f>SUM('一般＆退職・基礎:一般＆退職・介護'!F28)</f>
        <v>0</v>
      </c>
      <c r="G28" s="27">
        <f>SUM('一般＆退職・基礎:一般＆退職・介護'!G28)</f>
        <v>532225</v>
      </c>
      <c r="H28" s="27">
        <f>SUM('一般＆退職・基礎:一般＆退職・介護'!H28)</f>
        <v>233105</v>
      </c>
      <c r="I28" s="27">
        <f>SUM('一般＆退職・基礎:一般＆退職・介護'!I28)</f>
        <v>1778364</v>
      </c>
      <c r="J28" s="27">
        <f t="shared" si="2"/>
        <v>116484.18156808804</v>
      </c>
      <c r="K28" s="27">
        <f t="shared" si="3"/>
        <v>66041.44385026737</v>
      </c>
    </row>
    <row r="29" spans="1:11" ht="17.25" customHeight="1">
      <c r="A29" s="27">
        <v>23</v>
      </c>
      <c r="B29" s="29" t="s">
        <v>39</v>
      </c>
      <c r="C29" s="27">
        <f>SUM('一般＆退職・基礎:一般＆退職・介護'!C29)</f>
        <v>32807</v>
      </c>
      <c r="D29" s="27">
        <f>SUM('一般＆退職・基礎:一般＆退職・介護'!D29)</f>
        <v>64814</v>
      </c>
      <c r="E29" s="27">
        <f>SUM('一般＆退職・基礎:一般＆退職・介護'!E29)</f>
        <v>2070893</v>
      </c>
      <c r="F29" s="27">
        <f>SUM('一般＆退職・基礎:一般＆退職・介護'!F29)</f>
        <v>253578</v>
      </c>
      <c r="G29" s="27">
        <f>SUM('一般＆退職・基礎:一般＆退職・介護'!G29)</f>
        <v>840709</v>
      </c>
      <c r="H29" s="27">
        <f>SUM('一般＆退職・基礎:一般＆退職・介護'!H29)</f>
        <v>406791</v>
      </c>
      <c r="I29" s="27">
        <f>SUM('一般＆退職・基礎:一般＆退職・介護'!I29)</f>
        <v>3571971</v>
      </c>
      <c r="J29" s="27">
        <f t="shared" si="2"/>
        <v>108878.3186515073</v>
      </c>
      <c r="K29" s="27">
        <f t="shared" si="3"/>
        <v>55111.102539574786</v>
      </c>
    </row>
    <row r="30" spans="1:11" ht="17.25" customHeight="1">
      <c r="A30" s="27">
        <v>24</v>
      </c>
      <c r="B30" s="29" t="s">
        <v>40</v>
      </c>
      <c r="C30" s="27">
        <f>SUM('一般＆退職・基礎:一般＆退職・介護'!C30)</f>
        <v>18161</v>
      </c>
      <c r="D30" s="27">
        <f>SUM('一般＆退職・基礎:一般＆退職・介護'!D30)</f>
        <v>37774</v>
      </c>
      <c r="E30" s="27">
        <f>SUM('一般＆退職・基礎:一般＆退職・介護'!E30)</f>
        <v>1375932</v>
      </c>
      <c r="F30" s="27">
        <f>SUM('一般＆退職・基礎:一般＆退職・介護'!F30)</f>
        <v>346135</v>
      </c>
      <c r="G30" s="27">
        <f>SUM('一般＆退職・基礎:一般＆退職・介護'!G30)</f>
        <v>629479</v>
      </c>
      <c r="H30" s="27">
        <f>SUM('一般＆退職・基礎:一般＆退職・介護'!H30)</f>
        <v>283551</v>
      </c>
      <c r="I30" s="27">
        <f>SUM('一般＆退職・基礎:一般＆退職・介護'!I30)</f>
        <v>2635097</v>
      </c>
      <c r="J30" s="27">
        <f t="shared" si="2"/>
        <v>145096.47045867518</v>
      </c>
      <c r="K30" s="27">
        <f t="shared" si="3"/>
        <v>69759.54360141896</v>
      </c>
    </row>
    <row r="31" spans="1:11" ht="17.25" customHeight="1">
      <c r="A31" s="27">
        <v>25</v>
      </c>
      <c r="B31" s="29" t="s">
        <v>41</v>
      </c>
      <c r="C31" s="27">
        <f>SUM('一般＆退職・基礎:一般＆退職・介護'!C31)</f>
        <v>14571</v>
      </c>
      <c r="D31" s="27">
        <f>SUM('一般＆退職・基礎:一般＆退職・介護'!D31)</f>
        <v>27838</v>
      </c>
      <c r="E31" s="27">
        <f>SUM('一般＆退職・基礎:一般＆退職・介護'!E31)</f>
        <v>852746</v>
      </c>
      <c r="F31" s="27">
        <f>SUM('一般＆退職・基礎:一般＆退職・介護'!F31)</f>
        <v>266169</v>
      </c>
      <c r="G31" s="27">
        <f>SUM('一般＆退職・基礎:一般＆退職・介護'!G31)</f>
        <v>414032</v>
      </c>
      <c r="H31" s="27">
        <f>SUM('一般＆退職・基礎:一般＆退職・介護'!H31)</f>
        <v>219023</v>
      </c>
      <c r="I31" s="27">
        <f>SUM('一般＆退職・基礎:一般＆退職・介護'!I31)</f>
        <v>1751970</v>
      </c>
      <c r="J31" s="27">
        <f t="shared" si="2"/>
        <v>120236.77166975499</v>
      </c>
      <c r="K31" s="27">
        <f t="shared" si="3"/>
        <v>62934.47805158416</v>
      </c>
    </row>
    <row r="32" spans="1:11" ht="17.25" customHeight="1">
      <c r="A32" s="27">
        <v>26</v>
      </c>
      <c r="B32" s="30" t="s">
        <v>42</v>
      </c>
      <c r="C32" s="27">
        <f>SUM('一般＆退職・基礎:一般＆退職・介護'!C32)</f>
        <v>12934</v>
      </c>
      <c r="D32" s="27">
        <f>SUM('一般＆退職・基礎:一般＆退職・介護'!D32)</f>
        <v>24129</v>
      </c>
      <c r="E32" s="27">
        <f>SUM('一般＆退職・基礎:一般＆退職・介護'!E32)</f>
        <v>827355</v>
      </c>
      <c r="F32" s="27">
        <f>SUM('一般＆退職・基礎:一般＆退職・介護'!F32)</f>
        <v>206540</v>
      </c>
      <c r="G32" s="27">
        <f>SUM('一般＆退職・基礎:一般＆退職・介護'!G32)</f>
        <v>324180</v>
      </c>
      <c r="H32" s="27">
        <f>SUM('一般＆退職・基礎:一般＆退職・介護'!H32)</f>
        <v>162142</v>
      </c>
      <c r="I32" s="27">
        <f>SUM('一般＆退職・基礎:一般＆退職・介護'!I32)</f>
        <v>1520217</v>
      </c>
      <c r="J32" s="27">
        <f t="shared" si="2"/>
        <v>117536.49296428019</v>
      </c>
      <c r="K32" s="27">
        <f t="shared" si="3"/>
        <v>63003.72995151063</v>
      </c>
    </row>
    <row r="33" spans="1:11" ht="17.25" customHeight="1">
      <c r="A33" s="27">
        <v>27</v>
      </c>
      <c r="B33" s="31" t="s">
        <v>43</v>
      </c>
      <c r="C33" s="27">
        <f>SUM('一般＆退職・基礎:一般＆退職・介護'!C33)</f>
        <v>15031</v>
      </c>
      <c r="D33" s="27">
        <f>SUM('一般＆退職・基礎:一般＆退職・介護'!D33)</f>
        <v>30303</v>
      </c>
      <c r="E33" s="27">
        <f>SUM('一般＆退職・基礎:一般＆退職・介護'!E33)</f>
        <v>890377</v>
      </c>
      <c r="F33" s="27">
        <f>SUM('一般＆退職・基礎:一般＆退職・介護'!F33)</f>
        <v>198335</v>
      </c>
      <c r="G33" s="27">
        <f>SUM('一般＆退職・基礎:一般＆退職・介護'!G33)</f>
        <v>443640</v>
      </c>
      <c r="H33" s="27">
        <f>SUM('一般＆退職・基礎:一般＆退職・介護'!H33)</f>
        <v>238375</v>
      </c>
      <c r="I33" s="27">
        <f>SUM('一般＆退職・基礎:一般＆退職・介護'!I33)</f>
        <v>1770727</v>
      </c>
      <c r="J33" s="27">
        <f t="shared" si="0"/>
        <v>117805.00299381278</v>
      </c>
      <c r="K33" s="27">
        <f t="shared" si="1"/>
        <v>58434.04943404943</v>
      </c>
    </row>
    <row r="34" spans="1:11" ht="17.25" customHeight="1">
      <c r="A34" s="27">
        <v>28</v>
      </c>
      <c r="B34" s="32" t="s">
        <v>44</v>
      </c>
      <c r="C34" s="27">
        <f>SUM('一般＆退職・基礎:一般＆退職・介護'!C34)</f>
        <v>27423</v>
      </c>
      <c r="D34" s="27">
        <f>SUM('一般＆退職・基礎:一般＆退職・介護'!D34)</f>
        <v>51898</v>
      </c>
      <c r="E34" s="27">
        <f>SUM('一般＆退職・基礎:一般＆退職・介護'!E34)</f>
        <v>1626171</v>
      </c>
      <c r="F34" s="27">
        <f>SUM('一般＆退職・基礎:一般＆退職・介護'!F34)</f>
        <v>336885</v>
      </c>
      <c r="G34" s="27">
        <f>SUM('一般＆退職・基礎:一般＆退職・介護'!G34)</f>
        <v>690686</v>
      </c>
      <c r="H34" s="27">
        <f>SUM('一般＆退職・基礎:一般＆退職・介護'!H34)</f>
        <v>390224</v>
      </c>
      <c r="I34" s="27">
        <f>SUM('一般＆退職・基礎:一般＆退職・介護'!I34)</f>
        <v>3043966</v>
      </c>
      <c r="J34" s="27">
        <f t="shared" si="0"/>
        <v>111000.47405462568</v>
      </c>
      <c r="K34" s="27">
        <f t="shared" si="1"/>
        <v>58652.85752822845</v>
      </c>
    </row>
    <row r="35" spans="1:11" ht="17.25" customHeight="1">
      <c r="A35" s="27">
        <v>29</v>
      </c>
      <c r="B35" s="32" t="s">
        <v>45</v>
      </c>
      <c r="C35" s="27">
        <f>SUM('一般＆退職・基礎:一般＆退職・介護'!C35)</f>
        <v>13230</v>
      </c>
      <c r="D35" s="27">
        <f>SUM('一般＆退職・基礎:一般＆退職・介護'!D35)</f>
        <v>28575</v>
      </c>
      <c r="E35" s="27">
        <f>SUM('一般＆退職・基礎:一般＆退職・介護'!E35)</f>
        <v>789487</v>
      </c>
      <c r="F35" s="27">
        <f>SUM('一般＆退職・基礎:一般＆退職・介護'!F35)</f>
        <v>220693</v>
      </c>
      <c r="G35" s="27">
        <f>SUM('一般＆退職・基礎:一般＆退職・介護'!G35)</f>
        <v>475340</v>
      </c>
      <c r="H35" s="27">
        <f>SUM('一般＆退職・基礎:一般＆退職・介護'!H35)</f>
        <v>203802</v>
      </c>
      <c r="I35" s="27">
        <f>SUM('一般＆退職・基礎:一般＆退職・介護'!I35)</f>
        <v>1689322</v>
      </c>
      <c r="J35" s="27">
        <f t="shared" si="0"/>
        <v>127688.73771730915</v>
      </c>
      <c r="K35" s="27">
        <f t="shared" si="1"/>
        <v>59118.8801399825</v>
      </c>
    </row>
    <row r="36" spans="1:11" ht="17.25" customHeight="1">
      <c r="A36" s="27">
        <v>30</v>
      </c>
      <c r="B36" s="32" t="s">
        <v>46</v>
      </c>
      <c r="C36" s="27">
        <f>SUM('一般＆退職・基礎:一般＆退職・介護'!C36)</f>
        <v>20498</v>
      </c>
      <c r="D36" s="27">
        <f>SUM('一般＆退職・基礎:一般＆退職・介護'!D36)</f>
        <v>42609</v>
      </c>
      <c r="E36" s="27">
        <f>SUM('一般＆退職・基礎:一般＆退職・介護'!E36)</f>
        <v>1440663</v>
      </c>
      <c r="F36" s="27">
        <f>SUM('一般＆退職・基礎:一般＆退職・介護'!F36)</f>
        <v>0</v>
      </c>
      <c r="G36" s="27">
        <f>SUM('一般＆退職・基礎:一般＆退職・介護'!G36)</f>
        <v>754148</v>
      </c>
      <c r="H36" s="27">
        <f>SUM('一般＆退職・基礎:一般＆退職・介護'!H36)</f>
        <v>272792</v>
      </c>
      <c r="I36" s="27">
        <f>SUM('一般＆退職・基礎:一般＆退職・介護'!I36)</f>
        <v>2467603</v>
      </c>
      <c r="J36" s="27">
        <f t="shared" si="0"/>
        <v>120382.62269489706</v>
      </c>
      <c r="K36" s="27">
        <f t="shared" si="1"/>
        <v>57912.71797038185</v>
      </c>
    </row>
    <row r="37" spans="1:11" ht="17.25" customHeight="1">
      <c r="A37" s="27">
        <v>31</v>
      </c>
      <c r="B37" s="32" t="s">
        <v>47</v>
      </c>
      <c r="C37" s="27">
        <f>SUM('一般＆退職・基礎:一般＆退職・介護'!C37)</f>
        <v>11948</v>
      </c>
      <c r="D37" s="27">
        <f>SUM('一般＆退職・基礎:一般＆退職・介護'!D37)</f>
        <v>22309</v>
      </c>
      <c r="E37" s="27">
        <f>SUM('一般＆退職・基礎:一般＆退職・介護'!E37)</f>
        <v>960145</v>
      </c>
      <c r="F37" s="27">
        <f>SUM('一般＆退職・基礎:一般＆退職・介護'!F37)</f>
        <v>178468</v>
      </c>
      <c r="G37" s="27">
        <f>SUM('一般＆退職・基礎:一般＆退職・介護'!G37)</f>
        <v>299935</v>
      </c>
      <c r="H37" s="27">
        <f>SUM('一般＆退職・基礎:一般＆退職・介護'!H37)</f>
        <v>173999</v>
      </c>
      <c r="I37" s="27">
        <f>SUM('一般＆退職・基礎:一般＆退職・介護'!I37)</f>
        <v>1612547</v>
      </c>
      <c r="J37" s="27">
        <f t="shared" si="0"/>
        <v>134963.75962504186</v>
      </c>
      <c r="K37" s="27">
        <f t="shared" si="1"/>
        <v>72282.35241382402</v>
      </c>
    </row>
    <row r="38" spans="1:11" ht="17.25" customHeight="1">
      <c r="A38" s="33">
        <v>32</v>
      </c>
      <c r="B38" s="34" t="s">
        <v>48</v>
      </c>
      <c r="C38" s="33">
        <f>SUM('一般＆退職・基礎:一般＆退職・介護'!C38)</f>
        <v>15341</v>
      </c>
      <c r="D38" s="33">
        <f>SUM('一般＆退職・基礎:一般＆退職・介護'!D38)</f>
        <v>29617</v>
      </c>
      <c r="E38" s="33">
        <f>SUM('一般＆退職・基礎:一般＆退職・介護'!E38)</f>
        <v>921812</v>
      </c>
      <c r="F38" s="33">
        <f>SUM('一般＆退職・基礎:一般＆退職・介護'!F38)</f>
        <v>256017</v>
      </c>
      <c r="G38" s="33">
        <f>SUM('一般＆退職・基礎:一般＆退職・介護'!G38)</f>
        <v>474159</v>
      </c>
      <c r="H38" s="33">
        <f>SUM('一般＆退職・基礎:一般＆退職・介護'!H38)</f>
        <v>181709</v>
      </c>
      <c r="I38" s="33">
        <f>SUM('一般＆退職・基礎:一般＆退職・介護'!I38)</f>
        <v>1833697</v>
      </c>
      <c r="J38" s="33">
        <f t="shared" si="0"/>
        <v>119529.17019750994</v>
      </c>
      <c r="K38" s="33">
        <f t="shared" si="1"/>
        <v>61913.66444947159</v>
      </c>
    </row>
    <row r="39" spans="1:11" ht="17.25" customHeight="1">
      <c r="A39" s="35"/>
      <c r="B39" s="36" t="s">
        <v>50</v>
      </c>
      <c r="C39" s="37">
        <f>SUM('一般＆退職・基礎:一般＆退職・介護'!C39)</f>
        <v>753638</v>
      </c>
      <c r="D39" s="37">
        <f>SUM('一般＆退職・基礎:一般＆退職・介護'!D39)</f>
        <v>1382890</v>
      </c>
      <c r="E39" s="37">
        <f>SUM('一般＆退職・基礎:一般＆退職・介護'!E39)</f>
        <v>50258261</v>
      </c>
      <c r="F39" s="37">
        <f>SUM('一般＆退職・基礎:一般＆退職・介護'!F39)</f>
        <v>8107203</v>
      </c>
      <c r="G39" s="37">
        <f>SUM('一般＆退職・基礎:一般＆退職・介護'!G39)</f>
        <v>20974517</v>
      </c>
      <c r="H39" s="37">
        <f>SUM('一般＆退職・基礎:一般＆退職・介護'!H39)</f>
        <v>10644426</v>
      </c>
      <c r="I39" s="37">
        <f>SUM('一般＆退職・基礎:一般＆退職・介護'!I39)</f>
        <v>89984407</v>
      </c>
      <c r="J39" s="37">
        <f t="shared" si="0"/>
        <v>119400.03954153055</v>
      </c>
      <c r="K39" s="37">
        <f t="shared" si="1"/>
        <v>65069.82261785102</v>
      </c>
    </row>
    <row r="40" spans="1:11" ht="17.25" customHeight="1">
      <c r="A40" s="38">
        <v>33</v>
      </c>
      <c r="B40" s="39" t="s">
        <v>24</v>
      </c>
      <c r="C40" s="38">
        <f>SUM('一般＆退職・基礎:一般＆退職・介護'!C40)</f>
        <v>10852</v>
      </c>
      <c r="D40" s="38">
        <f>SUM('一般＆退職・基礎:一般＆退職・介護'!D40)</f>
        <v>21387</v>
      </c>
      <c r="E40" s="38">
        <f>SUM('一般＆退職・基礎:一般＆退職・介護'!E40)</f>
        <v>696658</v>
      </c>
      <c r="F40" s="38">
        <f>SUM('一般＆退職・基礎:一般＆退職・介護'!F40)</f>
        <v>125959</v>
      </c>
      <c r="G40" s="38">
        <f>SUM('一般＆退職・基礎:一般＆退職・介護'!G40)</f>
        <v>334062</v>
      </c>
      <c r="H40" s="38">
        <f>SUM('一般＆退職・基礎:一般＆退職・介護'!H40)</f>
        <v>138494</v>
      </c>
      <c r="I40" s="38">
        <f>SUM('一般＆退職・基礎:一般＆退職・介護'!I40)</f>
        <v>1295173</v>
      </c>
      <c r="J40" s="38">
        <f t="shared" si="0"/>
        <v>119348.78363435311</v>
      </c>
      <c r="K40" s="38">
        <f t="shared" si="1"/>
        <v>60558.89091504185</v>
      </c>
    </row>
    <row r="41" spans="1:11" ht="17.25" customHeight="1">
      <c r="A41" s="27">
        <v>34</v>
      </c>
      <c r="B41" s="28" t="s">
        <v>25</v>
      </c>
      <c r="C41" s="27">
        <f>SUM('一般＆退職・基礎:一般＆退職・介護'!C41)</f>
        <v>6560</v>
      </c>
      <c r="D41" s="27">
        <f>SUM('一般＆退職・基礎:一般＆退職・介護'!D41)</f>
        <v>12239</v>
      </c>
      <c r="E41" s="27">
        <f>SUM('一般＆退職・基礎:一般＆退職・介護'!E41)</f>
        <v>302081</v>
      </c>
      <c r="F41" s="27">
        <f>SUM('一般＆退職・基礎:一般＆退職・介護'!F41)</f>
        <v>110984</v>
      </c>
      <c r="G41" s="27">
        <f>SUM('一般＆退職・基礎:一般＆退職・介護'!G41)</f>
        <v>171072</v>
      </c>
      <c r="H41" s="27">
        <f>SUM('一般＆退職・基礎:一般＆退職・介護'!H41)</f>
        <v>88638</v>
      </c>
      <c r="I41" s="27">
        <f>SUM('一般＆退職・基礎:一般＆退職・介護'!I41)</f>
        <v>672775</v>
      </c>
      <c r="J41" s="27">
        <f t="shared" si="0"/>
        <v>102557.16463414633</v>
      </c>
      <c r="K41" s="27">
        <f t="shared" si="1"/>
        <v>54969.768771958494</v>
      </c>
    </row>
    <row r="42" spans="1:11" ht="17.25" customHeight="1">
      <c r="A42" s="27">
        <v>35</v>
      </c>
      <c r="B42" s="28" t="s">
        <v>49</v>
      </c>
      <c r="C42" s="27">
        <f>SUM('一般＆退職・基礎:一般＆退職・介護'!C42)</f>
        <v>6950</v>
      </c>
      <c r="D42" s="27">
        <f>SUM('一般＆退職・基礎:一般＆退職・介護'!D42)</f>
        <v>12954</v>
      </c>
      <c r="E42" s="27">
        <f>SUM('一般＆退職・基礎:一般＆退職・介護'!E42)</f>
        <v>326460</v>
      </c>
      <c r="F42" s="27">
        <f>SUM('一般＆退職・基礎:一般＆退職・介護'!F42)</f>
        <v>91895</v>
      </c>
      <c r="G42" s="27">
        <f>SUM('一般＆退職・基礎:一般＆退職・介護'!G42)</f>
        <v>231845</v>
      </c>
      <c r="H42" s="27">
        <f>SUM('一般＆退職・基礎:一般＆退職・介護'!H42)</f>
        <v>98532</v>
      </c>
      <c r="I42" s="27">
        <f>SUM('一般＆退職・基礎:一般＆退職・介護'!I42)</f>
        <v>748732</v>
      </c>
      <c r="J42" s="27">
        <f t="shared" si="0"/>
        <v>107731.22302158273</v>
      </c>
      <c r="K42" s="27">
        <f t="shared" si="1"/>
        <v>57799.28979465802</v>
      </c>
    </row>
    <row r="43" spans="1:11" ht="17.25" customHeight="1">
      <c r="A43" s="27">
        <v>36</v>
      </c>
      <c r="B43" s="28" t="s">
        <v>26</v>
      </c>
      <c r="C43" s="27">
        <f>SUM('一般＆退職・基礎:一般＆退職・介護'!C43)</f>
        <v>8104</v>
      </c>
      <c r="D43" s="27">
        <f>SUM('一般＆退職・基礎:一般＆退職・介護'!D43)</f>
        <v>14085</v>
      </c>
      <c r="E43" s="27">
        <f>SUM('一般＆退職・基礎:一般＆退職・介護'!E43)</f>
        <v>396085</v>
      </c>
      <c r="F43" s="27">
        <f>SUM('一般＆退職・基礎:一般＆退職・介護'!F43)</f>
        <v>116026</v>
      </c>
      <c r="G43" s="27">
        <f>SUM('一般＆退職・基礎:一般＆退職・介護'!G43)</f>
        <v>119750</v>
      </c>
      <c r="H43" s="27">
        <f>SUM('一般＆退職・基礎:一般＆退職・介護'!H43)</f>
        <v>79821</v>
      </c>
      <c r="I43" s="27">
        <f>SUM('一般＆退職・基礎:一般＆退職・介護'!I43)</f>
        <v>711682</v>
      </c>
      <c r="J43" s="27">
        <f t="shared" si="0"/>
        <v>87818.60809476802</v>
      </c>
      <c r="K43" s="27">
        <f t="shared" si="1"/>
        <v>50527.65353212637</v>
      </c>
    </row>
    <row r="44" spans="1:11" ht="17.25" customHeight="1">
      <c r="A44" s="27">
        <v>37</v>
      </c>
      <c r="B44" s="28" t="s">
        <v>27</v>
      </c>
      <c r="C44" s="27">
        <f>SUM('一般＆退職・基礎:一般＆退職・介護'!C44)</f>
        <v>7855</v>
      </c>
      <c r="D44" s="27">
        <f>SUM('一般＆退職・基礎:一般＆退職・介護'!D44)</f>
        <v>14507</v>
      </c>
      <c r="E44" s="27">
        <f>SUM('一般＆退職・基礎:一般＆退職・介護'!E44)</f>
        <v>413462</v>
      </c>
      <c r="F44" s="27">
        <f>SUM('一般＆退職・基礎:一般＆退職・介護'!F44)</f>
        <v>131550</v>
      </c>
      <c r="G44" s="27">
        <f>SUM('一般＆退職・基礎:一般＆退職・介護'!G44)</f>
        <v>208352</v>
      </c>
      <c r="H44" s="27">
        <f>SUM('一般＆退職・基礎:一般＆退職・介護'!H44)</f>
        <v>94000</v>
      </c>
      <c r="I44" s="27">
        <f>SUM('一般＆退職・基礎:一般＆退職・介護'!I44)</f>
        <v>847364</v>
      </c>
      <c r="J44" s="27">
        <f t="shared" si="0"/>
        <v>107875.74793125398</v>
      </c>
      <c r="K44" s="27">
        <f t="shared" si="1"/>
        <v>58410.69828358723</v>
      </c>
    </row>
    <row r="45" spans="1:11" ht="17.25" customHeight="1">
      <c r="A45" s="27">
        <v>38</v>
      </c>
      <c r="B45" s="28" t="s">
        <v>28</v>
      </c>
      <c r="C45" s="27">
        <f>SUM('一般＆退職・基礎:一般＆退職・介護'!C45)</f>
        <v>4932</v>
      </c>
      <c r="D45" s="27">
        <f>SUM('一般＆退職・基礎:一般＆退職・介護'!D45)</f>
        <v>8628</v>
      </c>
      <c r="E45" s="27">
        <f>SUM('一般＆退職・基礎:一般＆退職・介護'!E45)</f>
        <v>305749</v>
      </c>
      <c r="F45" s="27">
        <f>SUM('一般＆退職・基礎:一般＆退職・介護'!F45)</f>
        <v>76385</v>
      </c>
      <c r="G45" s="27">
        <f>SUM('一般＆退職・基礎:一般＆退職・介護'!G45)</f>
        <v>144733</v>
      </c>
      <c r="H45" s="27">
        <f>SUM('一般＆退職・基礎:一般＆退職・介護'!H45)</f>
        <v>77107</v>
      </c>
      <c r="I45" s="27">
        <f>SUM('一般＆退職・基礎:一般＆退職・介護'!I45)</f>
        <v>603974</v>
      </c>
      <c r="J45" s="27">
        <f t="shared" si="0"/>
        <v>122460.2595296026</v>
      </c>
      <c r="K45" s="27">
        <f t="shared" si="1"/>
        <v>70001.62262401484</v>
      </c>
    </row>
    <row r="46" spans="1:11" ht="17.25" customHeight="1">
      <c r="A46" s="27">
        <v>39</v>
      </c>
      <c r="B46" s="28" t="s">
        <v>29</v>
      </c>
      <c r="C46" s="27">
        <f>SUM('一般＆退職・基礎:一般＆退職・介護'!C46)</f>
        <v>12725</v>
      </c>
      <c r="D46" s="27">
        <f>SUM('一般＆退職・基礎:一般＆退職・介護'!D46)</f>
        <v>22756</v>
      </c>
      <c r="E46" s="27">
        <f>SUM('一般＆退職・基礎:一般＆退職・介護'!E46)</f>
        <v>832443</v>
      </c>
      <c r="F46" s="27">
        <f>SUM('一般＆退職・基礎:一般＆退職・介護'!F46)</f>
        <v>174837</v>
      </c>
      <c r="G46" s="27">
        <f>SUM('一般＆退職・基礎:一般＆退職・介護'!G46)</f>
        <v>400907</v>
      </c>
      <c r="H46" s="27">
        <f>SUM('一般＆退職・基礎:一般＆退職・介護'!H46)</f>
        <v>199361</v>
      </c>
      <c r="I46" s="27">
        <f>SUM('一般＆退職・基礎:一般＆退職・介護'!I46)</f>
        <v>1607548</v>
      </c>
      <c r="J46" s="27">
        <f t="shared" si="0"/>
        <v>126329.90176817289</v>
      </c>
      <c r="K46" s="27">
        <f t="shared" si="1"/>
        <v>70642.8194761821</v>
      </c>
    </row>
    <row r="47" spans="1:11" ht="17.25" customHeight="1">
      <c r="A47" s="27">
        <v>40</v>
      </c>
      <c r="B47" s="28" t="s">
        <v>30</v>
      </c>
      <c r="C47" s="27">
        <f>SUM('一般＆退職・基礎:一般＆退職・介護'!C47)</f>
        <v>3465</v>
      </c>
      <c r="D47" s="27">
        <f>SUM('一般＆退職・基礎:一般＆退職・介護'!D47)</f>
        <v>6879</v>
      </c>
      <c r="E47" s="27">
        <f>SUM('一般＆退職・基礎:一般＆退職・介護'!E47)</f>
        <v>212847</v>
      </c>
      <c r="F47" s="27">
        <f>SUM('一般＆退職・基礎:一般＆退職・介護'!F47)</f>
        <v>74043</v>
      </c>
      <c r="G47" s="27">
        <f>SUM('一般＆退職・基礎:一般＆退職・介護'!G47)</f>
        <v>130880</v>
      </c>
      <c r="H47" s="27">
        <f>SUM('一般＆退職・基礎:一般＆退職・介護'!H47)</f>
        <v>59620</v>
      </c>
      <c r="I47" s="27">
        <f>SUM('一般＆退職・基礎:一般＆退職・介護'!I47)</f>
        <v>477390</v>
      </c>
      <c r="J47" s="27">
        <f t="shared" si="0"/>
        <v>137774.8917748918</v>
      </c>
      <c r="K47" s="27">
        <f t="shared" si="1"/>
        <v>69398.16833842128</v>
      </c>
    </row>
    <row r="48" spans="1:11" ht="17.25" customHeight="1">
      <c r="A48" s="27">
        <v>41</v>
      </c>
      <c r="B48" s="28" t="s">
        <v>31</v>
      </c>
      <c r="C48" s="27">
        <f>SUM('一般＆退職・基礎:一般＆退職・介護'!C48)</f>
        <v>7205</v>
      </c>
      <c r="D48" s="27">
        <f>SUM('一般＆退職・基礎:一般＆退職・介護'!D48)</f>
        <v>16159</v>
      </c>
      <c r="E48" s="27">
        <f>SUM('一般＆退職・基礎:一般＆退職・介護'!E48)</f>
        <v>586298</v>
      </c>
      <c r="F48" s="27">
        <f>SUM('一般＆退職・基礎:一般＆退職・介護'!F48)</f>
        <v>143960</v>
      </c>
      <c r="G48" s="27">
        <f>SUM('一般＆退職・基礎:一般＆退職・介護'!G48)</f>
        <v>264876</v>
      </c>
      <c r="H48" s="27">
        <f>SUM('一般＆退職・基礎:一般＆退職・介護'!H48)</f>
        <v>100351</v>
      </c>
      <c r="I48" s="27">
        <f>SUM('一般＆退職・基礎:一般＆退職・介護'!I48)</f>
        <v>1095485</v>
      </c>
      <c r="J48" s="27">
        <f t="shared" si="0"/>
        <v>152045.10756419154</v>
      </c>
      <c r="K48" s="27">
        <f t="shared" si="1"/>
        <v>67794.10854632093</v>
      </c>
    </row>
    <row r="49" spans="1:11" ht="17.25" customHeight="1">
      <c r="A49" s="27">
        <v>42</v>
      </c>
      <c r="B49" s="28" t="s">
        <v>32</v>
      </c>
      <c r="C49" s="27">
        <f>SUM('一般＆退職・基礎:一般＆退職・介護'!C49)</f>
        <v>2634</v>
      </c>
      <c r="D49" s="27">
        <f>SUM('一般＆退職・基礎:一般＆退職・介護'!D49)</f>
        <v>5269</v>
      </c>
      <c r="E49" s="27">
        <f>SUM('一般＆退職・基礎:一般＆退職・介護'!E49)</f>
        <v>165620</v>
      </c>
      <c r="F49" s="27">
        <f>SUM('一般＆退職・基礎:一般＆退職・介護'!F49)</f>
        <v>55438</v>
      </c>
      <c r="G49" s="27">
        <f>SUM('一般＆退職・基礎:一般＆退職・介護'!G49)</f>
        <v>77722</v>
      </c>
      <c r="H49" s="27">
        <f>SUM('一般＆退職・基礎:一般＆退職・介護'!H49)</f>
        <v>42648</v>
      </c>
      <c r="I49" s="27">
        <f>SUM('一般＆退職・基礎:一般＆退職・介護'!I49)</f>
        <v>341428</v>
      </c>
      <c r="J49" s="27">
        <f t="shared" si="0"/>
        <v>129623.38648443432</v>
      </c>
      <c r="K49" s="27">
        <f t="shared" si="1"/>
        <v>64799.39267413171</v>
      </c>
    </row>
    <row r="50" spans="1:11" ht="17.25" customHeight="1">
      <c r="A50" s="27">
        <v>43</v>
      </c>
      <c r="B50" s="28" t="s">
        <v>33</v>
      </c>
      <c r="C50" s="27">
        <f>SUM('一般＆退職・基礎:一般＆退職・介護'!C50)</f>
        <v>8370</v>
      </c>
      <c r="D50" s="27">
        <f>SUM('一般＆退職・基礎:一般＆退職・介護'!D50)</f>
        <v>17195</v>
      </c>
      <c r="E50" s="27">
        <f>SUM('一般＆退職・基礎:一般＆退職・介護'!E50)</f>
        <v>592191</v>
      </c>
      <c r="F50" s="27">
        <f>SUM('一般＆退職・基礎:一般＆退職・介護'!F50)</f>
        <v>142555</v>
      </c>
      <c r="G50" s="27">
        <f>SUM('一般＆退職・基礎:一般＆退職・介護'!G50)</f>
        <v>267131</v>
      </c>
      <c r="H50" s="27">
        <f>SUM('一般＆退職・基礎:一般＆退職・介護'!H50)</f>
        <v>120508</v>
      </c>
      <c r="I50" s="27">
        <f>SUM('一般＆退職・基礎:一般＆退職・介護'!I50)</f>
        <v>1122385</v>
      </c>
      <c r="J50" s="27">
        <f t="shared" si="0"/>
        <v>134096.17682198327</v>
      </c>
      <c r="K50" s="27">
        <f t="shared" si="1"/>
        <v>65273.916836289616</v>
      </c>
    </row>
    <row r="51" spans="1:11" ht="17.25" customHeight="1">
      <c r="A51" s="33">
        <v>44</v>
      </c>
      <c r="B51" s="34" t="s">
        <v>34</v>
      </c>
      <c r="C51" s="40">
        <f>SUM('一般＆退職・基礎:一般＆退職・介護'!C51)</f>
        <v>5541</v>
      </c>
      <c r="D51" s="40">
        <f>SUM('一般＆退職・基礎:一般＆退職・介護'!D51)</f>
        <v>10038</v>
      </c>
      <c r="E51" s="40">
        <f>SUM('一般＆退職・基礎:一般＆退職・介護'!E51)</f>
        <v>369252</v>
      </c>
      <c r="F51" s="40">
        <f>SUM('一般＆退職・基礎:一般＆退職・介護'!F51)</f>
        <v>65437</v>
      </c>
      <c r="G51" s="40">
        <f>SUM('一般＆退職・基礎:一般＆退職・介護'!G51)</f>
        <v>153102</v>
      </c>
      <c r="H51" s="40">
        <f>SUM('一般＆退職・基礎:一般＆退職・介護'!H51)</f>
        <v>82069</v>
      </c>
      <c r="I51" s="40">
        <f>SUM('一般＆退職・基礎:一般＆退職・介護'!I51)</f>
        <v>669860</v>
      </c>
      <c r="J51" s="33">
        <f t="shared" si="0"/>
        <v>120891.5358238585</v>
      </c>
      <c r="K51" s="33">
        <f t="shared" si="1"/>
        <v>66732.41681609882</v>
      </c>
    </row>
    <row r="52" spans="1:11" ht="17.25" customHeight="1">
      <c r="A52" s="35"/>
      <c r="B52" s="41" t="s">
        <v>2</v>
      </c>
      <c r="C52" s="37">
        <f>'一般＆退職・基礎'!C52+'一般＆退職・介護'!C52</f>
        <v>85193</v>
      </c>
      <c r="D52" s="37">
        <f>'一般＆退職・基礎'!D52+'一般＆退職・介護'!D52</f>
        <v>162096</v>
      </c>
      <c r="E52" s="37">
        <f>'一般＆退職・基礎'!E52+'一般＆退職・介護'!E52</f>
        <v>5199146</v>
      </c>
      <c r="F52" s="37">
        <f>'一般＆退職・基礎'!F52+'一般＆退職・介護'!F52</f>
        <v>1309069</v>
      </c>
      <c r="G52" s="37">
        <f>'一般＆退職・基礎'!G52+'一般＆退職・介護'!G52</f>
        <v>2504432</v>
      </c>
      <c r="H52" s="37">
        <f>'一般＆退職・基礎'!H52+'一般＆退職・介護'!H52</f>
        <v>1181149</v>
      </c>
      <c r="I52" s="37">
        <f>'一般＆退職・基礎'!I52+'一般＆退職・介護'!I52</f>
        <v>10193796</v>
      </c>
      <c r="J52" s="37">
        <f>SUM(I52*1000/C52)</f>
        <v>119655.32379420844</v>
      </c>
      <c r="K52" s="37">
        <f>SUM(I52*1000/D52)</f>
        <v>62887.400059224165</v>
      </c>
    </row>
    <row r="53" spans="1:11" ht="17.25" customHeight="1">
      <c r="A53" s="42"/>
      <c r="B53" s="43" t="s">
        <v>64</v>
      </c>
      <c r="C53" s="44">
        <f>'一般＆退職・基礎'!C53+'一般＆退職・介護'!C53</f>
        <v>838831</v>
      </c>
      <c r="D53" s="44">
        <f>'一般＆退職・基礎'!D53+'一般＆退職・介護'!D53</f>
        <v>1544986</v>
      </c>
      <c r="E53" s="44">
        <f>'一般＆退職・基礎'!E53+'一般＆退職・介護'!E53</f>
        <v>55457407</v>
      </c>
      <c r="F53" s="44">
        <f>'一般＆退職・基礎'!F53+'一般＆退職・介護'!F53</f>
        <v>9416272</v>
      </c>
      <c r="G53" s="44">
        <f>'一般＆退職・基礎'!G53+'一般＆退職・介護'!G53</f>
        <v>23478949</v>
      </c>
      <c r="H53" s="44">
        <f>'一般＆退職・基礎'!H53+'一般＆退職・介護'!H53</f>
        <v>11825575</v>
      </c>
      <c r="I53" s="44">
        <f>'一般＆退職・基礎'!I53+'一般＆退職・介護'!I53</f>
        <v>100178203</v>
      </c>
      <c r="J53" s="44">
        <f>SUM(I53*1000/C53)</f>
        <v>119425.96661306031</v>
      </c>
      <c r="K53" s="44">
        <f>SUM(I53*1000/D53)</f>
        <v>64840.84839603725</v>
      </c>
    </row>
    <row r="54" ht="17.25" customHeight="1"/>
  </sheetData>
  <mergeCells count="12">
    <mergeCell ref="J3:J6"/>
    <mergeCell ref="K3:K6"/>
    <mergeCell ref="F4:F6"/>
    <mergeCell ref="G4:G6"/>
    <mergeCell ref="H4:H6"/>
    <mergeCell ref="A3:A6"/>
    <mergeCell ref="B3:B6"/>
    <mergeCell ref="C3:D3"/>
    <mergeCell ref="E3:H3"/>
    <mergeCell ref="C4:C6"/>
    <mergeCell ref="D4:D6"/>
    <mergeCell ref="E4:E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茨城県</cp:lastModifiedBy>
  <cp:lastPrinted>2007-11-29T05:18:11Z</cp:lastPrinted>
  <dcterms:created xsi:type="dcterms:W3CDTF">2003-03-10T00:04:38Z</dcterms:created>
  <dcterms:modified xsi:type="dcterms:W3CDTF">2008-10-16T04:31:10Z</dcterms:modified>
  <cp:category/>
  <cp:version/>
  <cp:contentType/>
  <cp:contentStatus/>
</cp:coreProperties>
</file>