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00" tabRatio="713" activeTab="0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'一般＆退職・介護'!$A$1:$K$54</definedName>
    <definedName name="_xlnm.Print_Area" localSheetId="0">'一般＆退職・基礎'!$A$1:$K$54</definedName>
    <definedName name="_xlnm.Print_Area" localSheetId="1">'一般＆退職・後期'!$A$1:$K$54</definedName>
    <definedName name="_xlnm.Print_Area" localSheetId="3">'合計・基礎+介護'!$A$1:$K$54</definedName>
  </definedNames>
  <calcPr fullCalcOnLoad="1"/>
</workbook>
</file>

<file path=xl/sharedStrings.xml><?xml version="1.0" encoding="utf-8"?>
<sst xmlns="http://schemas.openxmlformats.org/spreadsheetml/2006/main" count="252" uniqueCount="69">
  <si>
    <t>番号</t>
  </si>
  <si>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</si>
  <si>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</si>
  <si>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</si>
  <si>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</si>
  <si>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</si>
  <si>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</si>
  <si>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</si>
  <si>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</si>
  <si>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</si>
  <si>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</si>
  <si>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</si>
  <si>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</si>
  <si>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</si>
  <si>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</si>
  <si>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</si>
  <si>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</si>
  <si>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</si>
  <si>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</si>
  <si>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</si>
  <si>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</si>
  <si>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</si>
  <si>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</si>
  <si>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</si>
  <si>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</si>
  <si>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</si>
  <si>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</si>
  <si>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</si>
  <si>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</si>
  <si>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</si>
  <si>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</si>
  <si>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</si>
  <si>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</si>
  <si>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</si>
  <si>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</si>
  <si>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</si>
  <si>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</si>
  <si>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</si>
  <si>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</si>
  <si>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</si>
  <si>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</si>
  <si>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</si>
  <si>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</si>
  <si>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</si>
  <si>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</si>
  <si>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</si>
  <si>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</si>
  <si>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</si>
  <si>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</si>
  <si>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</si>
  <si>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</si>
  <si>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</si>
  <si>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</si>
  <si>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</si>
  <si>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</si>
  <si>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</si>
  <si>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</si>
  <si>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</si>
  <si>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</si>
  <si>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</si>
  <si>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</si>
  <si>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</si>
  <si>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</si>
  <si>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</si>
  <si>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</si>
  <si>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</si>
  <si>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第３表　平成２０年度国民健康保険税（料）に関する調</t>
  </si>
  <si>
    <t>延べ
被保険者数
（人）</t>
  </si>
  <si>
    <t>延べ
世帯数
（世帯）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</si>
</sst>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2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2" borderId="5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0" fontId="0" fillId="0" borderId="0" xfId="2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0" fillId="0" borderId="7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177" fontId="0" fillId="0" borderId="2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77" fontId="0" fillId="0" borderId="3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77" fontId="0" fillId="2" borderId="5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177" fontId="0" fillId="2" borderId="13" xfId="0" applyNumberFormat="1" applyFont="1" applyFill="1" applyBorder="1" applyAlignment="1">
      <alignment/>
    </xf>
    <xf numFmtId="177" fontId="0" fillId="0" borderId="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177" fontId="0" fillId="0" borderId="15" xfId="0" applyNumberFormat="1" applyFont="1" applyBorder="1" applyAlignment="1">
      <alignment/>
    </xf>
    <xf numFmtId="177" fontId="0" fillId="2" borderId="12" xfId="0" applyNumberFormat="1" applyFont="1" applyFill="1" applyBorder="1" applyAlignment="1">
      <alignment horizontal="center"/>
    </xf>
    <xf numFmtId="177" fontId="0" fillId="2" borderId="6" xfId="0" applyNumberFormat="1" applyFont="1" applyFill="1" applyBorder="1" applyAlignment="1">
      <alignment/>
    </xf>
    <xf numFmtId="177" fontId="0" fillId="2" borderId="16" xfId="0" applyNumberFormat="1" applyFont="1" applyFill="1" applyBorder="1" applyAlignment="1">
      <alignment horizontal="center"/>
    </xf>
    <xf numFmtId="177" fontId="0" fillId="2" borderId="17" xfId="0" applyNumberFormat="1" applyFont="1" applyFill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7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176" fontId="0" fillId="2" borderId="13" xfId="0" applyNumberFormat="1" applyFont="1" applyFill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2" borderId="17" xfId="0" applyNumberFormat="1" applyFont="1" applyFill="1" applyBorder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176" fontId="0" fillId="2" borderId="5" xfId="0" applyNumberFormat="1" applyFont="1" applyFill="1" applyBorder="1" applyAlignment="1">
      <alignment/>
    </xf>
    <xf numFmtId="176" fontId="0" fillId="2" borderId="13" xfId="0" applyNumberFormat="1" applyFont="1" applyFill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2" borderId="12" xfId="0" applyNumberFormat="1" applyFont="1" applyFill="1" applyBorder="1" applyAlignment="1">
      <alignment horizontal="center"/>
    </xf>
    <xf numFmtId="176" fontId="0" fillId="2" borderId="6" xfId="0" applyNumberFormat="1" applyFont="1" applyFill="1" applyBorder="1" applyAlignment="1">
      <alignment/>
    </xf>
    <xf numFmtId="176" fontId="0" fillId="2" borderId="16" xfId="0" applyNumberFormat="1" applyFont="1" applyFill="1" applyBorder="1" applyAlignment="1">
      <alignment horizontal="center"/>
    </xf>
    <xf numFmtId="176" fontId="0" fillId="2" borderId="17" xfId="0" applyNumberFormat="1" applyFont="1" applyFill="1" applyBorder="1" applyAlignment="1">
      <alignment/>
    </xf>
    <xf numFmtId="0" fontId="0" fillId="0" borderId="9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2" borderId="12" xfId="0" applyFont="1" applyFill="1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176" fontId="0" fillId="2" borderId="12" xfId="0" applyNumberFormat="1" applyFont="1" applyFill="1" applyBorder="1" applyAlignment="1">
      <alignment horizontal="center" shrinkToFit="1"/>
    </xf>
    <xf numFmtId="176" fontId="0" fillId="2" borderId="16" xfId="0" applyNumberFormat="1" applyFont="1" applyFill="1" applyBorder="1" applyAlignment="1">
      <alignment horizontal="center" shrinkToFit="1"/>
    </xf>
    <xf numFmtId="176" fontId="0" fillId="0" borderId="2" xfId="0" applyNumberFormat="1" applyFont="1" applyBorder="1" applyAlignment="1">
      <alignment horizontal="center" shrinkToFit="1"/>
    </xf>
    <xf numFmtId="176" fontId="0" fillId="0" borderId="15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 vertical="center" textRotation="255"/>
    </xf>
    <xf numFmtId="176" fontId="0" fillId="0" borderId="19" xfId="0" applyNumberFormat="1" applyFont="1" applyBorder="1" applyAlignment="1">
      <alignment horizontal="center" vertical="center" textRotation="255"/>
    </xf>
    <xf numFmtId="176" fontId="0" fillId="0" borderId="17" xfId="0" applyNumberFormat="1" applyFont="1" applyBorder="1" applyAlignment="1">
      <alignment horizontal="center" vertical="center" textRotation="255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textRotation="255"/>
    </xf>
    <xf numFmtId="176" fontId="0" fillId="0" borderId="19" xfId="0" applyNumberFormat="1" applyBorder="1" applyAlignment="1">
      <alignment horizontal="center" vertical="center" textRotation="255"/>
    </xf>
    <xf numFmtId="176" fontId="0" fillId="0" borderId="17" xfId="0" applyNumberFormat="1" applyBorder="1" applyAlignment="1">
      <alignment horizontal="center" vertical="center" textRotation="255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7" fontId="0" fillId="0" borderId="1" xfId="16" applyNumberFormat="1" applyBorder="1" applyAlignment="1">
      <alignment vertical="center"/>
    </xf>
    <xf numFmtId="177" fontId="0" fillId="0" borderId="2" xfId="16" applyNumberFormat="1" applyBorder="1" applyAlignment="1">
      <alignment vertical="center"/>
    </xf>
    <xf numFmtId="177" fontId="0" fillId="0" borderId="10" xfId="16" applyNumberFormat="1" applyBorder="1" applyAlignment="1">
      <alignment vertical="center"/>
    </xf>
    <xf numFmtId="177" fontId="0" fillId="0" borderId="3" xfId="16" applyNumberFormat="1" applyBorder="1" applyAlignment="1">
      <alignment vertical="center"/>
    </xf>
    <xf numFmtId="177" fontId="0" fillId="0" borderId="4" xfId="16" applyNumberForma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般＆退職・基礎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view="pageBreakPreview" zoomScale="75" zoomScaleSheetLayoutView="75" workbookViewId="0" topLeftCell="A1">
      <pane xSplit="2" ySplit="6" topLeftCell="C7" activePane="bottomRight" state="frozen"/>
      <selection pane="topLeft" activeCell="L33" sqref="L33"/>
      <selection pane="topRight" activeCell="L33" sqref="L33"/>
      <selection pane="bottomLeft" activeCell="L33" sqref="L33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11.625" style="9" customWidth="1"/>
    <col min="3" max="11" width="11.625" style="1" customWidth="1"/>
    <col min="12" max="16384" width="9.00390625" style="1" customWidth="1"/>
  </cols>
  <sheetData>
    <row r="1" spans="1:11" s="5" customFormat="1" ht="24" customHeight="1">
      <c r="A1" s="6" t="s">
        <v>66</v>
      </c>
      <c r="B1" s="56"/>
      <c r="C1" s="57"/>
      <c r="D1" s="57"/>
      <c r="E1" s="57"/>
      <c r="F1" s="57"/>
      <c r="G1" s="57"/>
      <c r="H1" s="57"/>
      <c r="I1" s="57"/>
      <c r="J1" s="57"/>
      <c r="K1" s="57"/>
    </row>
    <row r="2" spans="1:11" s="5" customFormat="1" ht="24" customHeight="1">
      <c r="A2" s="58" t="s">
        <v>3</v>
      </c>
      <c r="B2" s="59"/>
      <c r="C2" s="60"/>
      <c r="D2" s="60"/>
      <c r="E2" s="60"/>
      <c r="F2" s="60"/>
      <c r="G2" s="60"/>
      <c r="H2" s="60"/>
      <c r="I2" s="60"/>
      <c r="J2" s="60"/>
      <c r="K2" s="60"/>
    </row>
    <row r="3" spans="1:11" ht="17.25" customHeight="1">
      <c r="A3" s="90" t="s">
        <v>49</v>
      </c>
      <c r="B3" s="93" t="s">
        <v>50</v>
      </c>
      <c r="C3" s="88" t="s">
        <v>51</v>
      </c>
      <c r="D3" s="96"/>
      <c r="E3" s="88" t="s">
        <v>52</v>
      </c>
      <c r="F3" s="89"/>
      <c r="G3" s="89"/>
      <c r="H3" s="89"/>
      <c r="I3" s="21"/>
      <c r="J3" s="85" t="s">
        <v>53</v>
      </c>
      <c r="K3" s="85" t="s">
        <v>54</v>
      </c>
    </row>
    <row r="4" spans="1:11" ht="17.25" customHeight="1">
      <c r="A4" s="91"/>
      <c r="B4" s="94"/>
      <c r="C4" s="97" t="s">
        <v>55</v>
      </c>
      <c r="D4" s="100" t="s">
        <v>56</v>
      </c>
      <c r="E4" s="85" t="s">
        <v>57</v>
      </c>
      <c r="F4" s="85" t="s">
        <v>58</v>
      </c>
      <c r="G4" s="85" t="s">
        <v>59</v>
      </c>
      <c r="H4" s="85" t="s">
        <v>1</v>
      </c>
      <c r="I4" s="22" t="s">
        <v>60</v>
      </c>
      <c r="J4" s="86"/>
      <c r="K4" s="86"/>
    </row>
    <row r="5" spans="1:11" ht="17.25" customHeight="1">
      <c r="A5" s="91"/>
      <c r="B5" s="94"/>
      <c r="C5" s="98"/>
      <c r="D5" s="100"/>
      <c r="E5" s="86"/>
      <c r="F5" s="86"/>
      <c r="G5" s="86"/>
      <c r="H5" s="86"/>
      <c r="I5" s="22" t="s">
        <v>61</v>
      </c>
      <c r="J5" s="86"/>
      <c r="K5" s="86"/>
    </row>
    <row r="6" spans="1:11" ht="17.25" customHeight="1">
      <c r="A6" s="92"/>
      <c r="B6" s="95"/>
      <c r="C6" s="99"/>
      <c r="D6" s="100"/>
      <c r="E6" s="87"/>
      <c r="F6" s="87"/>
      <c r="G6" s="87"/>
      <c r="H6" s="87"/>
      <c r="I6" s="23"/>
      <c r="J6" s="87"/>
      <c r="K6" s="87"/>
    </row>
    <row r="7" spans="1:11" ht="17.25" customHeight="1">
      <c r="A7" s="61"/>
      <c r="B7" s="25" t="s">
        <v>4</v>
      </c>
      <c r="C7" s="117">
        <v>38237</v>
      </c>
      <c r="D7" s="117">
        <v>78692</v>
      </c>
      <c r="E7" s="3">
        <v>3089184</v>
      </c>
      <c r="F7" s="3">
        <v>398388</v>
      </c>
      <c r="G7" s="3">
        <v>1084742</v>
      </c>
      <c r="H7" s="3">
        <v>658069</v>
      </c>
      <c r="I7" s="62">
        <f>SUM(E7:H7)</f>
        <v>5230383</v>
      </c>
      <c r="J7" s="61">
        <f>SUM(I7*1000/C7)</f>
        <v>136788.5294348406</v>
      </c>
      <c r="K7" s="61">
        <f>SUM(I7*1000/D7)</f>
        <v>66466.5150205866</v>
      </c>
    </row>
    <row r="8" spans="1:11" ht="17.25" customHeight="1">
      <c r="A8" s="63"/>
      <c r="B8" s="27" t="s">
        <v>5</v>
      </c>
      <c r="C8" s="118">
        <v>26390</v>
      </c>
      <c r="D8" s="118">
        <v>44991</v>
      </c>
      <c r="E8" s="4">
        <v>1221811</v>
      </c>
      <c r="F8" s="4">
        <v>210520</v>
      </c>
      <c r="G8" s="4">
        <v>660940</v>
      </c>
      <c r="H8" s="4">
        <v>306011</v>
      </c>
      <c r="I8" s="64">
        <f aca="true" t="shared" si="0" ref="I8:I51">SUM(E8:H8)</f>
        <v>2399282</v>
      </c>
      <c r="J8" s="63">
        <f aca="true" t="shared" si="1" ref="J8:J51">SUM(I8*1000/C8)</f>
        <v>90916.33194391815</v>
      </c>
      <c r="K8" s="63">
        <f aca="true" t="shared" si="2" ref="K8:K51">SUM(I8*1000/D8)</f>
        <v>53328.04338645507</v>
      </c>
    </row>
    <row r="9" spans="1:11" ht="17.25" customHeight="1">
      <c r="A9" s="63"/>
      <c r="B9" s="27" t="s">
        <v>6</v>
      </c>
      <c r="C9" s="118">
        <v>24643</v>
      </c>
      <c r="D9" s="118">
        <v>45596</v>
      </c>
      <c r="E9" s="4">
        <v>1875874</v>
      </c>
      <c r="F9" s="4">
        <v>247831</v>
      </c>
      <c r="G9" s="4">
        <v>558360</v>
      </c>
      <c r="H9" s="4">
        <v>325372</v>
      </c>
      <c r="I9" s="64">
        <f t="shared" si="0"/>
        <v>3007437</v>
      </c>
      <c r="J9" s="63">
        <f t="shared" si="1"/>
        <v>122040.21425962748</v>
      </c>
      <c r="K9" s="63">
        <f t="shared" si="2"/>
        <v>65958.35160979033</v>
      </c>
    </row>
    <row r="10" spans="1:11" ht="17.25" customHeight="1">
      <c r="A10" s="63"/>
      <c r="B10" s="27" t="s">
        <v>7</v>
      </c>
      <c r="C10" s="118">
        <v>25438</v>
      </c>
      <c r="D10" s="118">
        <v>50252</v>
      </c>
      <c r="E10" s="4">
        <v>2287819</v>
      </c>
      <c r="F10" s="4">
        <v>0</v>
      </c>
      <c r="G10" s="4">
        <v>688508</v>
      </c>
      <c r="H10" s="4">
        <v>337651</v>
      </c>
      <c r="I10" s="64">
        <f t="shared" si="0"/>
        <v>3313978</v>
      </c>
      <c r="J10" s="63">
        <f t="shared" si="1"/>
        <v>130276.67269439422</v>
      </c>
      <c r="K10" s="63">
        <f t="shared" si="2"/>
        <v>65947.18618164452</v>
      </c>
    </row>
    <row r="11" spans="1:11" ht="17.25" customHeight="1">
      <c r="A11" s="63"/>
      <c r="B11" s="27" t="s">
        <v>8</v>
      </c>
      <c r="C11" s="118">
        <v>13651</v>
      </c>
      <c r="D11" s="118">
        <v>26743</v>
      </c>
      <c r="E11" s="4">
        <v>942134</v>
      </c>
      <c r="F11" s="4">
        <v>168042</v>
      </c>
      <c r="G11" s="4">
        <v>419379</v>
      </c>
      <c r="H11" s="4">
        <v>197685</v>
      </c>
      <c r="I11" s="64">
        <f t="shared" si="0"/>
        <v>1727240</v>
      </c>
      <c r="J11" s="63">
        <f t="shared" si="1"/>
        <v>126528.45945351988</v>
      </c>
      <c r="K11" s="63">
        <f t="shared" si="2"/>
        <v>64586.62079796582</v>
      </c>
    </row>
    <row r="12" spans="1:11" ht="17.25" customHeight="1">
      <c r="A12" s="63"/>
      <c r="B12" s="27" t="s">
        <v>9</v>
      </c>
      <c r="C12" s="118">
        <v>9102</v>
      </c>
      <c r="D12" s="118">
        <v>18954</v>
      </c>
      <c r="E12" s="4">
        <v>810994</v>
      </c>
      <c r="F12" s="4">
        <v>159081</v>
      </c>
      <c r="G12" s="4">
        <v>285910</v>
      </c>
      <c r="H12" s="4">
        <v>142087</v>
      </c>
      <c r="I12" s="64">
        <f t="shared" si="0"/>
        <v>1398072</v>
      </c>
      <c r="J12" s="63">
        <f t="shared" si="1"/>
        <v>153600.52735662492</v>
      </c>
      <c r="K12" s="63">
        <f t="shared" si="2"/>
        <v>73761.31687242798</v>
      </c>
    </row>
    <row r="13" spans="1:11" ht="17.25" customHeight="1">
      <c r="A13" s="63"/>
      <c r="B13" s="27" t="s">
        <v>33</v>
      </c>
      <c r="C13" s="118">
        <v>11772</v>
      </c>
      <c r="D13" s="118">
        <v>21950</v>
      </c>
      <c r="E13" s="4">
        <v>810915</v>
      </c>
      <c r="F13" s="4">
        <v>102303</v>
      </c>
      <c r="G13" s="4">
        <v>377997</v>
      </c>
      <c r="H13" s="4">
        <v>191059</v>
      </c>
      <c r="I13" s="64">
        <f t="shared" si="0"/>
        <v>1482274</v>
      </c>
      <c r="J13" s="63">
        <f t="shared" si="1"/>
        <v>125915.22256201155</v>
      </c>
      <c r="K13" s="63">
        <f t="shared" si="2"/>
        <v>67529.56719817768</v>
      </c>
    </row>
    <row r="14" spans="1:11" ht="17.25" customHeight="1">
      <c r="A14" s="63"/>
      <c r="B14" s="27" t="s">
        <v>10</v>
      </c>
      <c r="C14" s="118">
        <v>8043</v>
      </c>
      <c r="D14" s="118">
        <v>16914</v>
      </c>
      <c r="E14" s="4">
        <v>884407</v>
      </c>
      <c r="F14" s="4">
        <v>177267</v>
      </c>
      <c r="G14" s="4">
        <v>277360</v>
      </c>
      <c r="H14" s="4">
        <v>129025</v>
      </c>
      <c r="I14" s="64">
        <f t="shared" si="0"/>
        <v>1468059</v>
      </c>
      <c r="J14" s="63">
        <f t="shared" si="1"/>
        <v>182526.29615814995</v>
      </c>
      <c r="K14" s="63">
        <f t="shared" si="2"/>
        <v>86795.49485633204</v>
      </c>
    </row>
    <row r="15" spans="1:11" ht="17.25" customHeight="1">
      <c r="A15" s="63"/>
      <c r="B15" s="27" t="s">
        <v>34</v>
      </c>
      <c r="C15" s="118">
        <v>10737</v>
      </c>
      <c r="D15" s="118">
        <v>22556</v>
      </c>
      <c r="E15" s="4">
        <v>1035255</v>
      </c>
      <c r="F15" s="4">
        <v>184311</v>
      </c>
      <c r="G15" s="4">
        <v>349474</v>
      </c>
      <c r="H15" s="4">
        <v>176704</v>
      </c>
      <c r="I15" s="64">
        <f t="shared" si="0"/>
        <v>1745744</v>
      </c>
      <c r="J15" s="63">
        <f t="shared" si="1"/>
        <v>162591.41287137935</v>
      </c>
      <c r="K15" s="63">
        <f t="shared" si="2"/>
        <v>77395.99219719808</v>
      </c>
    </row>
    <row r="16" spans="1:11" ht="17.25" customHeight="1">
      <c r="A16" s="63"/>
      <c r="B16" s="27" t="s">
        <v>11</v>
      </c>
      <c r="C16" s="118">
        <v>8674</v>
      </c>
      <c r="D16" s="118">
        <v>15870</v>
      </c>
      <c r="E16" s="4">
        <v>539037</v>
      </c>
      <c r="F16" s="4">
        <v>103969</v>
      </c>
      <c r="G16" s="4">
        <v>182493</v>
      </c>
      <c r="H16" s="4">
        <v>126307</v>
      </c>
      <c r="I16" s="64">
        <f t="shared" si="0"/>
        <v>951806</v>
      </c>
      <c r="J16" s="63">
        <f t="shared" si="1"/>
        <v>109730.91999077704</v>
      </c>
      <c r="K16" s="63">
        <f t="shared" si="2"/>
        <v>59975.17328292376</v>
      </c>
    </row>
    <row r="17" spans="1:11" ht="17.25" customHeight="1">
      <c r="A17" s="63"/>
      <c r="B17" s="27" t="s">
        <v>12</v>
      </c>
      <c r="C17" s="118">
        <v>4807</v>
      </c>
      <c r="D17" s="118">
        <v>8673</v>
      </c>
      <c r="E17" s="4">
        <v>280858</v>
      </c>
      <c r="F17" s="4">
        <v>67404</v>
      </c>
      <c r="G17" s="4">
        <v>159705</v>
      </c>
      <c r="H17" s="4">
        <v>66305</v>
      </c>
      <c r="I17" s="64">
        <f t="shared" si="0"/>
        <v>574272</v>
      </c>
      <c r="J17" s="63">
        <f t="shared" si="1"/>
        <v>119465.7790721864</v>
      </c>
      <c r="K17" s="63">
        <f t="shared" si="2"/>
        <v>66213.76686267728</v>
      </c>
    </row>
    <row r="18" spans="1:11" ht="17.25" customHeight="1">
      <c r="A18" s="63"/>
      <c r="B18" s="27" t="s">
        <v>13</v>
      </c>
      <c r="C18" s="118">
        <v>7568</v>
      </c>
      <c r="D18" s="118">
        <v>13637</v>
      </c>
      <c r="E18" s="4">
        <v>466155</v>
      </c>
      <c r="F18" s="4">
        <v>92674</v>
      </c>
      <c r="G18" s="4">
        <v>229775</v>
      </c>
      <c r="H18" s="4">
        <v>99141</v>
      </c>
      <c r="I18" s="64">
        <f t="shared" si="0"/>
        <v>887745</v>
      </c>
      <c r="J18" s="63">
        <f t="shared" si="1"/>
        <v>117302.4577167019</v>
      </c>
      <c r="K18" s="63">
        <f t="shared" si="2"/>
        <v>65098.26208110288</v>
      </c>
    </row>
    <row r="19" spans="1:11" ht="17.25" customHeight="1">
      <c r="A19" s="63"/>
      <c r="B19" s="27" t="s">
        <v>14</v>
      </c>
      <c r="C19" s="118">
        <v>13397</v>
      </c>
      <c r="D19" s="118">
        <v>26226</v>
      </c>
      <c r="E19" s="4">
        <v>1035365</v>
      </c>
      <c r="F19" s="4">
        <v>0</v>
      </c>
      <c r="G19" s="4">
        <v>500718</v>
      </c>
      <c r="H19" s="4">
        <v>214383</v>
      </c>
      <c r="I19" s="64">
        <f t="shared" si="0"/>
        <v>1750466</v>
      </c>
      <c r="J19" s="63">
        <f t="shared" si="1"/>
        <v>130661.04351720534</v>
      </c>
      <c r="K19" s="63">
        <f t="shared" si="2"/>
        <v>66745.44345306185</v>
      </c>
    </row>
    <row r="20" spans="1:11" ht="17.25" customHeight="1">
      <c r="A20" s="63"/>
      <c r="B20" s="27" t="s">
        <v>15</v>
      </c>
      <c r="C20" s="118">
        <v>19072</v>
      </c>
      <c r="D20" s="118">
        <v>34358</v>
      </c>
      <c r="E20" s="4">
        <v>1743686</v>
      </c>
      <c r="F20" s="4">
        <v>0</v>
      </c>
      <c r="G20" s="4">
        <v>638090</v>
      </c>
      <c r="H20" s="4">
        <v>298681</v>
      </c>
      <c r="I20" s="64">
        <f t="shared" si="0"/>
        <v>2680457</v>
      </c>
      <c r="J20" s="63">
        <f t="shared" si="1"/>
        <v>140544.096057047</v>
      </c>
      <c r="K20" s="63">
        <f t="shared" si="2"/>
        <v>78015.51312649164</v>
      </c>
    </row>
    <row r="21" spans="1:11" ht="17.25" customHeight="1">
      <c r="A21" s="63"/>
      <c r="B21" s="27" t="s">
        <v>16</v>
      </c>
      <c r="C21" s="118">
        <v>11708</v>
      </c>
      <c r="D21" s="118">
        <v>21484</v>
      </c>
      <c r="E21" s="4">
        <v>1167469</v>
      </c>
      <c r="F21" s="4">
        <v>165081</v>
      </c>
      <c r="G21" s="4">
        <v>335510</v>
      </c>
      <c r="H21" s="4">
        <v>227698</v>
      </c>
      <c r="I21" s="64">
        <f t="shared" si="0"/>
        <v>1895758</v>
      </c>
      <c r="J21" s="63">
        <f t="shared" si="1"/>
        <v>161919.88384010934</v>
      </c>
      <c r="K21" s="63">
        <f t="shared" si="2"/>
        <v>88240.45801526717</v>
      </c>
    </row>
    <row r="22" spans="1:11" ht="17.25" customHeight="1">
      <c r="A22" s="63"/>
      <c r="B22" s="27" t="s">
        <v>17</v>
      </c>
      <c r="C22" s="118">
        <v>27372</v>
      </c>
      <c r="D22" s="118">
        <v>51624</v>
      </c>
      <c r="E22" s="4">
        <v>2149071</v>
      </c>
      <c r="F22" s="4">
        <v>381067</v>
      </c>
      <c r="G22" s="4">
        <v>1022170</v>
      </c>
      <c r="H22" s="4">
        <v>505146</v>
      </c>
      <c r="I22" s="64">
        <f t="shared" si="0"/>
        <v>4057454</v>
      </c>
      <c r="J22" s="63">
        <f t="shared" si="1"/>
        <v>148233.74251059478</v>
      </c>
      <c r="K22" s="63">
        <f t="shared" si="2"/>
        <v>78596.27305129397</v>
      </c>
    </row>
    <row r="23" spans="1:11" ht="17.25" customHeight="1">
      <c r="A23" s="63"/>
      <c r="B23" s="27" t="s">
        <v>18</v>
      </c>
      <c r="C23" s="118">
        <v>21407</v>
      </c>
      <c r="D23" s="118">
        <v>39188</v>
      </c>
      <c r="E23" s="4">
        <v>1721246</v>
      </c>
      <c r="F23" s="4">
        <v>0</v>
      </c>
      <c r="G23" s="4">
        <v>615181</v>
      </c>
      <c r="H23" s="4">
        <v>355351</v>
      </c>
      <c r="I23" s="64">
        <f t="shared" si="0"/>
        <v>2691778</v>
      </c>
      <c r="J23" s="63">
        <f t="shared" si="1"/>
        <v>125742.88784042603</v>
      </c>
      <c r="K23" s="63">
        <f t="shared" si="2"/>
        <v>68688.83331632132</v>
      </c>
    </row>
    <row r="24" spans="1:11" ht="17.25" customHeight="1">
      <c r="A24" s="63"/>
      <c r="B24" s="27" t="s">
        <v>19</v>
      </c>
      <c r="C24" s="118">
        <v>12742</v>
      </c>
      <c r="D24" s="118">
        <v>25260</v>
      </c>
      <c r="E24" s="4">
        <v>948183</v>
      </c>
      <c r="F24" s="4">
        <v>191841</v>
      </c>
      <c r="G24" s="4">
        <v>382322</v>
      </c>
      <c r="H24" s="4">
        <v>230330</v>
      </c>
      <c r="I24" s="64">
        <f t="shared" si="0"/>
        <v>1752676</v>
      </c>
      <c r="J24" s="63">
        <f t="shared" si="1"/>
        <v>137551.0908805525</v>
      </c>
      <c r="K24" s="63">
        <f t="shared" si="2"/>
        <v>69385.43151227236</v>
      </c>
    </row>
    <row r="25" spans="1:11" ht="17.25" customHeight="1">
      <c r="A25" s="63"/>
      <c r="B25" s="27" t="s">
        <v>20</v>
      </c>
      <c r="C25" s="118">
        <v>5688</v>
      </c>
      <c r="D25" s="118">
        <v>11823</v>
      </c>
      <c r="E25" s="4">
        <v>474101</v>
      </c>
      <c r="F25" s="4">
        <v>89657</v>
      </c>
      <c r="G25" s="4">
        <v>169054</v>
      </c>
      <c r="H25" s="4">
        <v>102170</v>
      </c>
      <c r="I25" s="64">
        <f t="shared" si="0"/>
        <v>834982</v>
      </c>
      <c r="J25" s="63">
        <f t="shared" si="1"/>
        <v>146797.11673699017</v>
      </c>
      <c r="K25" s="63">
        <f t="shared" si="2"/>
        <v>70623.53040683414</v>
      </c>
    </row>
    <row r="26" spans="1:11" ht="17.25" customHeight="1">
      <c r="A26" s="63"/>
      <c r="B26" s="27" t="s">
        <v>21</v>
      </c>
      <c r="C26" s="118">
        <v>7392</v>
      </c>
      <c r="D26" s="118">
        <v>14156</v>
      </c>
      <c r="E26" s="4">
        <v>776244</v>
      </c>
      <c r="F26" s="4">
        <v>0</v>
      </c>
      <c r="G26" s="4">
        <v>255771</v>
      </c>
      <c r="H26" s="4">
        <v>138419</v>
      </c>
      <c r="I26" s="64">
        <f t="shared" si="0"/>
        <v>1170434</v>
      </c>
      <c r="J26" s="63">
        <f t="shared" si="1"/>
        <v>158337.9329004329</v>
      </c>
      <c r="K26" s="63">
        <f t="shared" si="2"/>
        <v>82681.12461147217</v>
      </c>
    </row>
    <row r="27" spans="1:11" ht="17.25" customHeight="1">
      <c r="A27" s="63"/>
      <c r="B27" s="27" t="s">
        <v>35</v>
      </c>
      <c r="C27" s="118">
        <v>7733</v>
      </c>
      <c r="D27" s="118">
        <v>14745</v>
      </c>
      <c r="E27" s="4">
        <v>454489</v>
      </c>
      <c r="F27" s="4">
        <v>78533</v>
      </c>
      <c r="G27" s="4">
        <v>171313</v>
      </c>
      <c r="H27" s="4">
        <v>95323</v>
      </c>
      <c r="I27" s="64">
        <f t="shared" si="0"/>
        <v>799658</v>
      </c>
      <c r="J27" s="63">
        <f aca="true" t="shared" si="3" ref="J27:J32">SUM(I27*1000/C27)</f>
        <v>103408.50898745636</v>
      </c>
      <c r="K27" s="63">
        <f aca="true" t="shared" si="4" ref="K27:K32">SUM(I27*1000/D27)</f>
        <v>54232.48558833503</v>
      </c>
    </row>
    <row r="28" spans="1:11" ht="17.25" customHeight="1">
      <c r="A28" s="63"/>
      <c r="B28" s="28" t="s">
        <v>36</v>
      </c>
      <c r="C28" s="118">
        <v>8343</v>
      </c>
      <c r="D28" s="118">
        <v>15617</v>
      </c>
      <c r="E28" s="4">
        <v>655273</v>
      </c>
      <c r="F28" s="4">
        <v>0</v>
      </c>
      <c r="G28" s="4">
        <v>336261</v>
      </c>
      <c r="H28" s="4">
        <v>138796</v>
      </c>
      <c r="I28" s="64">
        <f t="shared" si="0"/>
        <v>1130330</v>
      </c>
      <c r="J28" s="63">
        <f t="shared" si="3"/>
        <v>135482.44036917176</v>
      </c>
      <c r="K28" s="63">
        <f t="shared" si="4"/>
        <v>72378.17762694499</v>
      </c>
    </row>
    <row r="29" spans="1:11" ht="17.25" customHeight="1">
      <c r="A29" s="63"/>
      <c r="B29" s="28" t="s">
        <v>37</v>
      </c>
      <c r="C29" s="118">
        <v>18886</v>
      </c>
      <c r="D29" s="118">
        <v>38582</v>
      </c>
      <c r="E29" s="4">
        <v>1770608</v>
      </c>
      <c r="F29" s="4">
        <v>0</v>
      </c>
      <c r="G29" s="4">
        <v>715894</v>
      </c>
      <c r="H29" s="4">
        <v>343448</v>
      </c>
      <c r="I29" s="64">
        <f t="shared" si="0"/>
        <v>2829950</v>
      </c>
      <c r="J29" s="63">
        <f t="shared" si="3"/>
        <v>149843.79963994492</v>
      </c>
      <c r="K29" s="63">
        <f t="shared" si="4"/>
        <v>73348.97102275673</v>
      </c>
    </row>
    <row r="30" spans="1:11" ht="17.25" customHeight="1">
      <c r="A30" s="63"/>
      <c r="B30" s="28" t="s">
        <v>38</v>
      </c>
      <c r="C30" s="118">
        <v>10383</v>
      </c>
      <c r="D30" s="118">
        <v>23215</v>
      </c>
      <c r="E30" s="4">
        <v>982996</v>
      </c>
      <c r="F30" s="4">
        <v>202976</v>
      </c>
      <c r="G30" s="4">
        <v>388983</v>
      </c>
      <c r="H30" s="4">
        <v>183996</v>
      </c>
      <c r="I30" s="64">
        <f t="shared" si="0"/>
        <v>1758951</v>
      </c>
      <c r="J30" s="63">
        <f t="shared" si="3"/>
        <v>169406.81883848598</v>
      </c>
      <c r="K30" s="63">
        <f t="shared" si="4"/>
        <v>75767.86560413525</v>
      </c>
    </row>
    <row r="31" spans="1:11" ht="17.25" customHeight="1">
      <c r="A31" s="63"/>
      <c r="B31" s="28" t="s">
        <v>39</v>
      </c>
      <c r="C31" s="119">
        <v>8222</v>
      </c>
      <c r="D31" s="118">
        <v>16447</v>
      </c>
      <c r="E31" s="4">
        <v>575688</v>
      </c>
      <c r="F31" s="4">
        <v>146121</v>
      </c>
      <c r="G31" s="4">
        <v>224421</v>
      </c>
      <c r="H31" s="4">
        <v>130278</v>
      </c>
      <c r="I31" s="64">
        <f t="shared" si="0"/>
        <v>1076508</v>
      </c>
      <c r="J31" s="63">
        <f t="shared" si="3"/>
        <v>130930.18730235953</v>
      </c>
      <c r="K31" s="63">
        <f t="shared" si="4"/>
        <v>65453.15255061713</v>
      </c>
    </row>
    <row r="32" spans="1:11" ht="17.25" customHeight="1">
      <c r="A32" s="63"/>
      <c r="B32" s="29" t="s">
        <v>40</v>
      </c>
      <c r="C32" s="119">
        <v>7258</v>
      </c>
      <c r="D32" s="118">
        <v>14423</v>
      </c>
      <c r="E32" s="4">
        <v>699054</v>
      </c>
      <c r="F32" s="4">
        <v>143083</v>
      </c>
      <c r="G32" s="4">
        <v>228804</v>
      </c>
      <c r="H32" s="4">
        <v>119588</v>
      </c>
      <c r="I32" s="64">
        <f t="shared" si="0"/>
        <v>1190529</v>
      </c>
      <c r="J32" s="63">
        <f t="shared" si="3"/>
        <v>164029.89804353815</v>
      </c>
      <c r="K32" s="63">
        <f t="shared" si="4"/>
        <v>82543.78423351591</v>
      </c>
    </row>
    <row r="33" spans="1:11" ht="17.25" customHeight="1">
      <c r="A33" s="63"/>
      <c r="B33" s="82" t="s">
        <v>41</v>
      </c>
      <c r="C33" s="119">
        <v>8155</v>
      </c>
      <c r="D33" s="118">
        <v>17744</v>
      </c>
      <c r="E33" s="4">
        <v>654232</v>
      </c>
      <c r="F33" s="4">
        <v>114339</v>
      </c>
      <c r="G33" s="4">
        <v>249507</v>
      </c>
      <c r="H33" s="4">
        <v>138578</v>
      </c>
      <c r="I33" s="64">
        <f t="shared" si="0"/>
        <v>1156656</v>
      </c>
      <c r="J33" s="63">
        <f t="shared" si="1"/>
        <v>141833.9668914776</v>
      </c>
      <c r="K33" s="63">
        <f t="shared" si="2"/>
        <v>65185.75293056808</v>
      </c>
    </row>
    <row r="34" spans="1:11" ht="17.25" customHeight="1">
      <c r="A34" s="63"/>
      <c r="B34" s="29" t="s">
        <v>42</v>
      </c>
      <c r="C34" s="119">
        <v>16366</v>
      </c>
      <c r="D34" s="118">
        <v>33554</v>
      </c>
      <c r="E34" s="4">
        <v>1367716</v>
      </c>
      <c r="F34" s="4">
        <v>0</v>
      </c>
      <c r="G34" s="4">
        <v>593581</v>
      </c>
      <c r="H34" s="4">
        <v>305159</v>
      </c>
      <c r="I34" s="64">
        <f t="shared" si="0"/>
        <v>2266456</v>
      </c>
      <c r="J34" s="63">
        <f t="shared" si="1"/>
        <v>138485.64096297201</v>
      </c>
      <c r="K34" s="63">
        <f t="shared" si="2"/>
        <v>67546.5220241998</v>
      </c>
    </row>
    <row r="35" spans="1:11" ht="17.25" customHeight="1">
      <c r="A35" s="63"/>
      <c r="B35" s="29" t="s">
        <v>43</v>
      </c>
      <c r="C35" s="119">
        <v>7264</v>
      </c>
      <c r="D35" s="118">
        <v>16525</v>
      </c>
      <c r="E35" s="4">
        <v>476492</v>
      </c>
      <c r="F35" s="4">
        <v>91932</v>
      </c>
      <c r="G35" s="4">
        <v>262235</v>
      </c>
      <c r="H35" s="4">
        <v>131539</v>
      </c>
      <c r="I35" s="64">
        <f t="shared" si="0"/>
        <v>962198</v>
      </c>
      <c r="J35" s="63">
        <f t="shared" si="1"/>
        <v>132461.1784140969</v>
      </c>
      <c r="K35" s="63">
        <f t="shared" si="2"/>
        <v>58226.80786686838</v>
      </c>
    </row>
    <row r="36" spans="1:11" ht="17.25" customHeight="1">
      <c r="A36" s="63"/>
      <c r="B36" s="29" t="s">
        <v>44</v>
      </c>
      <c r="C36" s="119">
        <v>11866</v>
      </c>
      <c r="D36" s="118">
        <v>25846</v>
      </c>
      <c r="E36" s="4">
        <v>888309</v>
      </c>
      <c r="F36" s="4">
        <v>0</v>
      </c>
      <c r="G36" s="4">
        <v>480283</v>
      </c>
      <c r="H36" s="4">
        <v>185460</v>
      </c>
      <c r="I36" s="64">
        <f t="shared" si="0"/>
        <v>1554052</v>
      </c>
      <c r="J36" s="63">
        <f t="shared" si="1"/>
        <v>130966.7958874094</v>
      </c>
      <c r="K36" s="63">
        <f t="shared" si="2"/>
        <v>60127.36980577265</v>
      </c>
    </row>
    <row r="37" spans="1:11" ht="17.25" customHeight="1">
      <c r="A37" s="63"/>
      <c r="B37" s="31" t="s">
        <v>45</v>
      </c>
      <c r="C37" s="118">
        <v>7014</v>
      </c>
      <c r="D37" s="118">
        <v>13850</v>
      </c>
      <c r="E37" s="4">
        <v>674720</v>
      </c>
      <c r="F37" s="4">
        <v>106499</v>
      </c>
      <c r="G37" s="4">
        <v>178484</v>
      </c>
      <c r="H37" s="4">
        <v>108110</v>
      </c>
      <c r="I37" s="64">
        <f t="shared" si="0"/>
        <v>1067813</v>
      </c>
      <c r="J37" s="63">
        <f t="shared" si="1"/>
        <v>152240.23381807812</v>
      </c>
      <c r="K37" s="63">
        <f t="shared" si="2"/>
        <v>77098.41155234657</v>
      </c>
    </row>
    <row r="38" spans="1:11" ht="17.25" customHeight="1">
      <c r="A38" s="65"/>
      <c r="B38" s="33" t="s">
        <v>46</v>
      </c>
      <c r="C38" s="120">
        <v>8823</v>
      </c>
      <c r="D38" s="120">
        <v>18165</v>
      </c>
      <c r="E38" s="10">
        <v>674040</v>
      </c>
      <c r="F38" s="10">
        <v>0</v>
      </c>
      <c r="G38" s="10">
        <v>342436</v>
      </c>
      <c r="H38" s="10">
        <v>147025</v>
      </c>
      <c r="I38" s="83">
        <f t="shared" si="0"/>
        <v>1163501</v>
      </c>
      <c r="J38" s="65">
        <f t="shared" si="1"/>
        <v>131871.35894820356</v>
      </c>
      <c r="K38" s="65">
        <f t="shared" si="2"/>
        <v>64051.80291769887</v>
      </c>
    </row>
    <row r="39" spans="1:11" ht="17.25" customHeight="1">
      <c r="A39" s="66"/>
      <c r="B39" s="35" t="s">
        <v>48</v>
      </c>
      <c r="C39" s="67">
        <f aca="true" t="shared" si="5" ref="C39:H39">SUM(C7:C38)</f>
        <v>428153</v>
      </c>
      <c r="D39" s="67">
        <f t="shared" si="5"/>
        <v>837660</v>
      </c>
      <c r="E39" s="67">
        <f t="shared" si="5"/>
        <v>34133425</v>
      </c>
      <c r="F39" s="67">
        <f t="shared" si="5"/>
        <v>3622919</v>
      </c>
      <c r="G39" s="67">
        <f t="shared" si="5"/>
        <v>13365661</v>
      </c>
      <c r="H39" s="67">
        <f t="shared" si="5"/>
        <v>6854894</v>
      </c>
      <c r="I39" s="67">
        <f>SUM(E39:H39)</f>
        <v>57976899</v>
      </c>
      <c r="J39" s="67">
        <f t="shared" si="1"/>
        <v>135411.63789579892</v>
      </c>
      <c r="K39" s="67">
        <f t="shared" si="2"/>
        <v>69212.92529188453</v>
      </c>
    </row>
    <row r="40" spans="1:11" ht="17.25" customHeight="1">
      <c r="A40" s="68"/>
      <c r="B40" s="38" t="s">
        <v>22</v>
      </c>
      <c r="C40" s="121">
        <v>6069</v>
      </c>
      <c r="D40" s="121">
        <v>12683</v>
      </c>
      <c r="E40" s="11">
        <v>461912</v>
      </c>
      <c r="F40" s="11">
        <v>67675</v>
      </c>
      <c r="G40" s="11">
        <v>167131</v>
      </c>
      <c r="H40" s="11">
        <v>87955</v>
      </c>
      <c r="I40" s="64">
        <f t="shared" si="0"/>
        <v>784673</v>
      </c>
      <c r="J40" s="68">
        <f t="shared" si="1"/>
        <v>129291.97561377492</v>
      </c>
      <c r="K40" s="68">
        <f t="shared" si="2"/>
        <v>61868.09114562801</v>
      </c>
    </row>
    <row r="41" spans="1:11" ht="17.25" customHeight="1">
      <c r="A41" s="63"/>
      <c r="B41" s="27" t="s">
        <v>23</v>
      </c>
      <c r="C41" s="118">
        <v>3584</v>
      </c>
      <c r="D41" s="118">
        <v>7231</v>
      </c>
      <c r="E41" s="4">
        <v>201297</v>
      </c>
      <c r="F41" s="4">
        <v>31931</v>
      </c>
      <c r="G41" s="4">
        <v>99276</v>
      </c>
      <c r="H41" s="4">
        <v>52222</v>
      </c>
      <c r="I41" s="64">
        <f t="shared" si="0"/>
        <v>384726</v>
      </c>
      <c r="J41" s="63">
        <f t="shared" si="1"/>
        <v>107345.42410714286</v>
      </c>
      <c r="K41" s="63">
        <f t="shared" si="2"/>
        <v>53205.089199280876</v>
      </c>
    </row>
    <row r="42" spans="1:11" ht="17.25" customHeight="1">
      <c r="A42" s="63"/>
      <c r="B42" s="27" t="s">
        <v>47</v>
      </c>
      <c r="C42" s="118">
        <v>3666</v>
      </c>
      <c r="D42" s="118">
        <v>7157</v>
      </c>
      <c r="E42" s="4">
        <v>218549</v>
      </c>
      <c r="F42" s="4">
        <v>54036</v>
      </c>
      <c r="G42" s="4">
        <v>93002</v>
      </c>
      <c r="H42" s="4">
        <v>46010</v>
      </c>
      <c r="I42" s="64">
        <f t="shared" si="0"/>
        <v>411597</v>
      </c>
      <c r="J42" s="63">
        <f t="shared" si="1"/>
        <v>112274.14075286416</v>
      </c>
      <c r="K42" s="63">
        <f t="shared" si="2"/>
        <v>57509.710772670114</v>
      </c>
    </row>
    <row r="43" spans="1:11" ht="17.25" customHeight="1">
      <c r="A43" s="63"/>
      <c r="B43" s="27" t="s">
        <v>24</v>
      </c>
      <c r="C43" s="118">
        <v>4679</v>
      </c>
      <c r="D43" s="118">
        <v>8641</v>
      </c>
      <c r="E43" s="4">
        <v>247035</v>
      </c>
      <c r="F43" s="4">
        <v>63306</v>
      </c>
      <c r="G43" s="4">
        <v>66979</v>
      </c>
      <c r="H43" s="4">
        <v>45924</v>
      </c>
      <c r="I43" s="64">
        <f t="shared" si="0"/>
        <v>423244</v>
      </c>
      <c r="J43" s="63">
        <f t="shared" si="1"/>
        <v>90456.08035905108</v>
      </c>
      <c r="K43" s="63">
        <f t="shared" si="2"/>
        <v>48980.904987848626</v>
      </c>
    </row>
    <row r="44" spans="1:11" ht="17.25" customHeight="1">
      <c r="A44" s="63"/>
      <c r="B44" s="27" t="s">
        <v>25</v>
      </c>
      <c r="C44" s="118">
        <v>4054</v>
      </c>
      <c r="D44" s="118">
        <v>7772</v>
      </c>
      <c r="E44" s="4">
        <v>263311</v>
      </c>
      <c r="F44" s="4">
        <v>65745</v>
      </c>
      <c r="G44" s="4">
        <v>112319</v>
      </c>
      <c r="H44" s="4">
        <v>52625</v>
      </c>
      <c r="I44" s="64">
        <f t="shared" si="0"/>
        <v>494000</v>
      </c>
      <c r="J44" s="63">
        <f t="shared" si="1"/>
        <v>121854.95806610755</v>
      </c>
      <c r="K44" s="63">
        <f t="shared" si="2"/>
        <v>63561.50283067422</v>
      </c>
    </row>
    <row r="45" spans="1:11" ht="17.25" customHeight="1">
      <c r="A45" s="63"/>
      <c r="B45" s="27" t="s">
        <v>26</v>
      </c>
      <c r="C45" s="118">
        <v>2935</v>
      </c>
      <c r="D45" s="118">
        <v>5345</v>
      </c>
      <c r="E45" s="4">
        <v>193607</v>
      </c>
      <c r="F45" s="4">
        <v>40474</v>
      </c>
      <c r="G45" s="4">
        <v>74953</v>
      </c>
      <c r="H45" s="4">
        <v>46872</v>
      </c>
      <c r="I45" s="64">
        <f t="shared" si="0"/>
        <v>355906</v>
      </c>
      <c r="J45" s="63">
        <f t="shared" si="1"/>
        <v>121262.69165247018</v>
      </c>
      <c r="K45" s="63">
        <f t="shared" si="2"/>
        <v>66586.7165575304</v>
      </c>
    </row>
    <row r="46" spans="1:11" ht="17.25" customHeight="1">
      <c r="A46" s="63"/>
      <c r="B46" s="27" t="s">
        <v>27</v>
      </c>
      <c r="C46" s="118">
        <v>7506</v>
      </c>
      <c r="D46" s="118">
        <v>14351</v>
      </c>
      <c r="E46" s="4">
        <v>446486</v>
      </c>
      <c r="F46" s="4">
        <v>74995</v>
      </c>
      <c r="G46" s="4">
        <v>272627</v>
      </c>
      <c r="H46" s="4">
        <v>150344</v>
      </c>
      <c r="I46" s="64">
        <f t="shared" si="0"/>
        <v>944452</v>
      </c>
      <c r="J46" s="63">
        <f t="shared" si="1"/>
        <v>125826.27231548095</v>
      </c>
      <c r="K46" s="63">
        <f t="shared" si="2"/>
        <v>65810.88425893665</v>
      </c>
    </row>
    <row r="47" spans="1:11" ht="17.25" customHeight="1">
      <c r="A47" s="63"/>
      <c r="B47" s="27" t="s">
        <v>28</v>
      </c>
      <c r="C47" s="118">
        <v>1913</v>
      </c>
      <c r="D47" s="118">
        <v>3968</v>
      </c>
      <c r="E47" s="4">
        <v>141335</v>
      </c>
      <c r="F47" s="4">
        <v>46130</v>
      </c>
      <c r="G47" s="4">
        <v>76769</v>
      </c>
      <c r="H47" s="4">
        <v>30544</v>
      </c>
      <c r="I47" s="64">
        <f t="shared" si="0"/>
        <v>294778</v>
      </c>
      <c r="J47" s="63">
        <f t="shared" si="1"/>
        <v>154092.0020909566</v>
      </c>
      <c r="K47" s="63">
        <f t="shared" si="2"/>
        <v>74288.81048387097</v>
      </c>
    </row>
    <row r="48" spans="1:11" ht="17.25" customHeight="1">
      <c r="A48" s="63"/>
      <c r="B48" s="27" t="s">
        <v>29</v>
      </c>
      <c r="C48" s="118">
        <v>4051</v>
      </c>
      <c r="D48" s="118">
        <v>9716</v>
      </c>
      <c r="E48" s="4">
        <v>537416</v>
      </c>
      <c r="F48" s="4">
        <v>89919</v>
      </c>
      <c r="G48" s="4">
        <v>155662</v>
      </c>
      <c r="H48" s="4">
        <v>63251</v>
      </c>
      <c r="I48" s="64">
        <f t="shared" si="0"/>
        <v>846248</v>
      </c>
      <c r="J48" s="63">
        <f t="shared" si="1"/>
        <v>208898.543569489</v>
      </c>
      <c r="K48" s="63">
        <f t="shared" si="2"/>
        <v>87098.39440098807</v>
      </c>
    </row>
    <row r="49" spans="1:11" ht="17.25" customHeight="1">
      <c r="A49" s="63"/>
      <c r="B49" s="27" t="s">
        <v>30</v>
      </c>
      <c r="C49" s="118">
        <v>1468</v>
      </c>
      <c r="D49" s="118">
        <v>3204</v>
      </c>
      <c r="E49" s="4">
        <v>115741</v>
      </c>
      <c r="F49" s="4">
        <v>31660</v>
      </c>
      <c r="G49" s="4">
        <v>45604</v>
      </c>
      <c r="H49" s="4">
        <v>24314</v>
      </c>
      <c r="I49" s="64">
        <f t="shared" si="0"/>
        <v>217319</v>
      </c>
      <c r="J49" s="63">
        <f t="shared" si="1"/>
        <v>148037.4659400545</v>
      </c>
      <c r="K49" s="63">
        <f t="shared" si="2"/>
        <v>67827.40324594257</v>
      </c>
    </row>
    <row r="50" spans="1:11" ht="17.25" customHeight="1">
      <c r="A50" s="63"/>
      <c r="B50" s="27" t="s">
        <v>31</v>
      </c>
      <c r="C50" s="118">
        <v>4719</v>
      </c>
      <c r="D50" s="118">
        <v>10538</v>
      </c>
      <c r="E50" s="4">
        <v>429299</v>
      </c>
      <c r="F50" s="4">
        <v>80299</v>
      </c>
      <c r="G50" s="4">
        <v>162094</v>
      </c>
      <c r="H50" s="4">
        <v>75896</v>
      </c>
      <c r="I50" s="64">
        <f t="shared" si="0"/>
        <v>747588</v>
      </c>
      <c r="J50" s="63">
        <f t="shared" si="1"/>
        <v>158420.85187539732</v>
      </c>
      <c r="K50" s="63">
        <f t="shared" si="2"/>
        <v>70942.11425317897</v>
      </c>
    </row>
    <row r="51" spans="1:11" ht="17.25" customHeight="1">
      <c r="A51" s="65"/>
      <c r="B51" s="33" t="s">
        <v>32</v>
      </c>
      <c r="C51" s="120">
        <v>3141</v>
      </c>
      <c r="D51" s="120">
        <v>6068</v>
      </c>
      <c r="E51" s="10">
        <v>262717</v>
      </c>
      <c r="F51" s="10">
        <v>29509</v>
      </c>
      <c r="G51" s="10">
        <v>115983</v>
      </c>
      <c r="H51" s="10">
        <v>58932</v>
      </c>
      <c r="I51" s="64">
        <f t="shared" si="0"/>
        <v>467141</v>
      </c>
      <c r="J51" s="65">
        <f t="shared" si="1"/>
        <v>148723.65488697868</v>
      </c>
      <c r="K51" s="65">
        <f t="shared" si="2"/>
        <v>76984.34410019776</v>
      </c>
    </row>
    <row r="52" spans="1:11" ht="17.25" customHeight="1">
      <c r="A52" s="66"/>
      <c r="B52" s="69" t="s">
        <v>2</v>
      </c>
      <c r="C52" s="67">
        <f aca="true" t="shared" si="6" ref="C52:H52">SUM(C40:C51)</f>
        <v>47785</v>
      </c>
      <c r="D52" s="67">
        <f t="shared" si="6"/>
        <v>96674</v>
      </c>
      <c r="E52" s="67">
        <f t="shared" si="6"/>
        <v>3518705</v>
      </c>
      <c r="F52" s="67">
        <f t="shared" si="6"/>
        <v>675679</v>
      </c>
      <c r="G52" s="67">
        <f t="shared" si="6"/>
        <v>1442399</v>
      </c>
      <c r="H52" s="67">
        <f t="shared" si="6"/>
        <v>734889</v>
      </c>
      <c r="I52" s="67">
        <f>SUM(E52:H52)</f>
        <v>6371672</v>
      </c>
      <c r="J52" s="67">
        <f>SUM(I52*1000/C52)</f>
        <v>133340.4206340902</v>
      </c>
      <c r="K52" s="67">
        <f>SUM(I52*1000/D52)</f>
        <v>65908.84829426733</v>
      </c>
    </row>
    <row r="53" spans="1:11" ht="17.25" customHeight="1">
      <c r="A53" s="70"/>
      <c r="B53" s="71" t="s">
        <v>62</v>
      </c>
      <c r="C53" s="72">
        <f aca="true" t="shared" si="7" ref="C53:H53">SUM(C52,C39)</f>
        <v>475938</v>
      </c>
      <c r="D53" s="72">
        <f t="shared" si="7"/>
        <v>934334</v>
      </c>
      <c r="E53" s="72">
        <f t="shared" si="7"/>
        <v>37652130</v>
      </c>
      <c r="F53" s="72">
        <f t="shared" si="7"/>
        <v>4298598</v>
      </c>
      <c r="G53" s="72">
        <f t="shared" si="7"/>
        <v>14808060</v>
      </c>
      <c r="H53" s="72">
        <f t="shared" si="7"/>
        <v>7589783</v>
      </c>
      <c r="I53" s="72">
        <f>SUM(E53:H53)</f>
        <v>64348571</v>
      </c>
      <c r="J53" s="72">
        <f>SUM(I53*1000/C53)</f>
        <v>135203.68409330628</v>
      </c>
      <c r="K53" s="72">
        <f>SUM(I53*1000/D53)</f>
        <v>68871.05788722234</v>
      </c>
    </row>
    <row r="54" ht="17.25" customHeight="1"/>
    <row r="55" ht="13.5">
      <c r="D55" s="14"/>
    </row>
    <row r="56" ht="13.5">
      <c r="D56" s="14"/>
    </row>
    <row r="57" ht="13.5">
      <c r="D57" s="14"/>
    </row>
    <row r="58" ht="13.5">
      <c r="D58" s="14"/>
    </row>
    <row r="59" ht="13.5">
      <c r="D59" s="14"/>
    </row>
    <row r="60" ht="13.5">
      <c r="D60" s="14"/>
    </row>
    <row r="61" ht="13.5">
      <c r="D61" s="14"/>
    </row>
  </sheetData>
  <mergeCells count="12">
    <mergeCell ref="A3:A6"/>
    <mergeCell ref="B3:B6"/>
    <mergeCell ref="C3:D3"/>
    <mergeCell ref="C4:C6"/>
    <mergeCell ref="D4:D6"/>
    <mergeCell ref="J3:J6"/>
    <mergeCell ref="K3:K6"/>
    <mergeCell ref="E3:H3"/>
    <mergeCell ref="E4:E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SheetLayoutView="75" workbookViewId="0" topLeftCell="A1">
      <pane xSplit="2" ySplit="6" topLeftCell="C7" activePane="bottomRight" state="frozen"/>
      <selection pane="topLeft" activeCell="C53" sqref="C53:I53"/>
      <selection pane="topRight" activeCell="C53" sqref="C53:I53"/>
      <selection pane="bottomLeft" activeCell="C53" sqref="C53:I53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11.625" style="9" customWidth="1"/>
    <col min="3" max="11" width="11.625" style="1" customWidth="1"/>
    <col min="12" max="16384" width="9.00390625" style="1" customWidth="1"/>
  </cols>
  <sheetData>
    <row r="1" spans="1:11" ht="23.25" customHeight="1">
      <c r="A1" s="15" t="s">
        <v>66</v>
      </c>
      <c r="B1" s="44"/>
      <c r="C1" s="45"/>
      <c r="D1" s="45"/>
      <c r="E1" s="45"/>
      <c r="F1" s="45"/>
      <c r="G1" s="45"/>
      <c r="H1" s="45"/>
      <c r="I1" s="45"/>
      <c r="J1" s="45"/>
      <c r="K1" s="45"/>
    </row>
    <row r="2" spans="1:11" ht="23.25" customHeight="1">
      <c r="A2" s="58" t="s">
        <v>63</v>
      </c>
      <c r="B2" s="44"/>
      <c r="C2" s="45"/>
      <c r="D2" s="45"/>
      <c r="E2" s="45"/>
      <c r="F2" s="45"/>
      <c r="G2" s="45"/>
      <c r="H2" s="45"/>
      <c r="I2" s="45"/>
      <c r="J2" s="45"/>
      <c r="K2" s="45"/>
    </row>
    <row r="3" spans="1:11" ht="17.25" customHeight="1">
      <c r="A3" s="104" t="s">
        <v>49</v>
      </c>
      <c r="B3" s="107" t="s">
        <v>50</v>
      </c>
      <c r="C3" s="110" t="s">
        <v>51</v>
      </c>
      <c r="D3" s="111"/>
      <c r="E3" s="110" t="s">
        <v>52</v>
      </c>
      <c r="F3" s="112"/>
      <c r="G3" s="112"/>
      <c r="H3" s="112"/>
      <c r="I3" s="46"/>
      <c r="J3" s="101" t="s">
        <v>53</v>
      </c>
      <c r="K3" s="101" t="s">
        <v>54</v>
      </c>
    </row>
    <row r="4" spans="1:11" ht="17.25" customHeight="1">
      <c r="A4" s="105"/>
      <c r="B4" s="108"/>
      <c r="C4" s="113" t="s">
        <v>55</v>
      </c>
      <c r="D4" s="116" t="s">
        <v>56</v>
      </c>
      <c r="E4" s="101" t="s">
        <v>57</v>
      </c>
      <c r="F4" s="101" t="s">
        <v>58</v>
      </c>
      <c r="G4" s="101" t="s">
        <v>59</v>
      </c>
      <c r="H4" s="101" t="s">
        <v>1</v>
      </c>
      <c r="I4" s="47" t="s">
        <v>60</v>
      </c>
      <c r="J4" s="102"/>
      <c r="K4" s="102"/>
    </row>
    <row r="5" spans="1:11" ht="17.25" customHeight="1">
      <c r="A5" s="105"/>
      <c r="B5" s="108"/>
      <c r="C5" s="114"/>
      <c r="D5" s="116"/>
      <c r="E5" s="102"/>
      <c r="F5" s="102"/>
      <c r="G5" s="102"/>
      <c r="H5" s="102"/>
      <c r="I5" s="47" t="s">
        <v>61</v>
      </c>
      <c r="J5" s="102"/>
      <c r="K5" s="102"/>
    </row>
    <row r="6" spans="1:11" ht="17.25" customHeight="1">
      <c r="A6" s="106"/>
      <c r="B6" s="109"/>
      <c r="C6" s="115"/>
      <c r="D6" s="116"/>
      <c r="E6" s="103"/>
      <c r="F6" s="103"/>
      <c r="G6" s="103"/>
      <c r="H6" s="103"/>
      <c r="I6" s="48"/>
      <c r="J6" s="103"/>
      <c r="K6" s="103"/>
    </row>
    <row r="7" spans="1:11" ht="17.25" customHeight="1">
      <c r="A7" s="3"/>
      <c r="B7" s="73" t="s">
        <v>4</v>
      </c>
      <c r="C7" s="117">
        <v>38237</v>
      </c>
      <c r="D7" s="117">
        <v>78692</v>
      </c>
      <c r="E7" s="3">
        <v>912411</v>
      </c>
      <c r="F7" s="3">
        <v>0</v>
      </c>
      <c r="G7" s="3">
        <v>249955</v>
      </c>
      <c r="H7" s="3">
        <v>200437</v>
      </c>
      <c r="I7" s="49">
        <f aca="true" t="shared" si="0" ref="I7:I53">SUM(E7:H7)</f>
        <v>1362803</v>
      </c>
      <c r="J7" s="49">
        <f aca="true" t="shared" si="1" ref="J7:J53">SUM(I7*1000/C7)</f>
        <v>35640.9498653137</v>
      </c>
      <c r="K7" s="49">
        <f aca="true" t="shared" si="2" ref="K7:K53">SUM(I7*1000/D7)</f>
        <v>17318.189904945866</v>
      </c>
    </row>
    <row r="8" spans="1:11" ht="17.25" customHeight="1">
      <c r="A8" s="4"/>
      <c r="B8" s="74" t="s">
        <v>5</v>
      </c>
      <c r="C8" s="118">
        <v>26390</v>
      </c>
      <c r="D8" s="118">
        <v>44991</v>
      </c>
      <c r="E8" s="4">
        <v>526625</v>
      </c>
      <c r="F8" s="4">
        <v>104111</v>
      </c>
      <c r="G8" s="4">
        <v>98759</v>
      </c>
      <c r="H8" s="4">
        <v>153008</v>
      </c>
      <c r="I8" s="50">
        <f t="shared" si="0"/>
        <v>882503</v>
      </c>
      <c r="J8" s="50">
        <f t="shared" si="1"/>
        <v>33440.810913224705</v>
      </c>
      <c r="K8" s="50">
        <f t="shared" si="2"/>
        <v>19615.100797937364</v>
      </c>
    </row>
    <row r="9" spans="1:11" ht="17.25" customHeight="1">
      <c r="A9" s="4"/>
      <c r="B9" s="74" t="s">
        <v>6</v>
      </c>
      <c r="C9" s="118">
        <v>24643</v>
      </c>
      <c r="D9" s="118">
        <v>45596</v>
      </c>
      <c r="E9" s="4">
        <v>663433</v>
      </c>
      <c r="F9" s="4">
        <v>77207</v>
      </c>
      <c r="G9" s="4">
        <v>221759</v>
      </c>
      <c r="H9" s="4">
        <v>125756</v>
      </c>
      <c r="I9" s="50">
        <f t="shared" si="0"/>
        <v>1088155</v>
      </c>
      <c r="J9" s="50">
        <f t="shared" si="1"/>
        <v>44156.75851154486</v>
      </c>
      <c r="K9" s="50">
        <f t="shared" si="2"/>
        <v>23865.141679094657</v>
      </c>
    </row>
    <row r="10" spans="1:11" ht="17.25" customHeight="1">
      <c r="A10" s="4"/>
      <c r="B10" s="74" t="s">
        <v>7</v>
      </c>
      <c r="C10" s="118">
        <v>25438</v>
      </c>
      <c r="D10" s="118">
        <v>50252</v>
      </c>
      <c r="E10" s="4">
        <v>592296</v>
      </c>
      <c r="F10" s="4">
        <v>0</v>
      </c>
      <c r="G10" s="4">
        <v>199890</v>
      </c>
      <c r="H10" s="4">
        <v>94966</v>
      </c>
      <c r="I10" s="50">
        <f t="shared" si="0"/>
        <v>887152</v>
      </c>
      <c r="J10" s="50">
        <f t="shared" si="1"/>
        <v>34875.068794716564</v>
      </c>
      <c r="K10" s="50">
        <f t="shared" si="2"/>
        <v>17654.063519859905</v>
      </c>
    </row>
    <row r="11" spans="1:11" ht="17.25" customHeight="1">
      <c r="A11" s="4"/>
      <c r="B11" s="74" t="s">
        <v>8</v>
      </c>
      <c r="C11" s="118">
        <v>13651</v>
      </c>
      <c r="D11" s="118">
        <v>26743</v>
      </c>
      <c r="E11" s="4">
        <v>297566</v>
      </c>
      <c r="F11" s="4">
        <v>58254</v>
      </c>
      <c r="G11" s="4">
        <v>139795</v>
      </c>
      <c r="H11" s="4">
        <v>65895</v>
      </c>
      <c r="I11" s="50">
        <f t="shared" si="0"/>
        <v>561510</v>
      </c>
      <c r="J11" s="50">
        <f t="shared" si="1"/>
        <v>41133.2503113325</v>
      </c>
      <c r="K11" s="50">
        <f t="shared" si="2"/>
        <v>20996.522454474067</v>
      </c>
    </row>
    <row r="12" spans="1:11" ht="17.25" customHeight="1">
      <c r="A12" s="4"/>
      <c r="B12" s="74" t="s">
        <v>9</v>
      </c>
      <c r="C12" s="118">
        <v>9102</v>
      </c>
      <c r="D12" s="118">
        <v>18954</v>
      </c>
      <c r="E12" s="4">
        <v>214227</v>
      </c>
      <c r="F12" s="4">
        <v>21030</v>
      </c>
      <c r="G12" s="4">
        <v>84091</v>
      </c>
      <c r="H12" s="4">
        <v>44870</v>
      </c>
      <c r="I12" s="50">
        <f t="shared" si="0"/>
        <v>364218</v>
      </c>
      <c r="J12" s="50">
        <f t="shared" si="1"/>
        <v>40015.16150296638</v>
      </c>
      <c r="K12" s="50">
        <f t="shared" si="2"/>
        <v>19215.891104779992</v>
      </c>
    </row>
    <row r="13" spans="1:11" ht="17.25" customHeight="1">
      <c r="A13" s="4"/>
      <c r="B13" s="74" t="s">
        <v>33</v>
      </c>
      <c r="C13" s="118">
        <v>11719</v>
      </c>
      <c r="D13" s="118">
        <v>21861</v>
      </c>
      <c r="E13" s="4">
        <v>280920</v>
      </c>
      <c r="F13" s="4">
        <v>25055</v>
      </c>
      <c r="G13" s="4">
        <v>114540</v>
      </c>
      <c r="H13" s="4">
        <v>63678</v>
      </c>
      <c r="I13" s="50">
        <f t="shared" si="0"/>
        <v>484193</v>
      </c>
      <c r="J13" s="50">
        <f t="shared" si="1"/>
        <v>41316.921239013565</v>
      </c>
      <c r="K13" s="50">
        <f t="shared" si="2"/>
        <v>22148.712318741138</v>
      </c>
    </row>
    <row r="14" spans="1:11" ht="17.25" customHeight="1">
      <c r="A14" s="4"/>
      <c r="B14" s="74" t="s">
        <v>10</v>
      </c>
      <c r="C14" s="118">
        <v>8043</v>
      </c>
      <c r="D14" s="118">
        <v>16914</v>
      </c>
      <c r="E14" s="4">
        <v>193841</v>
      </c>
      <c r="F14" s="4">
        <v>39569</v>
      </c>
      <c r="G14" s="4">
        <v>61802</v>
      </c>
      <c r="H14" s="4">
        <v>28599</v>
      </c>
      <c r="I14" s="50">
        <f t="shared" si="0"/>
        <v>323811</v>
      </c>
      <c r="J14" s="50">
        <f t="shared" si="1"/>
        <v>40259.977620290934</v>
      </c>
      <c r="K14" s="50">
        <f t="shared" si="2"/>
        <v>19144.55480666903</v>
      </c>
    </row>
    <row r="15" spans="1:11" ht="17.25" customHeight="1">
      <c r="A15" s="4"/>
      <c r="B15" s="74" t="s">
        <v>34</v>
      </c>
      <c r="C15" s="118">
        <v>10737</v>
      </c>
      <c r="D15" s="118">
        <v>22556</v>
      </c>
      <c r="E15" s="4">
        <v>262711</v>
      </c>
      <c r="F15" s="4">
        <v>47791</v>
      </c>
      <c r="G15" s="4">
        <v>89857</v>
      </c>
      <c r="H15" s="4">
        <v>44184</v>
      </c>
      <c r="I15" s="50">
        <f t="shared" si="0"/>
        <v>444543</v>
      </c>
      <c r="J15" s="50">
        <f t="shared" si="1"/>
        <v>41402.905839620005</v>
      </c>
      <c r="K15" s="50">
        <f t="shared" si="2"/>
        <v>19708.41461251995</v>
      </c>
    </row>
    <row r="16" spans="1:11" ht="17.25" customHeight="1">
      <c r="A16" s="4"/>
      <c r="B16" s="74" t="s">
        <v>11</v>
      </c>
      <c r="C16" s="118">
        <v>8674</v>
      </c>
      <c r="D16" s="118">
        <v>15870</v>
      </c>
      <c r="E16" s="4">
        <v>138794</v>
      </c>
      <c r="F16" s="4">
        <v>26000</v>
      </c>
      <c r="G16" s="4">
        <v>45624</v>
      </c>
      <c r="H16" s="4">
        <v>31578</v>
      </c>
      <c r="I16" s="50">
        <f t="shared" si="0"/>
        <v>241996</v>
      </c>
      <c r="J16" s="50">
        <f t="shared" si="1"/>
        <v>27899.008531242795</v>
      </c>
      <c r="K16" s="50">
        <f t="shared" si="2"/>
        <v>15248.645242596092</v>
      </c>
    </row>
    <row r="17" spans="1:11" ht="17.25" customHeight="1">
      <c r="A17" s="4"/>
      <c r="B17" s="74" t="s">
        <v>12</v>
      </c>
      <c r="C17" s="118">
        <v>4807</v>
      </c>
      <c r="D17" s="118">
        <v>8673</v>
      </c>
      <c r="E17" s="4">
        <v>60531</v>
      </c>
      <c r="F17" s="4">
        <v>14565</v>
      </c>
      <c r="G17" s="4">
        <v>34272</v>
      </c>
      <c r="H17" s="4">
        <v>14077</v>
      </c>
      <c r="I17" s="50">
        <f t="shared" si="0"/>
        <v>123445</v>
      </c>
      <c r="J17" s="50">
        <f t="shared" si="1"/>
        <v>25680.25795714583</v>
      </c>
      <c r="K17" s="50">
        <f t="shared" si="2"/>
        <v>14233.252623083132</v>
      </c>
    </row>
    <row r="18" spans="1:11" ht="17.25" customHeight="1">
      <c r="A18" s="4"/>
      <c r="B18" s="74" t="s">
        <v>13</v>
      </c>
      <c r="C18" s="118">
        <v>7568</v>
      </c>
      <c r="D18" s="118">
        <v>13637</v>
      </c>
      <c r="E18" s="4">
        <v>147999</v>
      </c>
      <c r="F18" s="4">
        <v>29771</v>
      </c>
      <c r="G18" s="4">
        <v>72853</v>
      </c>
      <c r="H18" s="4">
        <v>31158</v>
      </c>
      <c r="I18" s="50">
        <f t="shared" si="0"/>
        <v>281781</v>
      </c>
      <c r="J18" s="50">
        <f t="shared" si="1"/>
        <v>37233.21881606765</v>
      </c>
      <c r="K18" s="50">
        <f t="shared" si="2"/>
        <v>20662.97572779937</v>
      </c>
    </row>
    <row r="19" spans="1:11" ht="17.25" customHeight="1">
      <c r="A19" s="4"/>
      <c r="B19" s="74" t="s">
        <v>14</v>
      </c>
      <c r="C19" s="118">
        <v>13397</v>
      </c>
      <c r="D19" s="118">
        <v>26226</v>
      </c>
      <c r="E19" s="4">
        <v>335552</v>
      </c>
      <c r="F19" s="4">
        <v>0</v>
      </c>
      <c r="G19" s="4">
        <v>166907</v>
      </c>
      <c r="H19" s="4">
        <v>67375</v>
      </c>
      <c r="I19" s="50">
        <f t="shared" si="0"/>
        <v>569834</v>
      </c>
      <c r="J19" s="50">
        <f t="shared" si="1"/>
        <v>42534.448010748674</v>
      </c>
      <c r="K19" s="50">
        <f t="shared" si="2"/>
        <v>21727.82734690765</v>
      </c>
    </row>
    <row r="20" spans="1:11" ht="17.25" customHeight="1">
      <c r="A20" s="4"/>
      <c r="B20" s="74" t="s">
        <v>15</v>
      </c>
      <c r="C20" s="118">
        <v>19072</v>
      </c>
      <c r="D20" s="118">
        <v>34358</v>
      </c>
      <c r="E20" s="4">
        <v>289329</v>
      </c>
      <c r="F20" s="4">
        <v>0</v>
      </c>
      <c r="G20" s="4">
        <v>303856</v>
      </c>
      <c r="H20" s="4">
        <v>94319</v>
      </c>
      <c r="I20" s="50">
        <f t="shared" si="0"/>
        <v>687504</v>
      </c>
      <c r="J20" s="50">
        <f t="shared" si="1"/>
        <v>36047.81879194631</v>
      </c>
      <c r="K20" s="50">
        <f t="shared" si="2"/>
        <v>20010.012224227256</v>
      </c>
    </row>
    <row r="21" spans="1:11" ht="17.25" customHeight="1">
      <c r="A21" s="4"/>
      <c r="B21" s="74" t="s">
        <v>16</v>
      </c>
      <c r="C21" s="118">
        <v>11708</v>
      </c>
      <c r="D21" s="118">
        <v>21484</v>
      </c>
      <c r="E21" s="4">
        <v>307226</v>
      </c>
      <c r="F21" s="4">
        <v>75037</v>
      </c>
      <c r="G21" s="4">
        <v>119825</v>
      </c>
      <c r="H21" s="4">
        <v>66970</v>
      </c>
      <c r="I21" s="50">
        <f t="shared" si="0"/>
        <v>569058</v>
      </c>
      <c r="J21" s="50">
        <f t="shared" si="1"/>
        <v>48604.20225486847</v>
      </c>
      <c r="K21" s="50">
        <f t="shared" si="2"/>
        <v>26487.525600446843</v>
      </c>
    </row>
    <row r="22" spans="1:11" ht="17.25" customHeight="1">
      <c r="A22" s="4"/>
      <c r="B22" s="74" t="s">
        <v>17</v>
      </c>
      <c r="C22" s="118">
        <v>27372</v>
      </c>
      <c r="D22" s="118">
        <v>51624</v>
      </c>
      <c r="E22" s="4">
        <v>512861</v>
      </c>
      <c r="F22" s="4">
        <v>90986</v>
      </c>
      <c r="G22" s="4">
        <v>266654</v>
      </c>
      <c r="H22" s="4">
        <v>131778</v>
      </c>
      <c r="I22" s="50">
        <f t="shared" si="0"/>
        <v>1002279</v>
      </c>
      <c r="J22" s="50">
        <f t="shared" si="1"/>
        <v>36616.9443226655</v>
      </c>
      <c r="K22" s="50">
        <f t="shared" si="2"/>
        <v>19414.98140399814</v>
      </c>
    </row>
    <row r="23" spans="1:11" ht="17.25" customHeight="1">
      <c r="A23" s="4"/>
      <c r="B23" s="74" t="s">
        <v>18</v>
      </c>
      <c r="C23" s="118">
        <v>21407</v>
      </c>
      <c r="D23" s="118">
        <v>39188</v>
      </c>
      <c r="E23" s="4">
        <v>330669</v>
      </c>
      <c r="F23" s="4">
        <v>0</v>
      </c>
      <c r="G23" s="4">
        <v>170880</v>
      </c>
      <c r="H23" s="4">
        <v>78006</v>
      </c>
      <c r="I23" s="50">
        <f t="shared" si="0"/>
        <v>579555</v>
      </c>
      <c r="J23" s="50">
        <f t="shared" si="1"/>
        <v>27073.153641332276</v>
      </c>
      <c r="K23" s="50">
        <f t="shared" si="2"/>
        <v>14789.093600081658</v>
      </c>
    </row>
    <row r="24" spans="1:11" ht="17.25" customHeight="1">
      <c r="A24" s="4"/>
      <c r="B24" s="74" t="s">
        <v>19</v>
      </c>
      <c r="C24" s="118">
        <v>12742</v>
      </c>
      <c r="D24" s="118">
        <v>25260</v>
      </c>
      <c r="E24" s="4">
        <v>257823</v>
      </c>
      <c r="F24" s="4">
        <v>52099</v>
      </c>
      <c r="G24" s="4">
        <v>103873</v>
      </c>
      <c r="H24" s="4">
        <v>62815</v>
      </c>
      <c r="I24" s="50">
        <f t="shared" si="0"/>
        <v>476610</v>
      </c>
      <c r="J24" s="50">
        <f t="shared" si="1"/>
        <v>37404.64605242505</v>
      </c>
      <c r="K24" s="50">
        <f t="shared" si="2"/>
        <v>18868.17102137767</v>
      </c>
    </row>
    <row r="25" spans="1:11" ht="17.25" customHeight="1">
      <c r="A25" s="4"/>
      <c r="B25" s="74" t="s">
        <v>20</v>
      </c>
      <c r="C25" s="118">
        <v>5688</v>
      </c>
      <c r="D25" s="118">
        <v>11823</v>
      </c>
      <c r="E25" s="4">
        <v>165556</v>
      </c>
      <c r="F25" s="4">
        <v>27168</v>
      </c>
      <c r="G25" s="4">
        <v>51227</v>
      </c>
      <c r="H25" s="4">
        <v>32512</v>
      </c>
      <c r="I25" s="50">
        <f t="shared" si="0"/>
        <v>276463</v>
      </c>
      <c r="J25" s="50">
        <f t="shared" si="1"/>
        <v>48604.60618846695</v>
      </c>
      <c r="K25" s="50">
        <f t="shared" si="2"/>
        <v>23383.48980800135</v>
      </c>
    </row>
    <row r="26" spans="1:11" ht="17.25" customHeight="1">
      <c r="A26" s="4"/>
      <c r="B26" s="74" t="s">
        <v>21</v>
      </c>
      <c r="C26" s="118">
        <v>7392</v>
      </c>
      <c r="D26" s="118">
        <v>14156</v>
      </c>
      <c r="E26" s="4">
        <v>166801</v>
      </c>
      <c r="F26" s="4">
        <v>0</v>
      </c>
      <c r="G26" s="4">
        <v>51154</v>
      </c>
      <c r="H26" s="4">
        <v>25166</v>
      </c>
      <c r="I26" s="50">
        <f t="shared" si="0"/>
        <v>243121</v>
      </c>
      <c r="J26" s="50">
        <f t="shared" si="1"/>
        <v>32889.74567099567</v>
      </c>
      <c r="K26" s="50">
        <f t="shared" si="2"/>
        <v>17174.413676179713</v>
      </c>
    </row>
    <row r="27" spans="1:11" ht="17.25" customHeight="1">
      <c r="A27" s="4"/>
      <c r="B27" s="74" t="s">
        <v>35</v>
      </c>
      <c r="C27" s="118">
        <v>7733</v>
      </c>
      <c r="D27" s="118">
        <v>14745</v>
      </c>
      <c r="E27" s="4">
        <v>113909</v>
      </c>
      <c r="F27" s="4">
        <v>19670</v>
      </c>
      <c r="G27" s="4">
        <v>42828</v>
      </c>
      <c r="H27" s="4">
        <v>23830</v>
      </c>
      <c r="I27" s="50">
        <f t="shared" si="0"/>
        <v>200237</v>
      </c>
      <c r="J27" s="50">
        <f t="shared" si="1"/>
        <v>25893.831630673736</v>
      </c>
      <c r="K27" s="50">
        <f t="shared" si="2"/>
        <v>13579.993218040014</v>
      </c>
    </row>
    <row r="28" spans="1:11" ht="17.25" customHeight="1">
      <c r="A28" s="4"/>
      <c r="B28" s="75" t="s">
        <v>36</v>
      </c>
      <c r="C28" s="118">
        <v>8343</v>
      </c>
      <c r="D28" s="118">
        <v>15617</v>
      </c>
      <c r="E28" s="4">
        <v>197619</v>
      </c>
      <c r="F28" s="4">
        <v>0</v>
      </c>
      <c r="G28" s="4">
        <v>137562</v>
      </c>
      <c r="H28" s="4">
        <v>0</v>
      </c>
      <c r="I28" s="50">
        <f t="shared" si="0"/>
        <v>335181</v>
      </c>
      <c r="J28" s="50">
        <f t="shared" si="1"/>
        <v>40175.11686443725</v>
      </c>
      <c r="K28" s="50">
        <f t="shared" si="2"/>
        <v>21462.572837292693</v>
      </c>
    </row>
    <row r="29" spans="1:11" ht="17.25" customHeight="1">
      <c r="A29" s="4"/>
      <c r="B29" s="75" t="s">
        <v>37</v>
      </c>
      <c r="C29" s="118">
        <v>18886</v>
      </c>
      <c r="D29" s="118">
        <v>38582</v>
      </c>
      <c r="E29" s="4">
        <v>432394</v>
      </c>
      <c r="F29" s="4">
        <v>0</v>
      </c>
      <c r="G29" s="4">
        <v>204541</v>
      </c>
      <c r="H29" s="4">
        <v>93667</v>
      </c>
      <c r="I29" s="50">
        <f t="shared" si="0"/>
        <v>730602</v>
      </c>
      <c r="J29" s="50">
        <f t="shared" si="1"/>
        <v>38684.84591761093</v>
      </c>
      <c r="K29" s="50">
        <f t="shared" si="2"/>
        <v>18936.343372557152</v>
      </c>
    </row>
    <row r="30" spans="1:11" ht="17.25" customHeight="1">
      <c r="A30" s="4"/>
      <c r="B30" s="75" t="s">
        <v>38</v>
      </c>
      <c r="C30" s="118">
        <v>10383</v>
      </c>
      <c r="D30" s="118">
        <v>23215</v>
      </c>
      <c r="E30" s="4">
        <v>308955</v>
      </c>
      <c r="F30" s="4">
        <v>53970</v>
      </c>
      <c r="G30" s="4">
        <v>97243</v>
      </c>
      <c r="H30" s="4">
        <v>46001</v>
      </c>
      <c r="I30" s="50">
        <f t="shared" si="0"/>
        <v>506169</v>
      </c>
      <c r="J30" s="50">
        <f t="shared" si="1"/>
        <v>48749.78329962439</v>
      </c>
      <c r="K30" s="50">
        <f t="shared" si="2"/>
        <v>21803.53219900926</v>
      </c>
    </row>
    <row r="31" spans="1:11" ht="17.25" customHeight="1">
      <c r="A31" s="4"/>
      <c r="B31" s="75" t="s">
        <v>39</v>
      </c>
      <c r="C31" s="118">
        <v>8222</v>
      </c>
      <c r="D31" s="118">
        <v>16447</v>
      </c>
      <c r="E31" s="4">
        <v>164704</v>
      </c>
      <c r="F31" s="4">
        <v>41083</v>
      </c>
      <c r="G31" s="4">
        <v>65152</v>
      </c>
      <c r="H31" s="4">
        <v>36749</v>
      </c>
      <c r="I31" s="50">
        <f t="shared" si="0"/>
        <v>307688</v>
      </c>
      <c r="J31" s="50">
        <f t="shared" si="1"/>
        <v>37422.5249331063</v>
      </c>
      <c r="K31" s="50">
        <f t="shared" si="2"/>
        <v>18707.84945582781</v>
      </c>
    </row>
    <row r="32" spans="1:11" ht="17.25" customHeight="1">
      <c r="A32" s="4"/>
      <c r="B32" s="75" t="s">
        <v>40</v>
      </c>
      <c r="C32" s="118">
        <v>7258</v>
      </c>
      <c r="D32" s="118">
        <v>14423</v>
      </c>
      <c r="E32" s="4">
        <v>127864</v>
      </c>
      <c r="F32" s="4">
        <v>32547</v>
      </c>
      <c r="G32" s="4">
        <v>91525</v>
      </c>
      <c r="H32" s="4">
        <v>37072</v>
      </c>
      <c r="I32" s="50">
        <f t="shared" si="0"/>
        <v>289008</v>
      </c>
      <c r="J32" s="50">
        <f t="shared" si="1"/>
        <v>39819.23394874621</v>
      </c>
      <c r="K32" s="50">
        <f t="shared" si="2"/>
        <v>20037.99486930597</v>
      </c>
    </row>
    <row r="33" spans="1:11" ht="17.25" customHeight="1">
      <c r="A33" s="4"/>
      <c r="B33" s="76" t="s">
        <v>41</v>
      </c>
      <c r="C33" s="118">
        <v>8155</v>
      </c>
      <c r="D33" s="118">
        <v>17744</v>
      </c>
      <c r="E33" s="4">
        <v>161434</v>
      </c>
      <c r="F33" s="4">
        <v>40282</v>
      </c>
      <c r="G33" s="4">
        <v>77971</v>
      </c>
      <c r="H33" s="4">
        <v>45317</v>
      </c>
      <c r="I33" s="50">
        <f t="shared" si="0"/>
        <v>325004</v>
      </c>
      <c r="J33" s="50">
        <f t="shared" si="1"/>
        <v>39853.34150827713</v>
      </c>
      <c r="K33" s="50">
        <f t="shared" si="2"/>
        <v>18316.275924256086</v>
      </c>
    </row>
    <row r="34" spans="1:11" ht="17.25" customHeight="1">
      <c r="A34" s="4"/>
      <c r="B34" s="74" t="s">
        <v>42</v>
      </c>
      <c r="C34" s="118">
        <v>16366</v>
      </c>
      <c r="D34" s="118">
        <v>33554</v>
      </c>
      <c r="E34" s="4">
        <v>471541</v>
      </c>
      <c r="F34" s="4">
        <v>0</v>
      </c>
      <c r="G34" s="4">
        <v>165648</v>
      </c>
      <c r="H34" s="4">
        <v>101721</v>
      </c>
      <c r="I34" s="50">
        <f t="shared" si="0"/>
        <v>738910</v>
      </c>
      <c r="J34" s="50">
        <f t="shared" si="1"/>
        <v>45149.08957595014</v>
      </c>
      <c r="K34" s="50">
        <f t="shared" si="2"/>
        <v>22021.517553793885</v>
      </c>
    </row>
    <row r="35" spans="1:11" ht="17.25" customHeight="1">
      <c r="A35" s="4"/>
      <c r="B35" s="74" t="s">
        <v>43</v>
      </c>
      <c r="C35" s="118">
        <v>7264</v>
      </c>
      <c r="D35" s="118">
        <v>16525</v>
      </c>
      <c r="E35" s="4">
        <v>177760</v>
      </c>
      <c r="F35" s="4">
        <v>60928</v>
      </c>
      <c r="G35" s="4">
        <v>69014</v>
      </c>
      <c r="H35" s="4">
        <v>32884</v>
      </c>
      <c r="I35" s="50">
        <f t="shared" si="0"/>
        <v>340586</v>
      </c>
      <c r="J35" s="50">
        <f t="shared" si="1"/>
        <v>46886.839207048455</v>
      </c>
      <c r="K35" s="50">
        <f t="shared" si="2"/>
        <v>20610.34795763994</v>
      </c>
    </row>
    <row r="36" spans="1:11" ht="17.25" customHeight="1">
      <c r="A36" s="4"/>
      <c r="B36" s="74" t="s">
        <v>44</v>
      </c>
      <c r="C36" s="118">
        <v>11866</v>
      </c>
      <c r="D36" s="118">
        <v>25846</v>
      </c>
      <c r="E36" s="4">
        <v>256581</v>
      </c>
      <c r="F36" s="4">
        <v>0</v>
      </c>
      <c r="G36" s="4">
        <v>146174</v>
      </c>
      <c r="H36" s="4">
        <v>50580</v>
      </c>
      <c r="I36" s="50">
        <f t="shared" si="0"/>
        <v>453335</v>
      </c>
      <c r="J36" s="50">
        <f t="shared" si="1"/>
        <v>38204.533962582165</v>
      </c>
      <c r="K36" s="50">
        <f t="shared" si="2"/>
        <v>17539.85142768707</v>
      </c>
    </row>
    <row r="37" spans="1:11" ht="17.25" customHeight="1">
      <c r="A37" s="4"/>
      <c r="B37" s="74" t="s">
        <v>45</v>
      </c>
      <c r="C37" s="118">
        <v>7014</v>
      </c>
      <c r="D37" s="118">
        <v>13850</v>
      </c>
      <c r="E37" s="4">
        <v>167839</v>
      </c>
      <c r="F37" s="4">
        <v>26520</v>
      </c>
      <c r="G37" s="4">
        <v>44618</v>
      </c>
      <c r="H37" s="4">
        <v>27027</v>
      </c>
      <c r="I37" s="50">
        <f t="shared" si="0"/>
        <v>266004</v>
      </c>
      <c r="J37" s="50">
        <f t="shared" si="1"/>
        <v>37924.72198460223</v>
      </c>
      <c r="K37" s="50">
        <f t="shared" si="2"/>
        <v>19206.064981949457</v>
      </c>
    </row>
    <row r="38" spans="1:11" ht="17.25" customHeight="1">
      <c r="A38" s="10"/>
      <c r="B38" s="77" t="s">
        <v>46</v>
      </c>
      <c r="C38" s="120">
        <v>8823</v>
      </c>
      <c r="D38" s="120">
        <v>18165</v>
      </c>
      <c r="E38" s="10">
        <v>185682</v>
      </c>
      <c r="F38" s="10">
        <v>0</v>
      </c>
      <c r="G38" s="10">
        <v>95631</v>
      </c>
      <c r="H38" s="10">
        <v>40225</v>
      </c>
      <c r="I38" s="84">
        <f t="shared" si="0"/>
        <v>321538</v>
      </c>
      <c r="J38" s="52">
        <f t="shared" si="1"/>
        <v>36443.15992292871</v>
      </c>
      <c r="K38" s="52">
        <f t="shared" si="2"/>
        <v>17700.9633911368</v>
      </c>
    </row>
    <row r="39" spans="1:11" ht="17.25" customHeight="1">
      <c r="A39" s="12"/>
      <c r="B39" s="78" t="s">
        <v>48</v>
      </c>
      <c r="C39" s="53">
        <f aca="true" t="shared" si="3" ref="C39:H39">SUM(C7:C38)</f>
        <v>428100</v>
      </c>
      <c r="D39" s="53">
        <f t="shared" si="3"/>
        <v>837571</v>
      </c>
      <c r="E39" s="53">
        <f t="shared" si="3"/>
        <v>9423453</v>
      </c>
      <c r="F39" s="53">
        <f t="shared" si="3"/>
        <v>963643</v>
      </c>
      <c r="G39" s="53">
        <f t="shared" si="3"/>
        <v>3885480</v>
      </c>
      <c r="H39" s="53">
        <f t="shared" si="3"/>
        <v>1992220</v>
      </c>
      <c r="I39" s="53">
        <f t="shared" si="0"/>
        <v>16264796</v>
      </c>
      <c r="J39" s="53">
        <f t="shared" si="1"/>
        <v>37992.98294790937</v>
      </c>
      <c r="K39" s="53">
        <f t="shared" si="2"/>
        <v>19419.005672354942</v>
      </c>
    </row>
    <row r="40" spans="1:11" ht="17.25" customHeight="1">
      <c r="A40" s="11"/>
      <c r="B40" s="79" t="s">
        <v>22</v>
      </c>
      <c r="C40" s="121">
        <v>6069</v>
      </c>
      <c r="D40" s="121">
        <v>12683</v>
      </c>
      <c r="E40" s="11">
        <v>139534</v>
      </c>
      <c r="F40" s="4">
        <v>20054</v>
      </c>
      <c r="G40" s="11">
        <v>55704</v>
      </c>
      <c r="H40" s="4">
        <v>29321</v>
      </c>
      <c r="I40" s="50">
        <f t="shared" si="0"/>
        <v>244613</v>
      </c>
      <c r="J40" s="54">
        <f t="shared" si="1"/>
        <v>40305.32212885154</v>
      </c>
      <c r="K40" s="54">
        <f t="shared" si="2"/>
        <v>19286.682961444454</v>
      </c>
    </row>
    <row r="41" spans="1:11" ht="17.25" customHeight="1">
      <c r="A41" s="4"/>
      <c r="B41" s="74" t="s">
        <v>23</v>
      </c>
      <c r="C41" s="118">
        <v>3584</v>
      </c>
      <c r="D41" s="118">
        <v>7231</v>
      </c>
      <c r="E41" s="4">
        <v>98505</v>
      </c>
      <c r="F41" s="4">
        <v>15966</v>
      </c>
      <c r="G41" s="4">
        <v>49636</v>
      </c>
      <c r="H41" s="4">
        <v>19583</v>
      </c>
      <c r="I41" s="50">
        <f t="shared" si="0"/>
        <v>183690</v>
      </c>
      <c r="J41" s="50">
        <f t="shared" si="1"/>
        <v>51252.79017857143</v>
      </c>
      <c r="K41" s="50">
        <f t="shared" si="2"/>
        <v>25403.125432167057</v>
      </c>
    </row>
    <row r="42" spans="1:11" ht="17.25" customHeight="1">
      <c r="A42" s="4"/>
      <c r="B42" s="74" t="s">
        <v>47</v>
      </c>
      <c r="C42" s="118">
        <v>3666</v>
      </c>
      <c r="D42" s="118">
        <v>7157</v>
      </c>
      <c r="E42" s="4">
        <v>66796</v>
      </c>
      <c r="F42" s="4">
        <v>17722</v>
      </c>
      <c r="G42" s="4">
        <v>30991</v>
      </c>
      <c r="H42" s="4">
        <v>14385</v>
      </c>
      <c r="I42" s="50">
        <f t="shared" si="0"/>
        <v>129894</v>
      </c>
      <c r="J42" s="50">
        <f t="shared" si="1"/>
        <v>35432.07855973813</v>
      </c>
      <c r="K42" s="50">
        <f t="shared" si="2"/>
        <v>18149.224535419868</v>
      </c>
    </row>
    <row r="43" spans="1:11" ht="17.25" customHeight="1">
      <c r="A43" s="4"/>
      <c r="B43" s="74" t="s">
        <v>24</v>
      </c>
      <c r="C43" s="118">
        <v>4679</v>
      </c>
      <c r="D43" s="118">
        <v>8641</v>
      </c>
      <c r="E43" s="4">
        <v>61898</v>
      </c>
      <c r="F43" s="4">
        <v>15871</v>
      </c>
      <c r="G43" s="4">
        <v>16743</v>
      </c>
      <c r="H43" s="4">
        <v>11484</v>
      </c>
      <c r="I43" s="50">
        <f t="shared" si="0"/>
        <v>105996</v>
      </c>
      <c r="J43" s="50">
        <f t="shared" si="1"/>
        <v>22653.558452660825</v>
      </c>
      <c r="K43" s="50">
        <f t="shared" si="2"/>
        <v>12266.635806040968</v>
      </c>
    </row>
    <row r="44" spans="1:11" ht="17.25" customHeight="1">
      <c r="A44" s="4"/>
      <c r="B44" s="74" t="s">
        <v>25</v>
      </c>
      <c r="C44" s="118">
        <v>4054</v>
      </c>
      <c r="D44" s="118">
        <v>7772</v>
      </c>
      <c r="E44" s="4">
        <v>101926</v>
      </c>
      <c r="F44" s="4">
        <v>17586</v>
      </c>
      <c r="G44" s="4">
        <v>19821</v>
      </c>
      <c r="H44" s="4">
        <v>9290</v>
      </c>
      <c r="I44" s="50">
        <f t="shared" si="0"/>
        <v>148623</v>
      </c>
      <c r="J44" s="50">
        <f t="shared" si="1"/>
        <v>36660.828811050815</v>
      </c>
      <c r="K44" s="50">
        <f t="shared" si="2"/>
        <v>19122.87699433865</v>
      </c>
    </row>
    <row r="45" spans="1:11" ht="17.25" customHeight="1">
      <c r="A45" s="4"/>
      <c r="B45" s="74" t="s">
        <v>26</v>
      </c>
      <c r="C45" s="118">
        <v>2935</v>
      </c>
      <c r="D45" s="118">
        <v>5345</v>
      </c>
      <c r="E45" s="4">
        <v>73887</v>
      </c>
      <c r="F45" s="4">
        <v>15937</v>
      </c>
      <c r="G45" s="4">
        <v>32123</v>
      </c>
      <c r="H45" s="4">
        <v>20086</v>
      </c>
      <c r="I45" s="50">
        <f t="shared" si="0"/>
        <v>142033</v>
      </c>
      <c r="J45" s="50">
        <f t="shared" si="1"/>
        <v>48392.844974446336</v>
      </c>
      <c r="K45" s="50">
        <f t="shared" si="2"/>
        <v>26573.058933582786</v>
      </c>
    </row>
    <row r="46" spans="1:11" ht="17.25" customHeight="1">
      <c r="A46" s="4"/>
      <c r="B46" s="74" t="s">
        <v>27</v>
      </c>
      <c r="C46" s="118">
        <v>7506</v>
      </c>
      <c r="D46" s="118">
        <v>14351</v>
      </c>
      <c r="E46" s="4">
        <v>233043</v>
      </c>
      <c r="F46" s="4">
        <v>48738</v>
      </c>
      <c r="G46" s="4">
        <v>23701</v>
      </c>
      <c r="H46" s="4">
        <v>17350</v>
      </c>
      <c r="I46" s="50">
        <f t="shared" si="0"/>
        <v>322832</v>
      </c>
      <c r="J46" s="50">
        <f t="shared" si="1"/>
        <v>43009.85877964295</v>
      </c>
      <c r="K46" s="50">
        <f t="shared" si="2"/>
        <v>22495.435858128352</v>
      </c>
    </row>
    <row r="47" spans="1:11" ht="17.25" customHeight="1">
      <c r="A47" s="4"/>
      <c r="B47" s="74" t="s">
        <v>28</v>
      </c>
      <c r="C47" s="118">
        <v>1913</v>
      </c>
      <c r="D47" s="118">
        <v>3968</v>
      </c>
      <c r="E47" s="4">
        <v>45854</v>
      </c>
      <c r="F47" s="4">
        <v>5118</v>
      </c>
      <c r="G47" s="4">
        <v>13956</v>
      </c>
      <c r="H47" s="4">
        <v>13747</v>
      </c>
      <c r="I47" s="50">
        <f t="shared" si="0"/>
        <v>78675</v>
      </c>
      <c r="J47" s="50">
        <f t="shared" si="1"/>
        <v>41126.502875065344</v>
      </c>
      <c r="K47" s="50">
        <f t="shared" si="2"/>
        <v>19827.3689516129</v>
      </c>
    </row>
    <row r="48" spans="1:11" ht="17.25" customHeight="1">
      <c r="A48" s="4"/>
      <c r="B48" s="74" t="s">
        <v>29</v>
      </c>
      <c r="C48" s="118">
        <v>4051</v>
      </c>
      <c r="D48" s="118">
        <v>9716</v>
      </c>
      <c r="E48" s="4">
        <v>136245</v>
      </c>
      <c r="F48" s="4">
        <v>22479</v>
      </c>
      <c r="G48" s="4">
        <v>39999</v>
      </c>
      <c r="H48" s="4">
        <v>16062</v>
      </c>
      <c r="I48" s="50">
        <f t="shared" si="0"/>
        <v>214785</v>
      </c>
      <c r="J48" s="50">
        <f t="shared" si="1"/>
        <v>53020.2419155764</v>
      </c>
      <c r="K48" s="50">
        <f t="shared" si="2"/>
        <v>22106.31947303417</v>
      </c>
    </row>
    <row r="49" spans="1:11" ht="17.25" customHeight="1">
      <c r="A49" s="4"/>
      <c r="B49" s="74" t="s">
        <v>30</v>
      </c>
      <c r="C49" s="118">
        <v>1468</v>
      </c>
      <c r="D49" s="118">
        <v>3204</v>
      </c>
      <c r="E49" s="4">
        <v>46296</v>
      </c>
      <c r="F49" s="4">
        <v>8439</v>
      </c>
      <c r="G49" s="4">
        <v>11400</v>
      </c>
      <c r="H49" s="4">
        <v>7294</v>
      </c>
      <c r="I49" s="50">
        <f t="shared" si="0"/>
        <v>73429</v>
      </c>
      <c r="J49" s="50">
        <f t="shared" si="1"/>
        <v>50019.75476839237</v>
      </c>
      <c r="K49" s="50">
        <f t="shared" si="2"/>
        <v>22917.915106117354</v>
      </c>
    </row>
    <row r="50" spans="1:11" ht="17.25" customHeight="1">
      <c r="A50" s="4"/>
      <c r="B50" s="74" t="s">
        <v>31</v>
      </c>
      <c r="C50" s="118">
        <v>4719</v>
      </c>
      <c r="D50" s="118">
        <v>10538</v>
      </c>
      <c r="E50" s="4">
        <v>106328</v>
      </c>
      <c r="F50" s="4">
        <v>22206</v>
      </c>
      <c r="G50" s="4">
        <v>38134</v>
      </c>
      <c r="H50" s="4">
        <v>19979</v>
      </c>
      <c r="I50" s="50">
        <f t="shared" si="0"/>
        <v>186647</v>
      </c>
      <c r="J50" s="50">
        <f t="shared" si="1"/>
        <v>39552.23564314473</v>
      </c>
      <c r="K50" s="50">
        <f t="shared" si="2"/>
        <v>17711.804896564812</v>
      </c>
    </row>
    <row r="51" spans="1:11" ht="17.25" customHeight="1">
      <c r="A51" s="10"/>
      <c r="B51" s="77" t="s">
        <v>32</v>
      </c>
      <c r="C51" s="120">
        <v>3141</v>
      </c>
      <c r="D51" s="120">
        <v>6068</v>
      </c>
      <c r="E51" s="10">
        <v>59707</v>
      </c>
      <c r="F51" s="10">
        <v>4540</v>
      </c>
      <c r="G51" s="10">
        <v>27615</v>
      </c>
      <c r="H51" s="10">
        <v>15076</v>
      </c>
      <c r="I51" s="50">
        <f t="shared" si="0"/>
        <v>106938</v>
      </c>
      <c r="J51" s="52">
        <f t="shared" si="1"/>
        <v>34045.8452722063</v>
      </c>
      <c r="K51" s="52">
        <f t="shared" si="2"/>
        <v>17623.269611074487</v>
      </c>
    </row>
    <row r="52" spans="1:11" ht="17.25" customHeight="1">
      <c r="A52" s="12"/>
      <c r="B52" s="80" t="s">
        <v>2</v>
      </c>
      <c r="C52" s="53">
        <f aca="true" t="shared" si="4" ref="C52:H52">SUM(C40:C51)</f>
        <v>47785</v>
      </c>
      <c r="D52" s="53">
        <f t="shared" si="4"/>
        <v>96674</v>
      </c>
      <c r="E52" s="53">
        <f t="shared" si="4"/>
        <v>1170019</v>
      </c>
      <c r="F52" s="53">
        <f t="shared" si="4"/>
        <v>214656</v>
      </c>
      <c r="G52" s="53">
        <f t="shared" si="4"/>
        <v>359823</v>
      </c>
      <c r="H52" s="53">
        <f t="shared" si="4"/>
        <v>193657</v>
      </c>
      <c r="I52" s="53">
        <f t="shared" si="0"/>
        <v>1938155</v>
      </c>
      <c r="J52" s="53">
        <f t="shared" si="1"/>
        <v>40559.90373548184</v>
      </c>
      <c r="K52" s="53">
        <f t="shared" si="2"/>
        <v>20048.35840039721</v>
      </c>
    </row>
    <row r="53" spans="1:11" ht="17.25" customHeight="1">
      <c r="A53" s="13"/>
      <c r="B53" s="81" t="s">
        <v>62</v>
      </c>
      <c r="C53" s="55">
        <f aca="true" t="shared" si="5" ref="C53:H53">SUM(C52+C39)</f>
        <v>475885</v>
      </c>
      <c r="D53" s="55">
        <f t="shared" si="5"/>
        <v>934245</v>
      </c>
      <c r="E53" s="55">
        <f t="shared" si="5"/>
        <v>10593472</v>
      </c>
      <c r="F53" s="55">
        <f t="shared" si="5"/>
        <v>1178299</v>
      </c>
      <c r="G53" s="55">
        <f t="shared" si="5"/>
        <v>4245303</v>
      </c>
      <c r="H53" s="55">
        <f t="shared" si="5"/>
        <v>2185877</v>
      </c>
      <c r="I53" s="55">
        <f t="shared" si="0"/>
        <v>18202951</v>
      </c>
      <c r="J53" s="55">
        <f t="shared" si="1"/>
        <v>38250.73494646816</v>
      </c>
      <c r="K53" s="55">
        <f t="shared" si="2"/>
        <v>19484.1299659083</v>
      </c>
    </row>
    <row r="54" ht="17.25" customHeight="1"/>
    <row r="55" ht="17.25" customHeight="1"/>
  </sheetData>
  <mergeCells count="12">
    <mergeCell ref="J3:J6"/>
    <mergeCell ref="K3:K6"/>
    <mergeCell ref="F4:F6"/>
    <mergeCell ref="G4:G6"/>
    <mergeCell ref="H4:H6"/>
    <mergeCell ref="A3:A6"/>
    <mergeCell ref="B3:B6"/>
    <mergeCell ref="C3:D3"/>
    <mergeCell ref="E3:H3"/>
    <mergeCell ref="C4:C6"/>
    <mergeCell ref="D4:D6"/>
    <mergeCell ref="E4:E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SheetLayoutView="75" workbookViewId="0" topLeftCell="A1">
      <pane xSplit="2" ySplit="6" topLeftCell="C7" activePane="bottomRight" state="frozen"/>
      <selection pane="topLeft" activeCell="C53" sqref="C53:I53"/>
      <selection pane="topRight" activeCell="C53" sqref="C53:I53"/>
      <selection pane="bottomLeft" activeCell="C53" sqref="C53:I53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11.625" style="9" customWidth="1"/>
    <col min="3" max="11" width="11.625" style="1" customWidth="1"/>
    <col min="12" max="16384" width="9.00390625" style="1" customWidth="1"/>
  </cols>
  <sheetData>
    <row r="1" spans="1:11" ht="23.25" customHeight="1">
      <c r="A1" s="15" t="s">
        <v>66</v>
      </c>
      <c r="B1" s="44"/>
      <c r="C1" s="45"/>
      <c r="D1" s="45"/>
      <c r="E1" s="45"/>
      <c r="F1" s="45"/>
      <c r="G1" s="45"/>
      <c r="H1" s="45"/>
      <c r="I1" s="45"/>
      <c r="J1" s="45"/>
      <c r="K1" s="45"/>
    </row>
    <row r="2" spans="1:11" ht="23.25" customHeight="1">
      <c r="A2" s="58" t="s">
        <v>64</v>
      </c>
      <c r="B2" s="44"/>
      <c r="C2" s="45"/>
      <c r="D2" s="45"/>
      <c r="E2" s="45"/>
      <c r="F2" s="45"/>
      <c r="G2" s="45"/>
      <c r="H2" s="45"/>
      <c r="I2" s="45"/>
      <c r="J2" s="45"/>
      <c r="K2" s="45"/>
    </row>
    <row r="3" spans="1:11" ht="17.25" customHeight="1">
      <c r="A3" s="104" t="s">
        <v>0</v>
      </c>
      <c r="B3" s="107" t="s">
        <v>50</v>
      </c>
      <c r="C3" s="110" t="s">
        <v>51</v>
      </c>
      <c r="D3" s="111"/>
      <c r="E3" s="110" t="s">
        <v>52</v>
      </c>
      <c r="F3" s="112"/>
      <c r="G3" s="112"/>
      <c r="H3" s="112"/>
      <c r="I3" s="46"/>
      <c r="J3" s="101" t="s">
        <v>53</v>
      </c>
      <c r="K3" s="101" t="s">
        <v>54</v>
      </c>
    </row>
    <row r="4" spans="1:11" ht="17.25" customHeight="1">
      <c r="A4" s="105"/>
      <c r="B4" s="108"/>
      <c r="C4" s="113" t="s">
        <v>55</v>
      </c>
      <c r="D4" s="116" t="s">
        <v>56</v>
      </c>
      <c r="E4" s="101" t="s">
        <v>57</v>
      </c>
      <c r="F4" s="101" t="s">
        <v>58</v>
      </c>
      <c r="G4" s="101" t="s">
        <v>59</v>
      </c>
      <c r="H4" s="101" t="s">
        <v>1</v>
      </c>
      <c r="I4" s="47" t="s">
        <v>60</v>
      </c>
      <c r="J4" s="102"/>
      <c r="K4" s="102"/>
    </row>
    <row r="5" spans="1:11" ht="17.25" customHeight="1">
      <c r="A5" s="105"/>
      <c r="B5" s="108"/>
      <c r="C5" s="114"/>
      <c r="D5" s="116"/>
      <c r="E5" s="102"/>
      <c r="F5" s="102"/>
      <c r="G5" s="102"/>
      <c r="H5" s="102"/>
      <c r="I5" s="47" t="s">
        <v>61</v>
      </c>
      <c r="J5" s="102"/>
      <c r="K5" s="102"/>
    </row>
    <row r="6" spans="1:11" ht="17.25" customHeight="1">
      <c r="A6" s="106"/>
      <c r="B6" s="109"/>
      <c r="C6" s="115"/>
      <c r="D6" s="116"/>
      <c r="E6" s="103"/>
      <c r="F6" s="103"/>
      <c r="G6" s="103"/>
      <c r="H6" s="103"/>
      <c r="I6" s="48"/>
      <c r="J6" s="103"/>
      <c r="K6" s="103"/>
    </row>
    <row r="7" spans="1:11" ht="17.25" customHeight="1">
      <c r="A7" s="3"/>
      <c r="B7" s="73" t="s">
        <v>4</v>
      </c>
      <c r="C7" s="117">
        <v>22440</v>
      </c>
      <c r="D7" s="117">
        <v>27945</v>
      </c>
      <c r="E7" s="3">
        <v>351281</v>
      </c>
      <c r="F7" s="3">
        <v>7689</v>
      </c>
      <c r="G7" s="3">
        <v>222503</v>
      </c>
      <c r="H7" s="3">
        <v>97622</v>
      </c>
      <c r="I7" s="49">
        <f>SUM(E7:H7)</f>
        <v>679095</v>
      </c>
      <c r="J7" s="49">
        <f>SUM(I7*1000/C7)</f>
        <v>30262.70053475936</v>
      </c>
      <c r="K7" s="49">
        <f>SUM(I7*1000/D7)</f>
        <v>24301.127214170694</v>
      </c>
    </row>
    <row r="8" spans="1:11" ht="17.25" customHeight="1">
      <c r="A8" s="4"/>
      <c r="B8" s="74" t="s">
        <v>5</v>
      </c>
      <c r="C8" s="118">
        <v>13128</v>
      </c>
      <c r="D8" s="118">
        <v>16538</v>
      </c>
      <c r="E8" s="4">
        <v>122214</v>
      </c>
      <c r="F8" s="4">
        <v>26037</v>
      </c>
      <c r="G8" s="4">
        <v>59213</v>
      </c>
      <c r="H8" s="4">
        <v>37362</v>
      </c>
      <c r="I8" s="50">
        <f>SUM(E8:H8)</f>
        <v>244826</v>
      </c>
      <c r="J8" s="50">
        <f aca="true" t="shared" si="0" ref="J8:J51">SUM(I8*1000/C8)</f>
        <v>18649.146861669713</v>
      </c>
      <c r="K8" s="50">
        <f aca="true" t="shared" si="1" ref="K8:K51">SUM(I8*1000/D8)</f>
        <v>14803.845688716894</v>
      </c>
    </row>
    <row r="9" spans="1:11" ht="17.25" customHeight="1">
      <c r="A9" s="4"/>
      <c r="B9" s="74" t="s">
        <v>6</v>
      </c>
      <c r="C9" s="118">
        <v>12789</v>
      </c>
      <c r="D9" s="118">
        <v>16417</v>
      </c>
      <c r="E9" s="4">
        <v>220411</v>
      </c>
      <c r="F9" s="4">
        <v>25394</v>
      </c>
      <c r="G9" s="4">
        <v>102087</v>
      </c>
      <c r="H9" s="4">
        <v>52884</v>
      </c>
      <c r="I9" s="50">
        <f aca="true" t="shared" si="2" ref="I9:I51">SUM(E9:H9)</f>
        <v>400776</v>
      </c>
      <c r="J9" s="50">
        <f t="shared" si="0"/>
        <v>31337.55571193995</v>
      </c>
      <c r="K9" s="50">
        <f t="shared" si="1"/>
        <v>24412.25558871901</v>
      </c>
    </row>
    <row r="10" spans="1:11" ht="17.25" customHeight="1">
      <c r="A10" s="4"/>
      <c r="B10" s="74" t="s">
        <v>7</v>
      </c>
      <c r="C10" s="118">
        <v>14447</v>
      </c>
      <c r="D10" s="118">
        <v>19431</v>
      </c>
      <c r="E10" s="4">
        <v>209450</v>
      </c>
      <c r="F10" s="4">
        <v>0</v>
      </c>
      <c r="G10" s="4">
        <v>199750</v>
      </c>
      <c r="H10" s="4">
        <v>0</v>
      </c>
      <c r="I10" s="50">
        <f t="shared" si="2"/>
        <v>409200</v>
      </c>
      <c r="J10" s="50">
        <f t="shared" si="0"/>
        <v>28324.219561154565</v>
      </c>
      <c r="K10" s="50">
        <f t="shared" si="1"/>
        <v>21059.13231434306</v>
      </c>
    </row>
    <row r="11" spans="1:11" ht="17.25" customHeight="1">
      <c r="A11" s="4"/>
      <c r="B11" s="74" t="s">
        <v>8</v>
      </c>
      <c r="C11" s="118">
        <v>7811</v>
      </c>
      <c r="D11" s="118">
        <v>10531</v>
      </c>
      <c r="E11" s="4">
        <v>97129</v>
      </c>
      <c r="F11" s="4">
        <v>21049</v>
      </c>
      <c r="G11" s="4">
        <v>92616</v>
      </c>
      <c r="H11" s="4">
        <v>33759</v>
      </c>
      <c r="I11" s="50">
        <f t="shared" si="2"/>
        <v>244553</v>
      </c>
      <c r="J11" s="50">
        <f t="shared" si="0"/>
        <v>31308.79528869543</v>
      </c>
      <c r="K11" s="50">
        <f t="shared" si="1"/>
        <v>23222.201120501377</v>
      </c>
    </row>
    <row r="12" spans="1:11" ht="17.25" customHeight="1">
      <c r="A12" s="4"/>
      <c r="B12" s="74" t="s">
        <v>9</v>
      </c>
      <c r="C12" s="118">
        <v>5293</v>
      </c>
      <c r="D12" s="118">
        <v>7404</v>
      </c>
      <c r="E12" s="4">
        <v>101995</v>
      </c>
      <c r="F12" s="4">
        <v>10906</v>
      </c>
      <c r="G12" s="4">
        <v>59888</v>
      </c>
      <c r="H12" s="4">
        <v>28040</v>
      </c>
      <c r="I12" s="50">
        <f t="shared" si="2"/>
        <v>200829</v>
      </c>
      <c r="J12" s="50">
        <f t="shared" si="0"/>
        <v>37942.37672397506</v>
      </c>
      <c r="K12" s="50">
        <f t="shared" si="1"/>
        <v>27124.392220421392</v>
      </c>
    </row>
    <row r="13" spans="1:11" ht="17.25" customHeight="1">
      <c r="A13" s="4"/>
      <c r="B13" s="74" t="s">
        <v>33</v>
      </c>
      <c r="C13" s="118">
        <v>5947</v>
      </c>
      <c r="D13" s="118">
        <v>7712</v>
      </c>
      <c r="E13" s="4">
        <v>84485</v>
      </c>
      <c r="F13" s="4">
        <v>0</v>
      </c>
      <c r="G13" s="4">
        <v>76784</v>
      </c>
      <c r="H13" s="4">
        <v>0</v>
      </c>
      <c r="I13" s="50">
        <f t="shared" si="2"/>
        <v>161269</v>
      </c>
      <c r="J13" s="50">
        <f t="shared" si="0"/>
        <v>27117.70640659156</v>
      </c>
      <c r="K13" s="50">
        <f t="shared" si="1"/>
        <v>20911.4367219917</v>
      </c>
    </row>
    <row r="14" spans="1:11" ht="17.25" customHeight="1">
      <c r="A14" s="4"/>
      <c r="B14" s="74" t="s">
        <v>10</v>
      </c>
      <c r="C14" s="118">
        <v>4764</v>
      </c>
      <c r="D14" s="118">
        <v>6516</v>
      </c>
      <c r="E14" s="4">
        <v>90600</v>
      </c>
      <c r="F14" s="4">
        <v>21873</v>
      </c>
      <c r="G14" s="4">
        <v>40788</v>
      </c>
      <c r="H14" s="4">
        <v>19037</v>
      </c>
      <c r="I14" s="50">
        <f t="shared" si="2"/>
        <v>172298</v>
      </c>
      <c r="J14" s="50">
        <f t="shared" si="0"/>
        <v>36166.666666666664</v>
      </c>
      <c r="K14" s="50">
        <f t="shared" si="1"/>
        <v>26442.29588704727</v>
      </c>
    </row>
    <row r="15" spans="1:11" ht="17.25" customHeight="1">
      <c r="A15" s="4"/>
      <c r="B15" s="74" t="s">
        <v>34</v>
      </c>
      <c r="C15" s="118">
        <v>6406</v>
      </c>
      <c r="D15" s="118">
        <v>8762</v>
      </c>
      <c r="E15" s="4">
        <v>85498</v>
      </c>
      <c r="F15" s="4">
        <v>17931</v>
      </c>
      <c r="G15" s="4">
        <v>58610</v>
      </c>
      <c r="H15" s="4">
        <v>28151</v>
      </c>
      <c r="I15" s="50">
        <f t="shared" si="2"/>
        <v>190190</v>
      </c>
      <c r="J15" s="50">
        <f t="shared" si="0"/>
        <v>29689.3537308773</v>
      </c>
      <c r="K15" s="50">
        <f t="shared" si="1"/>
        <v>21706.231454005934</v>
      </c>
    </row>
    <row r="16" spans="1:11" ht="17.25" customHeight="1">
      <c r="A16" s="4"/>
      <c r="B16" s="74" t="s">
        <v>11</v>
      </c>
      <c r="C16" s="118">
        <v>4733</v>
      </c>
      <c r="D16" s="118">
        <v>6231</v>
      </c>
      <c r="E16" s="4">
        <v>44167</v>
      </c>
      <c r="F16" s="4">
        <v>6770</v>
      </c>
      <c r="G16" s="4">
        <v>39756</v>
      </c>
      <c r="H16" s="4">
        <v>17779</v>
      </c>
      <c r="I16" s="50">
        <f t="shared" si="2"/>
        <v>108472</v>
      </c>
      <c r="J16" s="50">
        <f t="shared" si="0"/>
        <v>22918.23367842806</v>
      </c>
      <c r="K16" s="50">
        <f t="shared" si="1"/>
        <v>17408.44166265447</v>
      </c>
    </row>
    <row r="17" spans="1:11" ht="17.25" customHeight="1">
      <c r="A17" s="4"/>
      <c r="B17" s="74" t="s">
        <v>12</v>
      </c>
      <c r="C17" s="118">
        <v>2606</v>
      </c>
      <c r="D17" s="118">
        <v>3364</v>
      </c>
      <c r="E17" s="4">
        <v>42135</v>
      </c>
      <c r="F17" s="4">
        <v>9977</v>
      </c>
      <c r="G17" s="4">
        <v>30203</v>
      </c>
      <c r="H17" s="4">
        <v>12681</v>
      </c>
      <c r="I17" s="50">
        <f t="shared" si="2"/>
        <v>94996</v>
      </c>
      <c r="J17" s="50">
        <f t="shared" si="0"/>
        <v>36452.80122793553</v>
      </c>
      <c r="K17" s="50">
        <f t="shared" si="1"/>
        <v>28239.001189060644</v>
      </c>
    </row>
    <row r="18" spans="1:11" ht="17.25" customHeight="1">
      <c r="A18" s="4"/>
      <c r="B18" s="74" t="s">
        <v>13</v>
      </c>
      <c r="C18" s="118">
        <v>4209</v>
      </c>
      <c r="D18" s="118">
        <v>5483</v>
      </c>
      <c r="E18" s="4">
        <v>62193</v>
      </c>
      <c r="F18" s="4">
        <v>9057</v>
      </c>
      <c r="G18" s="4">
        <v>45317</v>
      </c>
      <c r="H18" s="4">
        <v>20437</v>
      </c>
      <c r="I18" s="50">
        <f t="shared" si="2"/>
        <v>137004</v>
      </c>
      <c r="J18" s="50">
        <f t="shared" si="0"/>
        <v>32550.249465431218</v>
      </c>
      <c r="K18" s="50">
        <f t="shared" si="1"/>
        <v>24987.050884552253</v>
      </c>
    </row>
    <row r="19" spans="1:11" ht="17.25" customHeight="1">
      <c r="A19" s="4"/>
      <c r="B19" s="74" t="s">
        <v>14</v>
      </c>
      <c r="C19" s="118">
        <v>7560</v>
      </c>
      <c r="D19" s="118">
        <v>10102</v>
      </c>
      <c r="E19" s="4">
        <v>146574</v>
      </c>
      <c r="F19" s="4">
        <v>0</v>
      </c>
      <c r="G19" s="4">
        <v>101379</v>
      </c>
      <c r="H19" s="4">
        <v>0</v>
      </c>
      <c r="I19" s="50">
        <f t="shared" si="2"/>
        <v>247953</v>
      </c>
      <c r="J19" s="50">
        <f t="shared" si="0"/>
        <v>32798.01587301587</v>
      </c>
      <c r="K19" s="50">
        <f t="shared" si="1"/>
        <v>24544.94159572362</v>
      </c>
    </row>
    <row r="20" spans="1:11" ht="17.25" customHeight="1">
      <c r="A20" s="4"/>
      <c r="B20" s="74" t="s">
        <v>15</v>
      </c>
      <c r="C20" s="118">
        <v>9459</v>
      </c>
      <c r="D20" s="118">
        <v>12072</v>
      </c>
      <c r="E20" s="4">
        <v>137323</v>
      </c>
      <c r="F20" s="4">
        <v>0</v>
      </c>
      <c r="G20" s="4">
        <v>85122</v>
      </c>
      <c r="H20" s="4">
        <v>49409</v>
      </c>
      <c r="I20" s="50">
        <f t="shared" si="2"/>
        <v>271854</v>
      </c>
      <c r="J20" s="50">
        <f t="shared" si="0"/>
        <v>28740.247383444337</v>
      </c>
      <c r="K20" s="50">
        <f t="shared" si="1"/>
        <v>22519.383697813122</v>
      </c>
    </row>
    <row r="21" spans="1:11" ht="17.25" customHeight="1">
      <c r="A21" s="4"/>
      <c r="B21" s="74" t="s">
        <v>16</v>
      </c>
      <c r="C21" s="118">
        <v>5866</v>
      </c>
      <c r="D21" s="118">
        <v>7630</v>
      </c>
      <c r="E21" s="4">
        <v>80010</v>
      </c>
      <c r="F21" s="4">
        <v>0</v>
      </c>
      <c r="G21" s="4">
        <v>104832</v>
      </c>
      <c r="H21" s="4">
        <v>0</v>
      </c>
      <c r="I21" s="50">
        <f t="shared" si="2"/>
        <v>184842</v>
      </c>
      <c r="J21" s="50">
        <f t="shared" si="0"/>
        <v>31510.73985680191</v>
      </c>
      <c r="K21" s="50">
        <f t="shared" si="1"/>
        <v>24225.688073394496</v>
      </c>
    </row>
    <row r="22" spans="1:11" ht="17.25" customHeight="1">
      <c r="A22" s="4"/>
      <c r="B22" s="74" t="s">
        <v>17</v>
      </c>
      <c r="C22" s="118">
        <v>14136</v>
      </c>
      <c r="D22" s="118">
        <v>18612</v>
      </c>
      <c r="E22" s="4">
        <v>167269</v>
      </c>
      <c r="F22" s="4">
        <v>40705</v>
      </c>
      <c r="G22" s="4">
        <v>131063</v>
      </c>
      <c r="H22" s="4">
        <v>36803</v>
      </c>
      <c r="I22" s="50">
        <f t="shared" si="2"/>
        <v>375840</v>
      </c>
      <c r="J22" s="50">
        <f t="shared" si="0"/>
        <v>26587.436332767404</v>
      </c>
      <c r="K22" s="50">
        <f t="shared" si="1"/>
        <v>20193.423597678917</v>
      </c>
    </row>
    <row r="23" spans="1:11" ht="17.25" customHeight="1">
      <c r="A23" s="4"/>
      <c r="B23" s="74" t="s">
        <v>18</v>
      </c>
      <c r="C23" s="118">
        <v>10939</v>
      </c>
      <c r="D23" s="118">
        <v>14201</v>
      </c>
      <c r="E23" s="4">
        <v>134723</v>
      </c>
      <c r="F23" s="4">
        <v>0</v>
      </c>
      <c r="G23" s="4">
        <v>124754</v>
      </c>
      <c r="H23" s="4">
        <v>0</v>
      </c>
      <c r="I23" s="50">
        <f t="shared" si="2"/>
        <v>259477</v>
      </c>
      <c r="J23" s="50">
        <f t="shared" si="0"/>
        <v>23720.35835085474</v>
      </c>
      <c r="K23" s="50">
        <f t="shared" si="1"/>
        <v>18271.741426660094</v>
      </c>
    </row>
    <row r="24" spans="1:11" ht="17.25" customHeight="1">
      <c r="A24" s="4"/>
      <c r="B24" s="74" t="s">
        <v>19</v>
      </c>
      <c r="C24" s="118">
        <v>7057</v>
      </c>
      <c r="D24" s="118">
        <v>9380</v>
      </c>
      <c r="E24" s="4">
        <v>94515</v>
      </c>
      <c r="F24" s="4">
        <v>18119</v>
      </c>
      <c r="G24" s="4">
        <v>57829</v>
      </c>
      <c r="H24" s="4">
        <v>30585</v>
      </c>
      <c r="I24" s="50">
        <f t="shared" si="2"/>
        <v>201048</v>
      </c>
      <c r="J24" s="50">
        <f t="shared" si="0"/>
        <v>28489.15969958906</v>
      </c>
      <c r="K24" s="50">
        <f t="shared" si="1"/>
        <v>21433.68869936034</v>
      </c>
    </row>
    <row r="25" spans="1:11" ht="17.25" customHeight="1">
      <c r="A25" s="4"/>
      <c r="B25" s="74" t="s">
        <v>20</v>
      </c>
      <c r="C25" s="118">
        <v>3483</v>
      </c>
      <c r="D25" s="118">
        <v>4721</v>
      </c>
      <c r="E25" s="4">
        <v>37348</v>
      </c>
      <c r="F25" s="4">
        <v>7135</v>
      </c>
      <c r="G25" s="4">
        <v>31107</v>
      </c>
      <c r="H25" s="4">
        <v>12013</v>
      </c>
      <c r="I25" s="50">
        <f t="shared" si="2"/>
        <v>87603</v>
      </c>
      <c r="J25" s="50">
        <f t="shared" si="0"/>
        <v>25151.593453919035</v>
      </c>
      <c r="K25" s="50">
        <f t="shared" si="1"/>
        <v>18556.02626562169</v>
      </c>
    </row>
    <row r="26" spans="1:11" ht="17.25" customHeight="1">
      <c r="A26" s="4"/>
      <c r="B26" s="74" t="s">
        <v>21</v>
      </c>
      <c r="C26" s="118">
        <v>3990</v>
      </c>
      <c r="D26" s="118">
        <v>5300</v>
      </c>
      <c r="E26" s="4">
        <v>55025</v>
      </c>
      <c r="F26" s="4">
        <v>0</v>
      </c>
      <c r="G26" s="4">
        <v>46406</v>
      </c>
      <c r="H26" s="4">
        <v>22750</v>
      </c>
      <c r="I26" s="50">
        <f t="shared" si="2"/>
        <v>124181</v>
      </c>
      <c r="J26" s="50">
        <f t="shared" si="0"/>
        <v>31123.057644110275</v>
      </c>
      <c r="K26" s="50">
        <f t="shared" si="1"/>
        <v>23430.377358490565</v>
      </c>
    </row>
    <row r="27" spans="1:11" ht="17.25" customHeight="1">
      <c r="A27" s="4"/>
      <c r="B27" s="74" t="s">
        <v>35</v>
      </c>
      <c r="C27" s="118">
        <v>4420</v>
      </c>
      <c r="D27" s="118">
        <v>5849</v>
      </c>
      <c r="E27" s="4">
        <v>44450</v>
      </c>
      <c r="F27" s="4">
        <v>7418</v>
      </c>
      <c r="G27" s="4">
        <v>22787</v>
      </c>
      <c r="H27" s="4">
        <v>15118</v>
      </c>
      <c r="I27" s="50">
        <f t="shared" si="2"/>
        <v>89773</v>
      </c>
      <c r="J27" s="50">
        <f aca="true" t="shared" si="3" ref="J27:J32">SUM(I27*1000/C27)</f>
        <v>20310.633484162896</v>
      </c>
      <c r="K27" s="50">
        <f aca="true" t="shared" si="4" ref="K27:K32">SUM(I27*1000/D27)</f>
        <v>15348.435630022226</v>
      </c>
    </row>
    <row r="28" spans="1:11" ht="17.25" customHeight="1">
      <c r="A28" s="4"/>
      <c r="B28" s="75" t="s">
        <v>36</v>
      </c>
      <c r="C28" s="118">
        <v>4400</v>
      </c>
      <c r="D28" s="118">
        <v>5862</v>
      </c>
      <c r="E28" s="4">
        <v>80935</v>
      </c>
      <c r="F28" s="4">
        <v>0</v>
      </c>
      <c r="G28" s="4">
        <v>58204</v>
      </c>
      <c r="H28" s="4">
        <v>0</v>
      </c>
      <c r="I28" s="50">
        <f t="shared" si="2"/>
        <v>139139</v>
      </c>
      <c r="J28" s="50">
        <f t="shared" si="3"/>
        <v>31622.5</v>
      </c>
      <c r="K28" s="50">
        <f t="shared" si="4"/>
        <v>23735.755714773117</v>
      </c>
    </row>
    <row r="29" spans="1:11" ht="17.25" customHeight="1">
      <c r="A29" s="4"/>
      <c r="B29" s="75" t="s">
        <v>37</v>
      </c>
      <c r="C29" s="118">
        <v>11170</v>
      </c>
      <c r="D29" s="118">
        <v>15394</v>
      </c>
      <c r="E29" s="4">
        <v>191865</v>
      </c>
      <c r="F29" s="4">
        <v>0</v>
      </c>
      <c r="G29" s="4">
        <v>158421</v>
      </c>
      <c r="H29" s="4">
        <v>0</v>
      </c>
      <c r="I29" s="50">
        <f t="shared" si="2"/>
        <v>350286</v>
      </c>
      <c r="J29" s="50">
        <f t="shared" si="3"/>
        <v>31359.53446732319</v>
      </c>
      <c r="K29" s="50">
        <f t="shared" si="4"/>
        <v>22754.709627127453</v>
      </c>
    </row>
    <row r="30" spans="1:11" ht="17.25" customHeight="1">
      <c r="A30" s="4"/>
      <c r="B30" s="75" t="s">
        <v>38</v>
      </c>
      <c r="C30" s="118">
        <v>6587</v>
      </c>
      <c r="D30" s="118">
        <v>9445</v>
      </c>
      <c r="E30" s="4">
        <v>104016</v>
      </c>
      <c r="F30" s="4">
        <v>21193</v>
      </c>
      <c r="G30" s="4">
        <v>49509</v>
      </c>
      <c r="H30" s="4">
        <v>26808</v>
      </c>
      <c r="I30" s="50">
        <f t="shared" si="2"/>
        <v>201526</v>
      </c>
      <c r="J30" s="50">
        <f t="shared" si="3"/>
        <v>30594.504326704115</v>
      </c>
      <c r="K30" s="50">
        <f t="shared" si="4"/>
        <v>21336.791953414504</v>
      </c>
    </row>
    <row r="31" spans="1:11" ht="17.25" customHeight="1">
      <c r="A31" s="4"/>
      <c r="B31" s="75" t="s">
        <v>39</v>
      </c>
      <c r="C31" s="118">
        <v>4933</v>
      </c>
      <c r="D31" s="118">
        <v>6648</v>
      </c>
      <c r="E31" s="4">
        <v>54434</v>
      </c>
      <c r="F31" s="4">
        <v>10964</v>
      </c>
      <c r="G31" s="4">
        <v>53416</v>
      </c>
      <c r="H31" s="4">
        <v>21691</v>
      </c>
      <c r="I31" s="50">
        <f t="shared" si="2"/>
        <v>140505</v>
      </c>
      <c r="J31" s="50">
        <f t="shared" si="3"/>
        <v>28482.6677478208</v>
      </c>
      <c r="K31" s="50">
        <f t="shared" si="4"/>
        <v>21134.927797833934</v>
      </c>
    </row>
    <row r="32" spans="1:11" ht="17.25" customHeight="1">
      <c r="A32" s="4"/>
      <c r="B32" s="75" t="s">
        <v>40</v>
      </c>
      <c r="C32" s="118">
        <v>4153</v>
      </c>
      <c r="D32" s="118">
        <v>5609</v>
      </c>
      <c r="E32" s="4">
        <v>43386</v>
      </c>
      <c r="F32" s="4">
        <v>10923</v>
      </c>
      <c r="G32" s="4">
        <v>40025</v>
      </c>
      <c r="H32" s="4">
        <v>18282</v>
      </c>
      <c r="I32" s="50">
        <f t="shared" si="2"/>
        <v>112616</v>
      </c>
      <c r="J32" s="50">
        <f t="shared" si="3"/>
        <v>27116.78304839875</v>
      </c>
      <c r="K32" s="50">
        <f t="shared" si="4"/>
        <v>20077.7322160813</v>
      </c>
    </row>
    <row r="33" spans="1:11" ht="17.25" customHeight="1">
      <c r="A33" s="4"/>
      <c r="B33" s="76" t="s">
        <v>41</v>
      </c>
      <c r="C33" s="118">
        <v>5253</v>
      </c>
      <c r="D33" s="118">
        <v>7320</v>
      </c>
      <c r="E33" s="4">
        <v>111612</v>
      </c>
      <c r="F33" s="4">
        <v>13189</v>
      </c>
      <c r="G33" s="4">
        <v>56743</v>
      </c>
      <c r="H33" s="4">
        <v>18419</v>
      </c>
      <c r="I33" s="50">
        <f t="shared" si="2"/>
        <v>199963</v>
      </c>
      <c r="J33" s="50">
        <f t="shared" si="0"/>
        <v>38066.438225775746</v>
      </c>
      <c r="K33" s="50">
        <f t="shared" si="1"/>
        <v>27317.349726775956</v>
      </c>
    </row>
    <row r="34" spans="1:11" ht="17.25" customHeight="1">
      <c r="A34" s="4"/>
      <c r="B34" s="74" t="s">
        <v>42</v>
      </c>
      <c r="C34" s="118">
        <v>9645</v>
      </c>
      <c r="D34" s="118">
        <v>13052</v>
      </c>
      <c r="E34" s="4">
        <v>164227</v>
      </c>
      <c r="F34" s="4">
        <v>0</v>
      </c>
      <c r="G34" s="4">
        <v>148101</v>
      </c>
      <c r="H34" s="4">
        <v>0</v>
      </c>
      <c r="I34" s="50">
        <f t="shared" si="2"/>
        <v>312328</v>
      </c>
      <c r="J34" s="50">
        <f t="shared" si="0"/>
        <v>32382.37428719544</v>
      </c>
      <c r="K34" s="50">
        <f t="shared" si="1"/>
        <v>23929.51271835734</v>
      </c>
    </row>
    <row r="35" spans="1:11" ht="17.25" customHeight="1">
      <c r="A35" s="4"/>
      <c r="B35" s="74" t="s">
        <v>43</v>
      </c>
      <c r="C35" s="118">
        <v>4766</v>
      </c>
      <c r="D35" s="118">
        <v>7016</v>
      </c>
      <c r="E35" s="4">
        <v>85792</v>
      </c>
      <c r="F35" s="4">
        <v>11157</v>
      </c>
      <c r="G35" s="4">
        <v>54056</v>
      </c>
      <c r="H35" s="4">
        <v>11975</v>
      </c>
      <c r="I35" s="50">
        <f t="shared" si="2"/>
        <v>162980</v>
      </c>
      <c r="J35" s="50">
        <f t="shared" si="0"/>
        <v>34196.39110365086</v>
      </c>
      <c r="K35" s="50">
        <f t="shared" si="1"/>
        <v>23229.76054732041</v>
      </c>
    </row>
    <row r="36" spans="1:11" ht="17.25" customHeight="1">
      <c r="A36" s="4"/>
      <c r="B36" s="74" t="s">
        <v>44</v>
      </c>
      <c r="C36" s="118">
        <v>7040</v>
      </c>
      <c r="D36" s="118">
        <v>10329</v>
      </c>
      <c r="E36" s="4">
        <v>153638</v>
      </c>
      <c r="F36" s="4">
        <v>0</v>
      </c>
      <c r="G36" s="4">
        <v>104859</v>
      </c>
      <c r="H36" s="4">
        <v>0</v>
      </c>
      <c r="I36" s="50">
        <f t="shared" si="2"/>
        <v>258497</v>
      </c>
      <c r="J36" s="50">
        <f t="shared" si="0"/>
        <v>36718.32386363636</v>
      </c>
      <c r="K36" s="50">
        <f t="shared" si="1"/>
        <v>25026.333623777715</v>
      </c>
    </row>
    <row r="37" spans="1:11" ht="17.25" customHeight="1">
      <c r="A37" s="4"/>
      <c r="B37" s="74" t="s">
        <v>45</v>
      </c>
      <c r="C37" s="118">
        <v>3892</v>
      </c>
      <c r="D37" s="118">
        <v>5244</v>
      </c>
      <c r="E37" s="4">
        <v>49437</v>
      </c>
      <c r="F37" s="4">
        <v>9415</v>
      </c>
      <c r="G37" s="4">
        <v>32976</v>
      </c>
      <c r="H37" s="4">
        <v>17243</v>
      </c>
      <c r="I37" s="50">
        <f t="shared" si="2"/>
        <v>109071</v>
      </c>
      <c r="J37" s="50">
        <f t="shared" si="0"/>
        <v>28024.409044193217</v>
      </c>
      <c r="K37" s="50">
        <f t="shared" si="1"/>
        <v>20799.19908466819</v>
      </c>
    </row>
    <row r="38" spans="1:11" ht="17.25" customHeight="1">
      <c r="A38" s="10"/>
      <c r="B38" s="77" t="s">
        <v>46</v>
      </c>
      <c r="C38" s="120">
        <v>5183</v>
      </c>
      <c r="D38" s="120">
        <v>7069</v>
      </c>
      <c r="E38" s="10">
        <v>111895</v>
      </c>
      <c r="F38" s="10">
        <v>0</v>
      </c>
      <c r="G38" s="10">
        <v>85748</v>
      </c>
      <c r="H38" s="10">
        <v>0</v>
      </c>
      <c r="I38" s="84">
        <f t="shared" si="2"/>
        <v>197643</v>
      </c>
      <c r="J38" s="52">
        <f t="shared" si="0"/>
        <v>38132.93459386456</v>
      </c>
      <c r="K38" s="52">
        <f t="shared" si="1"/>
        <v>27959.11727259867</v>
      </c>
    </row>
    <row r="39" spans="1:11" ht="17.25" customHeight="1">
      <c r="A39" s="12"/>
      <c r="B39" s="78" t="s">
        <v>48</v>
      </c>
      <c r="C39" s="53">
        <f aca="true" t="shared" si="5" ref="C39:H39">SUM(C7:C38)</f>
        <v>238505</v>
      </c>
      <c r="D39" s="53">
        <f t="shared" si="5"/>
        <v>317189</v>
      </c>
      <c r="E39" s="53">
        <f t="shared" si="5"/>
        <v>3560032</v>
      </c>
      <c r="F39" s="53">
        <f t="shared" si="5"/>
        <v>306901</v>
      </c>
      <c r="G39" s="53">
        <f t="shared" si="5"/>
        <v>2574852</v>
      </c>
      <c r="H39" s="53">
        <f t="shared" si="5"/>
        <v>628848</v>
      </c>
      <c r="I39" s="53">
        <f>SUM(E39:H39)</f>
        <v>7070633</v>
      </c>
      <c r="J39" s="53">
        <f t="shared" si="0"/>
        <v>29645.63845621685</v>
      </c>
      <c r="K39" s="53">
        <f t="shared" si="1"/>
        <v>22291.545419292597</v>
      </c>
    </row>
    <row r="40" spans="1:11" ht="17.25" customHeight="1">
      <c r="A40" s="11"/>
      <c r="B40" s="79" t="s">
        <v>22</v>
      </c>
      <c r="C40" s="121">
        <v>3645</v>
      </c>
      <c r="D40" s="121">
        <v>5056</v>
      </c>
      <c r="E40" s="54">
        <v>53513</v>
      </c>
      <c r="F40" s="51">
        <v>0</v>
      </c>
      <c r="G40" s="54">
        <v>58257</v>
      </c>
      <c r="H40" s="51">
        <v>0</v>
      </c>
      <c r="I40" s="50">
        <f t="shared" si="2"/>
        <v>111770</v>
      </c>
      <c r="J40" s="54">
        <f t="shared" si="0"/>
        <v>30663.9231824417</v>
      </c>
      <c r="K40" s="54">
        <f t="shared" si="1"/>
        <v>22106.4082278481</v>
      </c>
    </row>
    <row r="41" spans="1:11" ht="17.25" customHeight="1">
      <c r="A41" s="4"/>
      <c r="B41" s="74" t="s">
        <v>23</v>
      </c>
      <c r="C41" s="118">
        <v>2156</v>
      </c>
      <c r="D41" s="118">
        <v>2912</v>
      </c>
      <c r="E41" s="50">
        <v>27087</v>
      </c>
      <c r="F41" s="51">
        <v>0</v>
      </c>
      <c r="G41" s="50">
        <v>20826</v>
      </c>
      <c r="H41" s="51">
        <v>0</v>
      </c>
      <c r="I41" s="50">
        <f t="shared" si="2"/>
        <v>47913</v>
      </c>
      <c r="J41" s="50">
        <f t="shared" si="0"/>
        <v>22223.098330241188</v>
      </c>
      <c r="K41" s="50">
        <f t="shared" si="1"/>
        <v>16453.64010989011</v>
      </c>
    </row>
    <row r="42" spans="1:11" ht="17.25" customHeight="1">
      <c r="A42" s="4"/>
      <c r="B42" s="74" t="s">
        <v>47</v>
      </c>
      <c r="C42" s="118">
        <v>2155</v>
      </c>
      <c r="D42" s="118">
        <v>2863</v>
      </c>
      <c r="E42" s="50">
        <v>18991</v>
      </c>
      <c r="F42" s="51">
        <v>0</v>
      </c>
      <c r="G42" s="50">
        <v>23899</v>
      </c>
      <c r="H42" s="51">
        <v>0</v>
      </c>
      <c r="I42" s="50">
        <f t="shared" si="2"/>
        <v>42890</v>
      </c>
      <c r="J42" s="50">
        <f t="shared" si="0"/>
        <v>19902.552204176332</v>
      </c>
      <c r="K42" s="50">
        <f t="shared" si="1"/>
        <v>14980.789381767378</v>
      </c>
    </row>
    <row r="43" spans="1:11" ht="17.25" customHeight="1">
      <c r="A43" s="4"/>
      <c r="B43" s="74" t="s">
        <v>24</v>
      </c>
      <c r="C43" s="118">
        <v>2229</v>
      </c>
      <c r="D43" s="118">
        <v>2919</v>
      </c>
      <c r="E43" s="50">
        <v>24222</v>
      </c>
      <c r="F43" s="50">
        <v>5664</v>
      </c>
      <c r="G43" s="50">
        <v>15429</v>
      </c>
      <c r="H43" s="50">
        <v>7742</v>
      </c>
      <c r="I43" s="50">
        <f t="shared" si="2"/>
        <v>53057</v>
      </c>
      <c r="J43" s="50">
        <f t="shared" si="0"/>
        <v>23803.050695379094</v>
      </c>
      <c r="K43" s="50">
        <f t="shared" si="1"/>
        <v>18176.430284343955</v>
      </c>
    </row>
    <row r="44" spans="1:11" ht="17.25" customHeight="1">
      <c r="A44" s="4"/>
      <c r="B44" s="74" t="s">
        <v>25</v>
      </c>
      <c r="C44" s="118">
        <v>2482</v>
      </c>
      <c r="D44" s="118">
        <v>3318</v>
      </c>
      <c r="E44" s="50">
        <v>30231</v>
      </c>
      <c r="F44" s="50">
        <v>5372</v>
      </c>
      <c r="G44" s="50">
        <v>28948</v>
      </c>
      <c r="H44" s="50">
        <v>12786</v>
      </c>
      <c r="I44" s="50">
        <f t="shared" si="2"/>
        <v>77337</v>
      </c>
      <c r="J44" s="50">
        <f t="shared" si="0"/>
        <v>31159.14585012087</v>
      </c>
      <c r="K44" s="50">
        <f t="shared" si="1"/>
        <v>23308.318264014466</v>
      </c>
    </row>
    <row r="45" spans="1:11" ht="17.25" customHeight="1">
      <c r="A45" s="4"/>
      <c r="B45" s="74" t="s">
        <v>26</v>
      </c>
      <c r="C45" s="118">
        <v>1576</v>
      </c>
      <c r="D45" s="118">
        <v>2039</v>
      </c>
      <c r="E45" s="50">
        <v>15990</v>
      </c>
      <c r="F45" s="51">
        <v>0</v>
      </c>
      <c r="G45" s="50">
        <v>18056</v>
      </c>
      <c r="H45" s="51">
        <v>0</v>
      </c>
      <c r="I45" s="50">
        <f t="shared" si="2"/>
        <v>34046</v>
      </c>
      <c r="J45" s="50">
        <f t="shared" si="0"/>
        <v>21602.79187817259</v>
      </c>
      <c r="K45" s="50">
        <f t="shared" si="1"/>
        <v>16697.400686611083</v>
      </c>
    </row>
    <row r="46" spans="1:11" ht="17.25" customHeight="1">
      <c r="A46" s="4"/>
      <c r="B46" s="74" t="s">
        <v>27</v>
      </c>
      <c r="C46" s="118">
        <v>3946</v>
      </c>
      <c r="D46" s="118">
        <v>5214</v>
      </c>
      <c r="E46" s="50">
        <v>55809</v>
      </c>
      <c r="F46" s="51">
        <v>0</v>
      </c>
      <c r="G46" s="50">
        <v>43786</v>
      </c>
      <c r="H46" s="51">
        <v>0</v>
      </c>
      <c r="I46" s="50">
        <f t="shared" si="2"/>
        <v>99595</v>
      </c>
      <c r="J46" s="50">
        <f t="shared" si="0"/>
        <v>25239.48302078054</v>
      </c>
      <c r="K46" s="50">
        <f t="shared" si="1"/>
        <v>19101.457614115843</v>
      </c>
    </row>
    <row r="47" spans="1:11" ht="17.25" customHeight="1">
      <c r="A47" s="4"/>
      <c r="B47" s="74" t="s">
        <v>28</v>
      </c>
      <c r="C47" s="118">
        <v>1173</v>
      </c>
      <c r="D47" s="118">
        <v>1593</v>
      </c>
      <c r="E47" s="50">
        <v>12169</v>
      </c>
      <c r="F47" s="50">
        <v>2954</v>
      </c>
      <c r="G47" s="50">
        <v>13347</v>
      </c>
      <c r="H47" s="50">
        <v>5091</v>
      </c>
      <c r="I47" s="50">
        <f t="shared" si="2"/>
        <v>33561</v>
      </c>
      <c r="J47" s="50">
        <f t="shared" si="0"/>
        <v>28611.253196930946</v>
      </c>
      <c r="K47" s="50">
        <f t="shared" si="1"/>
        <v>21067.79661016949</v>
      </c>
    </row>
    <row r="48" spans="1:11" ht="17.25" customHeight="1">
      <c r="A48" s="4"/>
      <c r="B48" s="74" t="s">
        <v>29</v>
      </c>
      <c r="C48" s="118">
        <v>2652</v>
      </c>
      <c r="D48" s="118">
        <v>3947</v>
      </c>
      <c r="E48" s="50">
        <v>63701</v>
      </c>
      <c r="F48" s="50">
        <v>12566</v>
      </c>
      <c r="G48" s="50">
        <v>24692</v>
      </c>
      <c r="H48" s="50">
        <v>10679</v>
      </c>
      <c r="I48" s="50">
        <f t="shared" si="2"/>
        <v>111638</v>
      </c>
      <c r="J48" s="50">
        <f t="shared" si="0"/>
        <v>42095.77677224736</v>
      </c>
      <c r="K48" s="50">
        <f t="shared" si="1"/>
        <v>28284.266531542944</v>
      </c>
    </row>
    <row r="49" spans="1:11" ht="17.25" customHeight="1">
      <c r="A49" s="4"/>
      <c r="B49" s="74" t="s">
        <v>30</v>
      </c>
      <c r="C49" s="118">
        <v>933</v>
      </c>
      <c r="D49" s="118">
        <v>1308</v>
      </c>
      <c r="E49" s="50">
        <v>10837</v>
      </c>
      <c r="F49" s="50">
        <v>3918</v>
      </c>
      <c r="G49" s="50">
        <v>8144</v>
      </c>
      <c r="H49" s="50">
        <v>4918</v>
      </c>
      <c r="I49" s="50">
        <f t="shared" si="2"/>
        <v>27817</v>
      </c>
      <c r="J49" s="50">
        <f t="shared" si="0"/>
        <v>29814.576634512327</v>
      </c>
      <c r="K49" s="50">
        <f t="shared" si="1"/>
        <v>21266.819571865442</v>
      </c>
    </row>
    <row r="50" spans="1:11" ht="17.25" customHeight="1">
      <c r="A50" s="4"/>
      <c r="B50" s="74" t="s">
        <v>31</v>
      </c>
      <c r="C50" s="118">
        <v>3005</v>
      </c>
      <c r="D50" s="118">
        <v>4259</v>
      </c>
      <c r="E50" s="50">
        <v>36276</v>
      </c>
      <c r="F50" s="50">
        <v>3255</v>
      </c>
      <c r="G50" s="50">
        <v>26110</v>
      </c>
      <c r="H50" s="50">
        <v>10834</v>
      </c>
      <c r="I50" s="50">
        <f t="shared" si="2"/>
        <v>76475</v>
      </c>
      <c r="J50" s="50">
        <f t="shared" si="0"/>
        <v>25449.251247920132</v>
      </c>
      <c r="K50" s="50">
        <f t="shared" si="1"/>
        <v>17956.09297957267</v>
      </c>
    </row>
    <row r="51" spans="1:11" ht="17.25" customHeight="1">
      <c r="A51" s="10"/>
      <c r="B51" s="77" t="s">
        <v>32</v>
      </c>
      <c r="C51" s="120">
        <v>1795</v>
      </c>
      <c r="D51" s="120">
        <v>2396</v>
      </c>
      <c r="E51" s="52">
        <v>28946</v>
      </c>
      <c r="F51" s="52">
        <v>2389</v>
      </c>
      <c r="G51" s="52">
        <v>22986</v>
      </c>
      <c r="H51" s="52">
        <v>12985</v>
      </c>
      <c r="I51" s="50">
        <f t="shared" si="2"/>
        <v>67306</v>
      </c>
      <c r="J51" s="52">
        <f t="shared" si="0"/>
        <v>37496.378830083566</v>
      </c>
      <c r="K51" s="52">
        <f t="shared" si="1"/>
        <v>28090.984974958265</v>
      </c>
    </row>
    <row r="52" spans="1:11" ht="17.25" customHeight="1">
      <c r="A52" s="12"/>
      <c r="B52" s="80" t="s">
        <v>2</v>
      </c>
      <c r="C52" s="53">
        <f aca="true" t="shared" si="6" ref="C52:H52">SUM(C40:C51)</f>
        <v>27747</v>
      </c>
      <c r="D52" s="53">
        <f t="shared" si="6"/>
        <v>37824</v>
      </c>
      <c r="E52" s="53">
        <f t="shared" si="6"/>
        <v>377772</v>
      </c>
      <c r="F52" s="53">
        <f t="shared" si="6"/>
        <v>36118</v>
      </c>
      <c r="G52" s="53">
        <f t="shared" si="6"/>
        <v>304480</v>
      </c>
      <c r="H52" s="53">
        <f t="shared" si="6"/>
        <v>65035</v>
      </c>
      <c r="I52" s="53">
        <f>SUM(E52:H52)</f>
        <v>783405</v>
      </c>
      <c r="J52" s="53">
        <f>SUM(I52*1000/C52)</f>
        <v>28233.863120337333</v>
      </c>
      <c r="K52" s="53">
        <f>SUM(I52*1000/D52)</f>
        <v>20711.84961928934</v>
      </c>
    </row>
    <row r="53" spans="1:11" ht="17.25" customHeight="1">
      <c r="A53" s="13"/>
      <c r="B53" s="81" t="s">
        <v>62</v>
      </c>
      <c r="C53" s="55">
        <f aca="true" t="shared" si="7" ref="C53:H53">SUM(C52+C39)</f>
        <v>266252</v>
      </c>
      <c r="D53" s="55">
        <f t="shared" si="7"/>
        <v>355013</v>
      </c>
      <c r="E53" s="55">
        <f t="shared" si="7"/>
        <v>3937804</v>
      </c>
      <c r="F53" s="55">
        <f t="shared" si="7"/>
        <v>343019</v>
      </c>
      <c r="G53" s="55">
        <f t="shared" si="7"/>
        <v>2879332</v>
      </c>
      <c r="H53" s="55">
        <f t="shared" si="7"/>
        <v>693883</v>
      </c>
      <c r="I53" s="55">
        <f>SUM(E53:H53)</f>
        <v>7854038</v>
      </c>
      <c r="J53" s="55">
        <f>SUM(I53*1000/C53)</f>
        <v>29498.512687228642</v>
      </c>
      <c r="K53" s="55">
        <f>SUM(I53*1000/D53)</f>
        <v>22123.24055738804</v>
      </c>
    </row>
    <row r="54" ht="17.25" customHeight="1"/>
    <row r="55" ht="17.25" customHeight="1"/>
  </sheetData>
  <mergeCells count="12">
    <mergeCell ref="A3:A6"/>
    <mergeCell ref="B3:B6"/>
    <mergeCell ref="C3:D3"/>
    <mergeCell ref="E3:H3"/>
    <mergeCell ref="C4:C6"/>
    <mergeCell ref="D4:D6"/>
    <mergeCell ref="E4:E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Normal="75" zoomScaleSheetLayoutView="75" workbookViewId="0" topLeftCell="A1">
      <pane xSplit="2" ySplit="6" topLeftCell="C7" activePane="bottomRight" state="frozen"/>
      <selection pane="topLeft" activeCell="C53" sqref="C53:I53"/>
      <selection pane="topRight" activeCell="C53" sqref="C53:I53"/>
      <selection pane="bottomLeft" activeCell="C53" sqref="C53:I53"/>
      <selection pane="bottomRight" activeCell="A1" sqref="A1"/>
    </sheetView>
  </sheetViews>
  <sheetFormatPr defaultColWidth="9.00390625" defaultRowHeight="13.5"/>
  <cols>
    <col min="1" max="1" width="4.625" style="2" customWidth="1"/>
    <col min="2" max="2" width="11.625" style="8" customWidth="1"/>
    <col min="3" max="11" width="11.625" style="2" customWidth="1"/>
    <col min="12" max="16384" width="9.00390625" style="2" customWidth="1"/>
  </cols>
  <sheetData>
    <row r="1" spans="1:11" ht="24" customHeight="1">
      <c r="A1" s="16" t="s">
        <v>66</v>
      </c>
      <c r="B1" s="17"/>
      <c r="C1" s="18"/>
      <c r="D1" s="18"/>
      <c r="E1" s="18"/>
      <c r="F1" s="18"/>
      <c r="G1" s="18"/>
      <c r="H1" s="18"/>
      <c r="I1" s="18"/>
      <c r="J1" s="18"/>
      <c r="K1" s="18"/>
    </row>
    <row r="2" spans="1:11" s="7" customFormat="1" ht="24" customHeight="1">
      <c r="A2" s="19" t="s">
        <v>65</v>
      </c>
      <c r="B2" s="20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17.25" customHeight="1">
      <c r="A3" s="90" t="s">
        <v>49</v>
      </c>
      <c r="B3" s="93" t="s">
        <v>50</v>
      </c>
      <c r="C3" s="88" t="s">
        <v>51</v>
      </c>
      <c r="D3" s="96"/>
      <c r="E3" s="88" t="s">
        <v>52</v>
      </c>
      <c r="F3" s="89"/>
      <c r="G3" s="89"/>
      <c r="H3" s="89"/>
      <c r="I3" s="21"/>
      <c r="J3" s="85" t="s">
        <v>53</v>
      </c>
      <c r="K3" s="85" t="s">
        <v>54</v>
      </c>
    </row>
    <row r="4" spans="1:11" s="1" customFormat="1" ht="17.25" customHeight="1">
      <c r="A4" s="91"/>
      <c r="B4" s="94"/>
      <c r="C4" s="97" t="s">
        <v>68</v>
      </c>
      <c r="D4" s="100" t="s">
        <v>67</v>
      </c>
      <c r="E4" s="85" t="s">
        <v>57</v>
      </c>
      <c r="F4" s="85" t="s">
        <v>58</v>
      </c>
      <c r="G4" s="85" t="s">
        <v>59</v>
      </c>
      <c r="H4" s="85" t="s">
        <v>1</v>
      </c>
      <c r="I4" s="22" t="s">
        <v>60</v>
      </c>
      <c r="J4" s="86"/>
      <c r="K4" s="86"/>
    </row>
    <row r="5" spans="1:11" s="1" customFormat="1" ht="17.25" customHeight="1">
      <c r="A5" s="91"/>
      <c r="B5" s="94"/>
      <c r="C5" s="98"/>
      <c r="D5" s="100"/>
      <c r="E5" s="86"/>
      <c r="F5" s="86"/>
      <c r="G5" s="86"/>
      <c r="H5" s="86"/>
      <c r="I5" s="22" t="s">
        <v>61</v>
      </c>
      <c r="J5" s="86"/>
      <c r="K5" s="86"/>
    </row>
    <row r="6" spans="1:11" s="1" customFormat="1" ht="17.25" customHeight="1">
      <c r="A6" s="92"/>
      <c r="B6" s="95"/>
      <c r="C6" s="99"/>
      <c r="D6" s="100"/>
      <c r="E6" s="87"/>
      <c r="F6" s="87"/>
      <c r="G6" s="87"/>
      <c r="H6" s="87"/>
      <c r="I6" s="23"/>
      <c r="J6" s="87"/>
      <c r="K6" s="87"/>
    </row>
    <row r="7" spans="1:11" ht="17.25" customHeight="1">
      <c r="A7" s="24">
        <v>1</v>
      </c>
      <c r="B7" s="25" t="s">
        <v>4</v>
      </c>
      <c r="C7" s="24">
        <f>SUM('一般＆退職・基礎:一般＆退職・介護'!C7)</f>
        <v>98914</v>
      </c>
      <c r="D7" s="24">
        <f>SUM('一般＆退職・基礎:一般＆退職・介護'!D7)</f>
        <v>185329</v>
      </c>
      <c r="E7" s="24">
        <f>SUM('一般＆退職・基礎:一般＆退職・介護'!E7)</f>
        <v>4352876</v>
      </c>
      <c r="F7" s="24">
        <f>SUM('一般＆退職・基礎:一般＆退職・介護'!F7)</f>
        <v>406077</v>
      </c>
      <c r="G7" s="24">
        <f>SUM('一般＆退職・基礎:一般＆退職・介護'!G7)</f>
        <v>1557200</v>
      </c>
      <c r="H7" s="24">
        <f>SUM('一般＆退職・基礎:一般＆退職・介護'!H7)</f>
        <v>956128</v>
      </c>
      <c r="I7" s="24">
        <f>SUM('一般＆退職・基礎:一般＆退職・介護'!I7)</f>
        <v>7272281</v>
      </c>
      <c r="J7" s="24">
        <f>SUM(I7*1000/C7)</f>
        <v>73521.2507835089</v>
      </c>
      <c r="K7" s="24">
        <f>SUM(I7*1000/D7)</f>
        <v>39239.84373735357</v>
      </c>
    </row>
    <row r="8" spans="1:11" ht="17.25" customHeight="1">
      <c r="A8" s="26">
        <v>2</v>
      </c>
      <c r="B8" s="27" t="s">
        <v>5</v>
      </c>
      <c r="C8" s="26">
        <f>SUM('一般＆退職・基礎:一般＆退職・介護'!C8)</f>
        <v>65908</v>
      </c>
      <c r="D8" s="26">
        <f>SUM('一般＆退職・基礎:一般＆退職・介護'!D8)</f>
        <v>106520</v>
      </c>
      <c r="E8" s="26">
        <f>SUM('一般＆退職・基礎:一般＆退職・介護'!E8)</f>
        <v>1870650</v>
      </c>
      <c r="F8" s="26">
        <f>SUM('一般＆退職・基礎:一般＆退職・介護'!F8)</f>
        <v>340668</v>
      </c>
      <c r="G8" s="26">
        <f>SUM('一般＆退職・基礎:一般＆退職・介護'!G8)</f>
        <v>818912</v>
      </c>
      <c r="H8" s="26">
        <f>SUM('一般＆退職・基礎:一般＆退職・介護'!H8)</f>
        <v>496381</v>
      </c>
      <c r="I8" s="26">
        <f>SUM('一般＆退職・基礎:一般＆退職・介護'!I8)</f>
        <v>3526611</v>
      </c>
      <c r="J8" s="26">
        <f aca="true" t="shared" si="0" ref="J8:J51">SUM(I8*1000/C8)</f>
        <v>53508.08703040602</v>
      </c>
      <c r="K8" s="26">
        <f aca="true" t="shared" si="1" ref="K8:K51">SUM(I8*1000/D8)</f>
        <v>33107.500938790836</v>
      </c>
    </row>
    <row r="9" spans="1:11" ht="17.25" customHeight="1">
      <c r="A9" s="26">
        <v>3</v>
      </c>
      <c r="B9" s="27" t="s">
        <v>6</v>
      </c>
      <c r="C9" s="26">
        <f>SUM('一般＆退職・基礎:一般＆退職・介護'!C9)</f>
        <v>62075</v>
      </c>
      <c r="D9" s="26">
        <f>SUM('一般＆退職・基礎:一般＆退職・介護'!D9)</f>
        <v>107609</v>
      </c>
      <c r="E9" s="26">
        <f>SUM('一般＆退職・基礎:一般＆退職・介護'!E9)</f>
        <v>2759718</v>
      </c>
      <c r="F9" s="26">
        <f>SUM('一般＆退職・基礎:一般＆退職・介護'!F9)</f>
        <v>350432</v>
      </c>
      <c r="G9" s="26">
        <f>SUM('一般＆退職・基礎:一般＆退職・介護'!G9)</f>
        <v>882206</v>
      </c>
      <c r="H9" s="26">
        <f>SUM('一般＆退職・基礎:一般＆退職・介護'!H9)</f>
        <v>504012</v>
      </c>
      <c r="I9" s="26">
        <f>SUM('一般＆退職・基礎:一般＆退職・介護'!I9)</f>
        <v>4496368</v>
      </c>
      <c r="J9" s="26">
        <f t="shared" si="0"/>
        <v>72434.44220700765</v>
      </c>
      <c r="K9" s="26">
        <f t="shared" si="1"/>
        <v>41784.31172113857</v>
      </c>
    </row>
    <row r="10" spans="1:11" ht="17.25" customHeight="1">
      <c r="A10" s="26">
        <v>4</v>
      </c>
      <c r="B10" s="27" t="s">
        <v>7</v>
      </c>
      <c r="C10" s="26">
        <f>SUM('一般＆退職・基礎:一般＆退職・介護'!C10)</f>
        <v>65323</v>
      </c>
      <c r="D10" s="26">
        <f>SUM('一般＆退職・基礎:一般＆退職・介護'!D10)</f>
        <v>119935</v>
      </c>
      <c r="E10" s="26">
        <f>SUM('一般＆退職・基礎:一般＆退職・介護'!E10)</f>
        <v>3089565</v>
      </c>
      <c r="F10" s="26">
        <f>SUM('一般＆退職・基礎:一般＆退職・介護'!F10)</f>
        <v>0</v>
      </c>
      <c r="G10" s="26">
        <f>SUM('一般＆退職・基礎:一般＆退職・介護'!G10)</f>
        <v>1088148</v>
      </c>
      <c r="H10" s="26">
        <f>SUM('一般＆退職・基礎:一般＆退職・介護'!H10)</f>
        <v>432617</v>
      </c>
      <c r="I10" s="26">
        <f>SUM('一般＆退職・基礎:一般＆退職・介護'!I10)</f>
        <v>4610330</v>
      </c>
      <c r="J10" s="26">
        <f t="shared" si="0"/>
        <v>70577.43826829754</v>
      </c>
      <c r="K10" s="26">
        <f t="shared" si="1"/>
        <v>38440.23846250052</v>
      </c>
    </row>
    <row r="11" spans="1:11" ht="17.25" customHeight="1">
      <c r="A11" s="26">
        <v>5</v>
      </c>
      <c r="B11" s="27" t="s">
        <v>8</v>
      </c>
      <c r="C11" s="26">
        <f>SUM('一般＆退職・基礎:一般＆退職・介護'!C11)</f>
        <v>35113</v>
      </c>
      <c r="D11" s="26">
        <f>SUM('一般＆退職・基礎:一般＆退職・介護'!D11)</f>
        <v>64017</v>
      </c>
      <c r="E11" s="26">
        <f>SUM('一般＆退職・基礎:一般＆退職・介護'!E11)</f>
        <v>1336829</v>
      </c>
      <c r="F11" s="26">
        <f>SUM('一般＆退職・基礎:一般＆退職・介護'!F11)</f>
        <v>247345</v>
      </c>
      <c r="G11" s="26">
        <f>SUM('一般＆退職・基礎:一般＆退職・介護'!G11)</f>
        <v>651790</v>
      </c>
      <c r="H11" s="26">
        <f>SUM('一般＆退職・基礎:一般＆退職・介護'!H11)</f>
        <v>297339</v>
      </c>
      <c r="I11" s="26">
        <f>SUM('一般＆退職・基礎:一般＆退職・介護'!I11)</f>
        <v>2533303</v>
      </c>
      <c r="J11" s="26">
        <f t="shared" si="0"/>
        <v>72147.1534759206</v>
      </c>
      <c r="K11" s="26">
        <f t="shared" si="1"/>
        <v>39572.34797007045</v>
      </c>
    </row>
    <row r="12" spans="1:11" ht="17.25" customHeight="1">
      <c r="A12" s="26">
        <v>6</v>
      </c>
      <c r="B12" s="27" t="s">
        <v>9</v>
      </c>
      <c r="C12" s="26">
        <f>SUM('一般＆退職・基礎:一般＆退職・介護'!C12)</f>
        <v>23497</v>
      </c>
      <c r="D12" s="26">
        <f>SUM('一般＆退職・基礎:一般＆退職・介護'!D12)</f>
        <v>45312</v>
      </c>
      <c r="E12" s="26">
        <f>SUM('一般＆退職・基礎:一般＆退職・介護'!E12)</f>
        <v>1127216</v>
      </c>
      <c r="F12" s="26">
        <f>SUM('一般＆退職・基礎:一般＆退職・介護'!F12)</f>
        <v>191017</v>
      </c>
      <c r="G12" s="26">
        <f>SUM('一般＆退職・基礎:一般＆退職・介護'!G12)</f>
        <v>429889</v>
      </c>
      <c r="H12" s="26">
        <f>SUM('一般＆退職・基礎:一般＆退職・介護'!H12)</f>
        <v>214997</v>
      </c>
      <c r="I12" s="26">
        <f>SUM('一般＆退職・基礎:一般＆退職・介護'!I12)</f>
        <v>1963119</v>
      </c>
      <c r="J12" s="26">
        <f t="shared" si="0"/>
        <v>83547.64438013363</v>
      </c>
      <c r="K12" s="26">
        <f t="shared" si="1"/>
        <v>43324.48358050847</v>
      </c>
    </row>
    <row r="13" spans="1:11" ht="17.25" customHeight="1">
      <c r="A13" s="26">
        <v>7</v>
      </c>
      <c r="B13" s="27" t="s">
        <v>33</v>
      </c>
      <c r="C13" s="26">
        <f>SUM('一般＆退職・基礎:一般＆退職・介護'!C13)</f>
        <v>29438</v>
      </c>
      <c r="D13" s="26">
        <f>SUM('一般＆退職・基礎:一般＆退職・介護'!D13)</f>
        <v>51523</v>
      </c>
      <c r="E13" s="26">
        <f>SUM('一般＆退職・基礎:一般＆退職・介護'!E13)</f>
        <v>1176320</v>
      </c>
      <c r="F13" s="26">
        <f>SUM('一般＆退職・基礎:一般＆退職・介護'!F13)</f>
        <v>127358</v>
      </c>
      <c r="G13" s="26">
        <f>SUM('一般＆退職・基礎:一般＆退職・介護'!G13)</f>
        <v>569321</v>
      </c>
      <c r="H13" s="26">
        <f>SUM('一般＆退職・基礎:一般＆退職・介護'!H13)</f>
        <v>254737</v>
      </c>
      <c r="I13" s="26">
        <f>SUM('一般＆退職・基礎:一般＆退職・介護'!I13)</f>
        <v>2127736</v>
      </c>
      <c r="J13" s="26">
        <f t="shared" si="0"/>
        <v>72278.55153203342</v>
      </c>
      <c r="K13" s="26">
        <f t="shared" si="1"/>
        <v>41296.81889641519</v>
      </c>
    </row>
    <row r="14" spans="1:11" ht="17.25" customHeight="1">
      <c r="A14" s="26">
        <v>8</v>
      </c>
      <c r="B14" s="27" t="s">
        <v>10</v>
      </c>
      <c r="C14" s="26">
        <f>SUM('一般＆退職・基礎:一般＆退職・介護'!C14)</f>
        <v>20850</v>
      </c>
      <c r="D14" s="26">
        <f>SUM('一般＆退職・基礎:一般＆退職・介護'!D14)</f>
        <v>40344</v>
      </c>
      <c r="E14" s="26">
        <f>SUM('一般＆退職・基礎:一般＆退職・介護'!E14)</f>
        <v>1168848</v>
      </c>
      <c r="F14" s="26">
        <f>SUM('一般＆退職・基礎:一般＆退職・介護'!F14)</f>
        <v>238709</v>
      </c>
      <c r="G14" s="26">
        <f>SUM('一般＆退職・基礎:一般＆退職・介護'!G14)</f>
        <v>379950</v>
      </c>
      <c r="H14" s="26">
        <f>SUM('一般＆退職・基礎:一般＆退職・介護'!H14)</f>
        <v>176661</v>
      </c>
      <c r="I14" s="26">
        <f>SUM('一般＆退職・基礎:一般＆退職・介護'!I14)</f>
        <v>1964168</v>
      </c>
      <c r="J14" s="26">
        <f t="shared" si="0"/>
        <v>94204.70023980815</v>
      </c>
      <c r="K14" s="26">
        <f t="shared" si="1"/>
        <v>48685.50465992465</v>
      </c>
    </row>
    <row r="15" spans="1:11" ht="17.25" customHeight="1">
      <c r="A15" s="26">
        <v>9</v>
      </c>
      <c r="B15" s="27" t="s">
        <v>34</v>
      </c>
      <c r="C15" s="26">
        <f>SUM('一般＆退職・基礎:一般＆退職・介護'!C15)</f>
        <v>27880</v>
      </c>
      <c r="D15" s="26">
        <f>SUM('一般＆退職・基礎:一般＆退職・介護'!D15)</f>
        <v>53874</v>
      </c>
      <c r="E15" s="26">
        <f>SUM('一般＆退職・基礎:一般＆退職・介護'!E15)</f>
        <v>1383464</v>
      </c>
      <c r="F15" s="26">
        <f>SUM('一般＆退職・基礎:一般＆退職・介護'!F15)</f>
        <v>250033</v>
      </c>
      <c r="G15" s="26">
        <f>SUM('一般＆退職・基礎:一般＆退職・介護'!G15)</f>
        <v>497941</v>
      </c>
      <c r="H15" s="26">
        <f>SUM('一般＆退職・基礎:一般＆退職・介護'!H15)</f>
        <v>249039</v>
      </c>
      <c r="I15" s="26">
        <f>SUM('一般＆退職・基礎:一般＆退職・介護'!I15)</f>
        <v>2380477</v>
      </c>
      <c r="J15" s="26">
        <f t="shared" si="0"/>
        <v>85382.96269727404</v>
      </c>
      <c r="K15" s="26">
        <f t="shared" si="1"/>
        <v>44186.00809295764</v>
      </c>
    </row>
    <row r="16" spans="1:11" ht="17.25" customHeight="1">
      <c r="A16" s="26">
        <v>10</v>
      </c>
      <c r="B16" s="27" t="s">
        <v>11</v>
      </c>
      <c r="C16" s="26">
        <f>SUM('一般＆退職・基礎:一般＆退職・介護'!C16)</f>
        <v>22081</v>
      </c>
      <c r="D16" s="26">
        <f>SUM('一般＆退職・基礎:一般＆退職・介護'!D16)</f>
        <v>37971</v>
      </c>
      <c r="E16" s="26">
        <f>SUM('一般＆退職・基礎:一般＆退職・介護'!E16)</f>
        <v>721998</v>
      </c>
      <c r="F16" s="26">
        <f>SUM('一般＆退職・基礎:一般＆退職・介護'!F16)</f>
        <v>136739</v>
      </c>
      <c r="G16" s="26">
        <f>SUM('一般＆退職・基礎:一般＆退職・介護'!G16)</f>
        <v>267873</v>
      </c>
      <c r="H16" s="26">
        <f>SUM('一般＆退職・基礎:一般＆退職・介護'!H16)</f>
        <v>175664</v>
      </c>
      <c r="I16" s="26">
        <f>SUM('一般＆退職・基礎:一般＆退職・介護'!I16)</f>
        <v>1302274</v>
      </c>
      <c r="J16" s="26">
        <f t="shared" si="0"/>
        <v>58977.129658982834</v>
      </c>
      <c r="K16" s="26">
        <f t="shared" si="1"/>
        <v>34296.542097916834</v>
      </c>
    </row>
    <row r="17" spans="1:11" ht="17.25" customHeight="1">
      <c r="A17" s="26">
        <v>11</v>
      </c>
      <c r="B17" s="27" t="s">
        <v>12</v>
      </c>
      <c r="C17" s="26">
        <f>SUM('一般＆退職・基礎:一般＆退職・介護'!C17)</f>
        <v>12220</v>
      </c>
      <c r="D17" s="26">
        <f>SUM('一般＆退職・基礎:一般＆退職・介護'!D17)</f>
        <v>20710</v>
      </c>
      <c r="E17" s="26">
        <f>SUM('一般＆退職・基礎:一般＆退職・介護'!E17)</f>
        <v>383524</v>
      </c>
      <c r="F17" s="26">
        <f>SUM('一般＆退職・基礎:一般＆退職・介護'!F17)</f>
        <v>91946</v>
      </c>
      <c r="G17" s="26">
        <f>SUM('一般＆退職・基礎:一般＆退職・介護'!G17)</f>
        <v>224180</v>
      </c>
      <c r="H17" s="26">
        <f>SUM('一般＆退職・基礎:一般＆退職・介護'!H17)</f>
        <v>93063</v>
      </c>
      <c r="I17" s="26">
        <f>SUM('一般＆退職・基礎:一般＆退職・介護'!I17)</f>
        <v>792713</v>
      </c>
      <c r="J17" s="26">
        <f t="shared" si="0"/>
        <v>64870.13093289689</v>
      </c>
      <c r="K17" s="26">
        <f t="shared" si="1"/>
        <v>38276.82279092226</v>
      </c>
    </row>
    <row r="18" spans="1:11" ht="17.25" customHeight="1">
      <c r="A18" s="26">
        <v>12</v>
      </c>
      <c r="B18" s="27" t="s">
        <v>13</v>
      </c>
      <c r="C18" s="26">
        <f>SUM('一般＆退職・基礎:一般＆退職・介護'!C18)</f>
        <v>19345</v>
      </c>
      <c r="D18" s="26">
        <f>SUM('一般＆退職・基礎:一般＆退職・介護'!D18)</f>
        <v>32757</v>
      </c>
      <c r="E18" s="26">
        <f>SUM('一般＆退職・基礎:一般＆退職・介護'!E18)</f>
        <v>676347</v>
      </c>
      <c r="F18" s="26">
        <f>SUM('一般＆退職・基礎:一般＆退職・介護'!F18)</f>
        <v>131502</v>
      </c>
      <c r="G18" s="26">
        <f>SUM('一般＆退職・基礎:一般＆退職・介護'!G18)</f>
        <v>347945</v>
      </c>
      <c r="H18" s="26">
        <f>SUM('一般＆退職・基礎:一般＆退職・介護'!H18)</f>
        <v>150736</v>
      </c>
      <c r="I18" s="26">
        <f>SUM('一般＆退職・基礎:一般＆退職・介護'!I18)</f>
        <v>1306530</v>
      </c>
      <c r="J18" s="26">
        <f t="shared" si="0"/>
        <v>67538.38201085552</v>
      </c>
      <c r="K18" s="26">
        <f t="shared" si="1"/>
        <v>39885.52065207437</v>
      </c>
    </row>
    <row r="19" spans="1:11" ht="17.25" customHeight="1">
      <c r="A19" s="26">
        <v>13</v>
      </c>
      <c r="B19" s="27" t="s">
        <v>14</v>
      </c>
      <c r="C19" s="26">
        <f>SUM('一般＆退職・基礎:一般＆退職・介護'!C19)</f>
        <v>34354</v>
      </c>
      <c r="D19" s="26">
        <f>SUM('一般＆退職・基礎:一般＆退職・介護'!D19)</f>
        <v>62554</v>
      </c>
      <c r="E19" s="26">
        <f>SUM('一般＆退職・基礎:一般＆退職・介護'!E19)</f>
        <v>1517491</v>
      </c>
      <c r="F19" s="26">
        <f>SUM('一般＆退職・基礎:一般＆退職・介護'!F19)</f>
        <v>0</v>
      </c>
      <c r="G19" s="26">
        <f>SUM('一般＆退職・基礎:一般＆退職・介護'!G19)</f>
        <v>769004</v>
      </c>
      <c r="H19" s="26">
        <f>SUM('一般＆退職・基礎:一般＆退職・介護'!H19)</f>
        <v>281758</v>
      </c>
      <c r="I19" s="26">
        <f>SUM('一般＆退職・基礎:一般＆退職・介護'!I19)</f>
        <v>2568253</v>
      </c>
      <c r="J19" s="26">
        <f t="shared" si="0"/>
        <v>74758.48518367585</v>
      </c>
      <c r="K19" s="26">
        <f t="shared" si="1"/>
        <v>41056.5751190971</v>
      </c>
    </row>
    <row r="20" spans="1:11" ht="17.25" customHeight="1">
      <c r="A20" s="26">
        <v>14</v>
      </c>
      <c r="B20" s="27" t="s">
        <v>15</v>
      </c>
      <c r="C20" s="26">
        <f>SUM('一般＆退職・基礎:一般＆退職・介護'!C20)</f>
        <v>47603</v>
      </c>
      <c r="D20" s="26">
        <f>SUM('一般＆退職・基礎:一般＆退職・介護'!D20)</f>
        <v>80788</v>
      </c>
      <c r="E20" s="26">
        <f>SUM('一般＆退職・基礎:一般＆退職・介護'!E20)</f>
        <v>2170338</v>
      </c>
      <c r="F20" s="26">
        <f>SUM('一般＆退職・基礎:一般＆退職・介護'!F20)</f>
        <v>0</v>
      </c>
      <c r="G20" s="26">
        <f>SUM('一般＆退職・基礎:一般＆退職・介護'!G20)</f>
        <v>1027068</v>
      </c>
      <c r="H20" s="26">
        <f>SUM('一般＆退職・基礎:一般＆退職・介護'!H20)</f>
        <v>442409</v>
      </c>
      <c r="I20" s="26">
        <f>SUM('一般＆退職・基礎:一般＆退職・介護'!I20)</f>
        <v>3639815</v>
      </c>
      <c r="J20" s="26">
        <f t="shared" si="0"/>
        <v>76461.88265445454</v>
      </c>
      <c r="K20" s="26">
        <f t="shared" si="1"/>
        <v>45053.90652077041</v>
      </c>
    </row>
    <row r="21" spans="1:11" ht="17.25" customHeight="1">
      <c r="A21" s="26">
        <v>15</v>
      </c>
      <c r="B21" s="27" t="s">
        <v>16</v>
      </c>
      <c r="C21" s="26">
        <f>SUM('一般＆退職・基礎:一般＆退職・介護'!C21)</f>
        <v>29282</v>
      </c>
      <c r="D21" s="26">
        <f>SUM('一般＆退職・基礎:一般＆退職・介護'!D21)</f>
        <v>50598</v>
      </c>
      <c r="E21" s="26">
        <f>SUM('一般＆退職・基礎:一般＆退職・介護'!E21)</f>
        <v>1554705</v>
      </c>
      <c r="F21" s="26">
        <f>SUM('一般＆退職・基礎:一般＆退職・介護'!F21)</f>
        <v>240118</v>
      </c>
      <c r="G21" s="26">
        <f>SUM('一般＆退職・基礎:一般＆退職・介護'!G21)</f>
        <v>560167</v>
      </c>
      <c r="H21" s="26">
        <f>SUM('一般＆退職・基礎:一般＆退職・介護'!H21)</f>
        <v>294668</v>
      </c>
      <c r="I21" s="26">
        <f>SUM('一般＆退職・基礎:一般＆退職・介護'!I21)</f>
        <v>2649658</v>
      </c>
      <c r="J21" s="26">
        <f t="shared" si="0"/>
        <v>90487.60330578513</v>
      </c>
      <c r="K21" s="26">
        <f t="shared" si="1"/>
        <v>52366.85244476066</v>
      </c>
    </row>
    <row r="22" spans="1:11" ht="17.25" customHeight="1">
      <c r="A22" s="26">
        <v>16</v>
      </c>
      <c r="B22" s="27" t="s">
        <v>17</v>
      </c>
      <c r="C22" s="26">
        <f>SUM('一般＆退職・基礎:一般＆退職・介護'!C22)</f>
        <v>68880</v>
      </c>
      <c r="D22" s="26">
        <f>SUM('一般＆退職・基礎:一般＆退職・介護'!D22)</f>
        <v>121860</v>
      </c>
      <c r="E22" s="26">
        <f>SUM('一般＆退職・基礎:一般＆退職・介護'!E22)</f>
        <v>2829201</v>
      </c>
      <c r="F22" s="26">
        <f>SUM('一般＆退職・基礎:一般＆退職・介護'!F22)</f>
        <v>512758</v>
      </c>
      <c r="G22" s="26">
        <f>SUM('一般＆退職・基礎:一般＆退職・介護'!G22)</f>
        <v>1419887</v>
      </c>
      <c r="H22" s="26">
        <f>SUM('一般＆退職・基礎:一般＆退職・介護'!H22)</f>
        <v>673727</v>
      </c>
      <c r="I22" s="26">
        <f>SUM('一般＆退職・基礎:一般＆退職・介護'!I22)</f>
        <v>5435573</v>
      </c>
      <c r="J22" s="26">
        <f t="shared" si="0"/>
        <v>78913.66144018582</v>
      </c>
      <c r="K22" s="26">
        <f t="shared" si="1"/>
        <v>44605.06318726407</v>
      </c>
    </row>
    <row r="23" spans="1:11" ht="17.25" customHeight="1">
      <c r="A23" s="26">
        <v>17</v>
      </c>
      <c r="B23" s="27" t="s">
        <v>18</v>
      </c>
      <c r="C23" s="26">
        <f>SUM('一般＆退職・基礎:一般＆退職・介護'!C23)</f>
        <v>53753</v>
      </c>
      <c r="D23" s="26">
        <f>SUM('一般＆退職・基礎:一般＆退職・介護'!D23)</f>
        <v>92577</v>
      </c>
      <c r="E23" s="26">
        <f>SUM('一般＆退職・基礎:一般＆退職・介護'!E23)</f>
        <v>2186638</v>
      </c>
      <c r="F23" s="26">
        <f>SUM('一般＆退職・基礎:一般＆退職・介護'!F23)</f>
        <v>0</v>
      </c>
      <c r="G23" s="26">
        <f>SUM('一般＆退職・基礎:一般＆退職・介護'!G23)</f>
        <v>910815</v>
      </c>
      <c r="H23" s="26">
        <f>SUM('一般＆退職・基礎:一般＆退職・介護'!H23)</f>
        <v>433357</v>
      </c>
      <c r="I23" s="26">
        <f>SUM('一般＆退職・基礎:一般＆退職・介護'!I23)</f>
        <v>3530810</v>
      </c>
      <c r="J23" s="26">
        <f t="shared" si="0"/>
        <v>65685.82218666865</v>
      </c>
      <c r="K23" s="26">
        <f t="shared" si="1"/>
        <v>38139.17063633516</v>
      </c>
    </row>
    <row r="24" spans="1:11" ht="17.25" customHeight="1">
      <c r="A24" s="26">
        <v>18</v>
      </c>
      <c r="B24" s="27" t="s">
        <v>19</v>
      </c>
      <c r="C24" s="26">
        <f>SUM('一般＆退職・基礎:一般＆退職・介護'!C24)</f>
        <v>32541</v>
      </c>
      <c r="D24" s="26">
        <f>SUM('一般＆退職・基礎:一般＆退職・介護'!D24)</f>
        <v>59900</v>
      </c>
      <c r="E24" s="26">
        <f>SUM('一般＆退職・基礎:一般＆退職・介護'!E24)</f>
        <v>1300521</v>
      </c>
      <c r="F24" s="26">
        <f>SUM('一般＆退職・基礎:一般＆退職・介護'!F24)</f>
        <v>262059</v>
      </c>
      <c r="G24" s="26">
        <f>SUM('一般＆退職・基礎:一般＆退職・介護'!G24)</f>
        <v>544024</v>
      </c>
      <c r="H24" s="26">
        <f>SUM('一般＆退職・基礎:一般＆退職・介護'!H24)</f>
        <v>323730</v>
      </c>
      <c r="I24" s="26">
        <f>SUM('一般＆退職・基礎:一般＆退職・介護'!I24)</f>
        <v>2430334</v>
      </c>
      <c r="J24" s="26">
        <f t="shared" si="0"/>
        <v>74685.28932731017</v>
      </c>
      <c r="K24" s="26">
        <f t="shared" si="1"/>
        <v>40573.18864774625</v>
      </c>
    </row>
    <row r="25" spans="1:11" ht="17.25" customHeight="1">
      <c r="A25" s="26">
        <v>19</v>
      </c>
      <c r="B25" s="27" t="s">
        <v>20</v>
      </c>
      <c r="C25" s="26">
        <f>SUM('一般＆退職・基礎:一般＆退職・介護'!C25)</f>
        <v>14859</v>
      </c>
      <c r="D25" s="26">
        <f>SUM('一般＆退職・基礎:一般＆退職・介護'!D25)</f>
        <v>28367</v>
      </c>
      <c r="E25" s="26">
        <f>SUM('一般＆退職・基礎:一般＆退職・介護'!E25)</f>
        <v>677005</v>
      </c>
      <c r="F25" s="26">
        <f>SUM('一般＆退職・基礎:一般＆退職・介護'!F25)</f>
        <v>123960</v>
      </c>
      <c r="G25" s="26">
        <f>SUM('一般＆退職・基礎:一般＆退職・介護'!G25)</f>
        <v>251388</v>
      </c>
      <c r="H25" s="26">
        <f>SUM('一般＆退職・基礎:一般＆退職・介護'!H25)</f>
        <v>146695</v>
      </c>
      <c r="I25" s="26">
        <f>SUM('一般＆退職・基礎:一般＆退職・介護'!I25)</f>
        <v>1199048</v>
      </c>
      <c r="J25" s="26">
        <f t="shared" si="0"/>
        <v>80695.0669627835</v>
      </c>
      <c r="K25" s="26">
        <f t="shared" si="1"/>
        <v>42269.11552155674</v>
      </c>
    </row>
    <row r="26" spans="1:11" ht="17.25" customHeight="1">
      <c r="A26" s="26">
        <v>20</v>
      </c>
      <c r="B26" s="27" t="s">
        <v>21</v>
      </c>
      <c r="C26" s="26">
        <f>SUM('一般＆退職・基礎:一般＆退職・介護'!C26)</f>
        <v>18774</v>
      </c>
      <c r="D26" s="26">
        <f>SUM('一般＆退職・基礎:一般＆退職・介護'!D26)</f>
        <v>33612</v>
      </c>
      <c r="E26" s="26">
        <f>SUM('一般＆退職・基礎:一般＆退職・介護'!E26)</f>
        <v>998070</v>
      </c>
      <c r="F26" s="26">
        <f>SUM('一般＆退職・基礎:一般＆退職・介護'!F26)</f>
        <v>0</v>
      </c>
      <c r="G26" s="26">
        <f>SUM('一般＆退職・基礎:一般＆退職・介護'!G26)</f>
        <v>353331</v>
      </c>
      <c r="H26" s="26">
        <f>SUM('一般＆退職・基礎:一般＆退職・介護'!H26)</f>
        <v>186335</v>
      </c>
      <c r="I26" s="26">
        <f>SUM('一般＆退職・基礎:一般＆退職・介護'!I26)</f>
        <v>1537736</v>
      </c>
      <c r="J26" s="26">
        <f t="shared" si="0"/>
        <v>81907.74475338234</v>
      </c>
      <c r="K26" s="26">
        <f t="shared" si="1"/>
        <v>45749.61323336903</v>
      </c>
    </row>
    <row r="27" spans="1:11" ht="17.25" customHeight="1">
      <c r="A27" s="26">
        <v>21</v>
      </c>
      <c r="B27" s="27" t="s">
        <v>35</v>
      </c>
      <c r="C27" s="26">
        <f>SUM('一般＆退職・基礎:一般＆退職・介護'!C27)</f>
        <v>19886</v>
      </c>
      <c r="D27" s="26">
        <f>SUM('一般＆退職・基礎:一般＆退職・介護'!D27)</f>
        <v>35339</v>
      </c>
      <c r="E27" s="26">
        <f>SUM('一般＆退職・基礎:一般＆退職・介護'!E27)</f>
        <v>612848</v>
      </c>
      <c r="F27" s="26">
        <f>SUM('一般＆退職・基礎:一般＆退職・介護'!F27)</f>
        <v>105621</v>
      </c>
      <c r="G27" s="26">
        <f>SUM('一般＆退職・基礎:一般＆退職・介護'!G27)</f>
        <v>236928</v>
      </c>
      <c r="H27" s="26">
        <f>SUM('一般＆退職・基礎:一般＆退職・介護'!H27)</f>
        <v>134271</v>
      </c>
      <c r="I27" s="26">
        <f>SUM('一般＆退職・基礎:一般＆退職・介護'!I27)</f>
        <v>1089668</v>
      </c>
      <c r="J27" s="26">
        <f aca="true" t="shared" si="2" ref="J27:J32">SUM(I27*1000/C27)</f>
        <v>54795.73569345268</v>
      </c>
      <c r="K27" s="26">
        <f aca="true" t="shared" si="3" ref="K27:K32">SUM(I27*1000/D27)</f>
        <v>30834.71518718696</v>
      </c>
    </row>
    <row r="28" spans="1:11" ht="17.25" customHeight="1">
      <c r="A28" s="26">
        <v>22</v>
      </c>
      <c r="B28" s="28" t="s">
        <v>36</v>
      </c>
      <c r="C28" s="26">
        <f>SUM('一般＆退職・基礎:一般＆退職・介護'!C28)</f>
        <v>21086</v>
      </c>
      <c r="D28" s="26">
        <f>SUM('一般＆退職・基礎:一般＆退職・介護'!D28)</f>
        <v>37096</v>
      </c>
      <c r="E28" s="26">
        <f>SUM('一般＆退職・基礎:一般＆退職・介護'!E28)</f>
        <v>933827</v>
      </c>
      <c r="F28" s="26">
        <f>SUM('一般＆退職・基礎:一般＆退職・介護'!F28)</f>
        <v>0</v>
      </c>
      <c r="G28" s="26">
        <f>SUM('一般＆退職・基礎:一般＆退職・介護'!G28)</f>
        <v>532027</v>
      </c>
      <c r="H28" s="26">
        <f>SUM('一般＆退職・基礎:一般＆退職・介護'!H28)</f>
        <v>138796</v>
      </c>
      <c r="I28" s="26">
        <f>SUM('一般＆退職・基礎:一般＆退職・介護'!I28)</f>
        <v>1604650</v>
      </c>
      <c r="J28" s="26">
        <f t="shared" si="2"/>
        <v>76100.25609409086</v>
      </c>
      <c r="K28" s="26">
        <f t="shared" si="3"/>
        <v>43256.685356911796</v>
      </c>
    </row>
    <row r="29" spans="1:11" ht="17.25" customHeight="1">
      <c r="A29" s="26">
        <v>23</v>
      </c>
      <c r="B29" s="28" t="s">
        <v>37</v>
      </c>
      <c r="C29" s="26">
        <f>SUM('一般＆退職・基礎:一般＆退職・介護'!C29)</f>
        <v>48942</v>
      </c>
      <c r="D29" s="26">
        <f>SUM('一般＆退職・基礎:一般＆退職・介護'!D29)</f>
        <v>92558</v>
      </c>
      <c r="E29" s="26">
        <f>SUM('一般＆退職・基礎:一般＆退職・介護'!E29)</f>
        <v>2394867</v>
      </c>
      <c r="F29" s="26">
        <f>SUM('一般＆退職・基礎:一般＆退職・介護'!F29)</f>
        <v>0</v>
      </c>
      <c r="G29" s="26">
        <f>SUM('一般＆退職・基礎:一般＆退職・介護'!G29)</f>
        <v>1078856</v>
      </c>
      <c r="H29" s="26">
        <f>SUM('一般＆退職・基礎:一般＆退職・介護'!H29)</f>
        <v>437115</v>
      </c>
      <c r="I29" s="26">
        <f>SUM('一般＆退職・基礎:一般＆退職・介護'!I29)</f>
        <v>3910838</v>
      </c>
      <c r="J29" s="26">
        <f t="shared" si="2"/>
        <v>79907.60492010952</v>
      </c>
      <c r="K29" s="26">
        <f t="shared" si="3"/>
        <v>42252.836059551846</v>
      </c>
    </row>
    <row r="30" spans="1:11" ht="17.25" customHeight="1">
      <c r="A30" s="26">
        <v>24</v>
      </c>
      <c r="B30" s="28" t="s">
        <v>38</v>
      </c>
      <c r="C30" s="26">
        <f>SUM('一般＆退職・基礎:一般＆退職・介護'!C30)</f>
        <v>27353</v>
      </c>
      <c r="D30" s="26">
        <f>SUM('一般＆退職・基礎:一般＆退職・介護'!D30)</f>
        <v>55875</v>
      </c>
      <c r="E30" s="26">
        <f>SUM('一般＆退職・基礎:一般＆退職・介護'!E30)</f>
        <v>1395967</v>
      </c>
      <c r="F30" s="26">
        <f>SUM('一般＆退職・基礎:一般＆退職・介護'!F30)</f>
        <v>278139</v>
      </c>
      <c r="G30" s="26">
        <f>SUM('一般＆退職・基礎:一般＆退職・介護'!G30)</f>
        <v>535735</v>
      </c>
      <c r="H30" s="26">
        <f>SUM('一般＆退職・基礎:一般＆退職・介護'!H30)</f>
        <v>256805</v>
      </c>
      <c r="I30" s="26">
        <f>SUM('一般＆退職・基礎:一般＆退職・介護'!I30)</f>
        <v>2466646</v>
      </c>
      <c r="J30" s="26">
        <f t="shared" si="2"/>
        <v>90178.2619822323</v>
      </c>
      <c r="K30" s="26">
        <f t="shared" si="3"/>
        <v>44145.78970917226</v>
      </c>
    </row>
    <row r="31" spans="1:11" ht="17.25" customHeight="1">
      <c r="A31" s="26">
        <v>25</v>
      </c>
      <c r="B31" s="28" t="s">
        <v>39</v>
      </c>
      <c r="C31" s="26">
        <f>SUM('一般＆退職・基礎:一般＆退職・介護'!C31)</f>
        <v>21377</v>
      </c>
      <c r="D31" s="26">
        <f>SUM('一般＆退職・基礎:一般＆退職・介護'!D31)</f>
        <v>39542</v>
      </c>
      <c r="E31" s="26">
        <f>SUM('一般＆退職・基礎:一般＆退職・介護'!E31)</f>
        <v>794826</v>
      </c>
      <c r="F31" s="26">
        <f>SUM('一般＆退職・基礎:一般＆退職・介護'!F31)</f>
        <v>198168</v>
      </c>
      <c r="G31" s="26">
        <f>SUM('一般＆退職・基礎:一般＆退職・介護'!G31)</f>
        <v>342989</v>
      </c>
      <c r="H31" s="26">
        <f>SUM('一般＆退職・基礎:一般＆退職・介護'!H31)</f>
        <v>188718</v>
      </c>
      <c r="I31" s="26">
        <f>SUM('一般＆退職・基礎:一般＆退職・介護'!I31)</f>
        <v>1524701</v>
      </c>
      <c r="J31" s="26">
        <f t="shared" si="2"/>
        <v>71324.367310661</v>
      </c>
      <c r="K31" s="26">
        <f t="shared" si="3"/>
        <v>38559.02584593597</v>
      </c>
    </row>
    <row r="32" spans="1:11" ht="17.25" customHeight="1">
      <c r="A32" s="26">
        <v>26</v>
      </c>
      <c r="B32" s="29" t="s">
        <v>40</v>
      </c>
      <c r="C32" s="26">
        <f>SUM('一般＆退職・基礎:一般＆退職・介護'!C32)</f>
        <v>18669</v>
      </c>
      <c r="D32" s="26">
        <f>SUM('一般＆退職・基礎:一般＆退職・介護'!D32)</f>
        <v>34455</v>
      </c>
      <c r="E32" s="26">
        <f>SUM('一般＆退職・基礎:一般＆退職・介護'!E32)</f>
        <v>870304</v>
      </c>
      <c r="F32" s="26">
        <f>SUM('一般＆退職・基礎:一般＆退職・介護'!F32)</f>
        <v>186553</v>
      </c>
      <c r="G32" s="26">
        <f>SUM('一般＆退職・基礎:一般＆退職・介護'!G32)</f>
        <v>360354</v>
      </c>
      <c r="H32" s="26">
        <f>SUM('一般＆退職・基礎:一般＆退職・介護'!H32)</f>
        <v>174942</v>
      </c>
      <c r="I32" s="26">
        <f>SUM('一般＆退職・基礎:一般＆退職・介護'!I32)</f>
        <v>1592153</v>
      </c>
      <c r="J32" s="26">
        <f t="shared" si="2"/>
        <v>85283.25030799721</v>
      </c>
      <c r="K32" s="26">
        <f t="shared" si="3"/>
        <v>46209.63575678421</v>
      </c>
    </row>
    <row r="33" spans="1:11" ht="17.25" customHeight="1">
      <c r="A33" s="26">
        <v>27</v>
      </c>
      <c r="B33" s="30" t="s">
        <v>41</v>
      </c>
      <c r="C33" s="26">
        <f>SUM('一般＆退職・基礎:一般＆退職・介護'!C33)</f>
        <v>21563</v>
      </c>
      <c r="D33" s="26">
        <f>SUM('一般＆退職・基礎:一般＆退職・介護'!D33)</f>
        <v>42808</v>
      </c>
      <c r="E33" s="26">
        <f>SUM('一般＆退職・基礎:一般＆退職・介護'!E33)</f>
        <v>927278</v>
      </c>
      <c r="F33" s="26">
        <f>SUM('一般＆退職・基礎:一般＆退職・介護'!F33)</f>
        <v>167810</v>
      </c>
      <c r="G33" s="26">
        <f>SUM('一般＆退職・基礎:一般＆退職・介護'!G33)</f>
        <v>384221</v>
      </c>
      <c r="H33" s="26">
        <f>SUM('一般＆退職・基礎:一般＆退職・介護'!H33)</f>
        <v>202314</v>
      </c>
      <c r="I33" s="26">
        <f>SUM('一般＆退職・基礎:一般＆退職・介護'!I33)</f>
        <v>1681623</v>
      </c>
      <c r="J33" s="26">
        <f t="shared" si="0"/>
        <v>77986.5046607615</v>
      </c>
      <c r="K33" s="26">
        <f t="shared" si="1"/>
        <v>39282.91440852177</v>
      </c>
    </row>
    <row r="34" spans="1:11" ht="17.25" customHeight="1">
      <c r="A34" s="26">
        <v>28</v>
      </c>
      <c r="B34" s="31" t="s">
        <v>42</v>
      </c>
      <c r="C34" s="26">
        <f>SUM('一般＆退職・基礎:一般＆退職・介護'!C34)</f>
        <v>42377</v>
      </c>
      <c r="D34" s="26">
        <f>SUM('一般＆退職・基礎:一般＆退職・介護'!D34)</f>
        <v>80160</v>
      </c>
      <c r="E34" s="26">
        <f>SUM('一般＆退職・基礎:一般＆退職・介護'!E34)</f>
        <v>2003484</v>
      </c>
      <c r="F34" s="26">
        <f>SUM('一般＆退職・基礎:一般＆退職・介護'!F34)</f>
        <v>0</v>
      </c>
      <c r="G34" s="26">
        <f>SUM('一般＆退職・基礎:一般＆退職・介護'!G34)</f>
        <v>907330</v>
      </c>
      <c r="H34" s="26">
        <f>SUM('一般＆退職・基礎:一般＆退職・介護'!H34)</f>
        <v>406880</v>
      </c>
      <c r="I34" s="26">
        <f>SUM('一般＆退職・基礎:一般＆退職・介護'!I34)</f>
        <v>3317694</v>
      </c>
      <c r="J34" s="26">
        <f t="shared" si="0"/>
        <v>78289.96861505062</v>
      </c>
      <c r="K34" s="26">
        <f t="shared" si="1"/>
        <v>41388.39820359281</v>
      </c>
    </row>
    <row r="35" spans="1:11" ht="17.25" customHeight="1">
      <c r="A35" s="26">
        <v>29</v>
      </c>
      <c r="B35" s="31" t="s">
        <v>43</v>
      </c>
      <c r="C35" s="26">
        <f>SUM('一般＆退職・基礎:一般＆退職・介護'!C35)</f>
        <v>19294</v>
      </c>
      <c r="D35" s="26">
        <f>SUM('一般＆退職・基礎:一般＆退職・介護'!D35)</f>
        <v>40066</v>
      </c>
      <c r="E35" s="26">
        <f>SUM('一般＆退職・基礎:一般＆退職・介護'!E35)</f>
        <v>740044</v>
      </c>
      <c r="F35" s="26">
        <f>SUM('一般＆退職・基礎:一般＆退職・介護'!F35)</f>
        <v>164017</v>
      </c>
      <c r="G35" s="26">
        <f>SUM('一般＆退職・基礎:一般＆退職・介護'!G35)</f>
        <v>385305</v>
      </c>
      <c r="H35" s="26">
        <f>SUM('一般＆退職・基礎:一般＆退職・介護'!H35)</f>
        <v>176398</v>
      </c>
      <c r="I35" s="26">
        <f>SUM('一般＆退職・基礎:一般＆退職・介護'!I35)</f>
        <v>1465764</v>
      </c>
      <c r="J35" s="26">
        <f t="shared" si="0"/>
        <v>75969.9388410905</v>
      </c>
      <c r="K35" s="26">
        <f t="shared" si="1"/>
        <v>36583.73683422353</v>
      </c>
    </row>
    <row r="36" spans="1:11" ht="17.25" customHeight="1">
      <c r="A36" s="26">
        <v>30</v>
      </c>
      <c r="B36" s="31" t="s">
        <v>44</v>
      </c>
      <c r="C36" s="26">
        <f>SUM('一般＆退職・基礎:一般＆退職・介護'!C36)</f>
        <v>30772</v>
      </c>
      <c r="D36" s="26">
        <f>SUM('一般＆退職・基礎:一般＆退職・介護'!D36)</f>
        <v>62021</v>
      </c>
      <c r="E36" s="26">
        <f>SUM('一般＆退職・基礎:一般＆退職・介護'!E36)</f>
        <v>1298528</v>
      </c>
      <c r="F36" s="26">
        <f>SUM('一般＆退職・基礎:一般＆退職・介護'!F36)</f>
        <v>0</v>
      </c>
      <c r="G36" s="26">
        <f>SUM('一般＆退職・基礎:一般＆退職・介護'!G36)</f>
        <v>731316</v>
      </c>
      <c r="H36" s="26">
        <f>SUM('一般＆退職・基礎:一般＆退職・介護'!H36)</f>
        <v>236040</v>
      </c>
      <c r="I36" s="26">
        <f>SUM('一般＆退職・基礎:一般＆退職・介護'!I36)</f>
        <v>2265884</v>
      </c>
      <c r="J36" s="26">
        <f t="shared" si="0"/>
        <v>73634.60288574029</v>
      </c>
      <c r="K36" s="26">
        <f t="shared" si="1"/>
        <v>36534.141661695234</v>
      </c>
    </row>
    <row r="37" spans="1:11" ht="17.25" customHeight="1">
      <c r="A37" s="26">
        <v>31</v>
      </c>
      <c r="B37" s="31" t="s">
        <v>45</v>
      </c>
      <c r="C37" s="26">
        <f>SUM('一般＆退職・基礎:一般＆退職・介護'!C37)</f>
        <v>17920</v>
      </c>
      <c r="D37" s="26">
        <f>SUM('一般＆退職・基礎:一般＆退職・介護'!D37)</f>
        <v>32944</v>
      </c>
      <c r="E37" s="26">
        <f>SUM('一般＆退職・基礎:一般＆退職・介護'!E37)</f>
        <v>891996</v>
      </c>
      <c r="F37" s="26">
        <f>SUM('一般＆退職・基礎:一般＆退職・介護'!F37)</f>
        <v>142434</v>
      </c>
      <c r="G37" s="26">
        <f>SUM('一般＆退職・基礎:一般＆退職・介護'!G37)</f>
        <v>256078</v>
      </c>
      <c r="H37" s="26">
        <f>SUM('一般＆退職・基礎:一般＆退職・介護'!H37)</f>
        <v>152380</v>
      </c>
      <c r="I37" s="26">
        <f>SUM('一般＆退職・基礎:一般＆退職・介護'!I37)</f>
        <v>1442888</v>
      </c>
      <c r="J37" s="26">
        <f t="shared" si="0"/>
        <v>80518.30357142857</v>
      </c>
      <c r="K37" s="26">
        <f t="shared" si="1"/>
        <v>43798.20301117047</v>
      </c>
    </row>
    <row r="38" spans="1:11" ht="17.25" customHeight="1">
      <c r="A38" s="32">
        <v>32</v>
      </c>
      <c r="B38" s="33" t="s">
        <v>46</v>
      </c>
      <c r="C38" s="32">
        <f>SUM('一般＆退職・基礎:一般＆退職・介護'!C38)</f>
        <v>22829</v>
      </c>
      <c r="D38" s="32">
        <f>SUM('一般＆退職・基礎:一般＆退職・介護'!D38)</f>
        <v>43399</v>
      </c>
      <c r="E38" s="32">
        <f>SUM('一般＆退職・基礎:一般＆退職・介護'!E38)</f>
        <v>971617</v>
      </c>
      <c r="F38" s="32">
        <f>SUM('一般＆退職・基礎:一般＆退職・介護'!F38)</f>
        <v>0</v>
      </c>
      <c r="G38" s="32">
        <f>SUM('一般＆退職・基礎:一般＆退職・介護'!G38)</f>
        <v>523815</v>
      </c>
      <c r="H38" s="32">
        <f>SUM('一般＆退職・基礎:一般＆退職・介護'!H38)</f>
        <v>187250</v>
      </c>
      <c r="I38" s="32">
        <f>SUM('一般＆退職・基礎:一般＆退職・介護'!I38)</f>
        <v>1682682</v>
      </c>
      <c r="J38" s="32">
        <f t="shared" si="0"/>
        <v>73708.09058653467</v>
      </c>
      <c r="K38" s="32">
        <f t="shared" si="1"/>
        <v>38772.368026913064</v>
      </c>
    </row>
    <row r="39" spans="1:11" ht="17.25" customHeight="1">
      <c r="A39" s="34"/>
      <c r="B39" s="35" t="s">
        <v>48</v>
      </c>
      <c r="C39" s="36">
        <f>SUM('一般＆退職・基礎:一般＆退職・介護'!C39)</f>
        <v>1094758</v>
      </c>
      <c r="D39" s="36">
        <f>SUM('一般＆退職・基礎:一般＆退職・介護'!D39)</f>
        <v>1992420</v>
      </c>
      <c r="E39" s="36">
        <f>SUM('一般＆退職・基礎:一般＆退職・介護'!E39)</f>
        <v>47116910</v>
      </c>
      <c r="F39" s="36">
        <f>SUM('一般＆退職・基礎:一般＆退職・介護'!F39)</f>
        <v>4893463</v>
      </c>
      <c r="G39" s="36">
        <f>SUM('一般＆退職・基礎:一般＆退職・介護'!G39)</f>
        <v>19825993</v>
      </c>
      <c r="H39" s="36">
        <f>SUM('一般＆退職・基礎:一般＆退職・介護'!H39)</f>
        <v>9475962</v>
      </c>
      <c r="I39" s="36">
        <f>SUM('一般＆退職・基礎:一般＆退職・介護'!I39)</f>
        <v>81312328</v>
      </c>
      <c r="J39" s="36">
        <f t="shared" si="0"/>
        <v>74274.24873807728</v>
      </c>
      <c r="K39" s="36">
        <f t="shared" si="1"/>
        <v>40810.83707250479</v>
      </c>
    </row>
    <row r="40" spans="1:11" ht="17.25" customHeight="1">
      <c r="A40" s="37">
        <v>33</v>
      </c>
      <c r="B40" s="38" t="s">
        <v>22</v>
      </c>
      <c r="C40" s="37">
        <f>SUM('一般＆退職・基礎:一般＆退職・介護'!C40)</f>
        <v>15783</v>
      </c>
      <c r="D40" s="37">
        <f>SUM('一般＆退職・基礎:一般＆退職・介護'!D40)</f>
        <v>30422</v>
      </c>
      <c r="E40" s="37">
        <f>SUM('一般＆退職・基礎:一般＆退職・介護'!E40)</f>
        <v>654959</v>
      </c>
      <c r="F40" s="37">
        <f>SUM('一般＆退職・基礎:一般＆退職・介護'!F40)</f>
        <v>87729</v>
      </c>
      <c r="G40" s="37">
        <f>SUM('一般＆退職・基礎:一般＆退職・介護'!G40)</f>
        <v>281092</v>
      </c>
      <c r="H40" s="37">
        <f>SUM('一般＆退職・基礎:一般＆退職・介護'!H40)</f>
        <v>117276</v>
      </c>
      <c r="I40" s="37">
        <f>SUM('一般＆退職・基礎:一般＆退職・介護'!I40)</f>
        <v>1141056</v>
      </c>
      <c r="J40" s="37">
        <f t="shared" si="0"/>
        <v>72296.52157384528</v>
      </c>
      <c r="K40" s="37">
        <f t="shared" si="1"/>
        <v>37507.593189139436</v>
      </c>
    </row>
    <row r="41" spans="1:11" ht="17.25" customHeight="1">
      <c r="A41" s="26">
        <v>34</v>
      </c>
      <c r="B41" s="27" t="s">
        <v>23</v>
      </c>
      <c r="C41" s="26">
        <f>SUM('一般＆退職・基礎:一般＆退職・介護'!C41)</f>
        <v>9324</v>
      </c>
      <c r="D41" s="26">
        <f>SUM('一般＆退職・基礎:一般＆退職・介護'!D41)</f>
        <v>17374</v>
      </c>
      <c r="E41" s="26">
        <f>SUM('一般＆退職・基礎:一般＆退職・介護'!E41)</f>
        <v>326889</v>
      </c>
      <c r="F41" s="26">
        <f>SUM('一般＆退職・基礎:一般＆退職・介護'!F41)</f>
        <v>47897</v>
      </c>
      <c r="G41" s="26">
        <f>SUM('一般＆退職・基礎:一般＆退職・介護'!G41)</f>
        <v>169738</v>
      </c>
      <c r="H41" s="26">
        <f>SUM('一般＆退職・基礎:一般＆退職・介護'!H41)</f>
        <v>71805</v>
      </c>
      <c r="I41" s="26">
        <f>SUM('一般＆退職・基礎:一般＆退職・介護'!I41)</f>
        <v>616329</v>
      </c>
      <c r="J41" s="26">
        <f t="shared" si="0"/>
        <v>66101.35135135135</v>
      </c>
      <c r="K41" s="26">
        <f t="shared" si="1"/>
        <v>35474.21434327155</v>
      </c>
    </row>
    <row r="42" spans="1:11" ht="17.25" customHeight="1">
      <c r="A42" s="26">
        <v>35</v>
      </c>
      <c r="B42" s="27" t="s">
        <v>47</v>
      </c>
      <c r="C42" s="26">
        <f>SUM('一般＆退職・基礎:一般＆退職・介護'!C42)</f>
        <v>9487</v>
      </c>
      <c r="D42" s="26">
        <f>SUM('一般＆退職・基礎:一般＆退職・介護'!D42)</f>
        <v>17177</v>
      </c>
      <c r="E42" s="26">
        <f>SUM('一般＆退職・基礎:一般＆退職・介護'!E42)</f>
        <v>304336</v>
      </c>
      <c r="F42" s="26">
        <f>SUM('一般＆退職・基礎:一般＆退職・介護'!F42)</f>
        <v>71758</v>
      </c>
      <c r="G42" s="26">
        <f>SUM('一般＆退職・基礎:一般＆退職・介護'!G42)</f>
        <v>147892</v>
      </c>
      <c r="H42" s="26">
        <f>SUM('一般＆退職・基礎:一般＆退職・介護'!H42)</f>
        <v>60395</v>
      </c>
      <c r="I42" s="26">
        <f>SUM('一般＆退職・基礎:一般＆退職・介護'!I42)</f>
        <v>584381</v>
      </c>
      <c r="J42" s="26">
        <f t="shared" si="0"/>
        <v>61598.08158532729</v>
      </c>
      <c r="K42" s="26">
        <f t="shared" si="1"/>
        <v>34021.132910287015</v>
      </c>
    </row>
    <row r="43" spans="1:11" ht="17.25" customHeight="1">
      <c r="A43" s="26">
        <v>36</v>
      </c>
      <c r="B43" s="27" t="s">
        <v>24</v>
      </c>
      <c r="C43" s="26">
        <f>SUM('一般＆退職・基礎:一般＆退職・介護'!C43)</f>
        <v>11587</v>
      </c>
      <c r="D43" s="26">
        <f>SUM('一般＆退職・基礎:一般＆退職・介護'!D43)</f>
        <v>20201</v>
      </c>
      <c r="E43" s="26">
        <f>SUM('一般＆退職・基礎:一般＆退職・介護'!E43)</f>
        <v>333155</v>
      </c>
      <c r="F43" s="26">
        <f>SUM('一般＆退職・基礎:一般＆退職・介護'!F43)</f>
        <v>84841</v>
      </c>
      <c r="G43" s="26">
        <f>SUM('一般＆退職・基礎:一般＆退職・介護'!G43)</f>
        <v>99151</v>
      </c>
      <c r="H43" s="26">
        <f>SUM('一般＆退職・基礎:一般＆退職・介護'!H43)</f>
        <v>65150</v>
      </c>
      <c r="I43" s="26">
        <f>SUM('一般＆退職・基礎:一般＆退職・介護'!I43)</f>
        <v>582297</v>
      </c>
      <c r="J43" s="26">
        <f t="shared" si="0"/>
        <v>50254.33675671011</v>
      </c>
      <c r="K43" s="26">
        <f t="shared" si="1"/>
        <v>28825.157170437105</v>
      </c>
    </row>
    <row r="44" spans="1:11" ht="17.25" customHeight="1">
      <c r="A44" s="26">
        <v>37</v>
      </c>
      <c r="B44" s="27" t="s">
        <v>25</v>
      </c>
      <c r="C44" s="26">
        <f>SUM('一般＆退職・基礎:一般＆退職・介護'!C44)</f>
        <v>10590</v>
      </c>
      <c r="D44" s="26">
        <f>SUM('一般＆退職・基礎:一般＆退職・介護'!D44)</f>
        <v>18862</v>
      </c>
      <c r="E44" s="26">
        <f>SUM('一般＆退職・基礎:一般＆退職・介護'!E44)</f>
        <v>395468</v>
      </c>
      <c r="F44" s="26">
        <f>SUM('一般＆退職・基礎:一般＆退職・介護'!F44)</f>
        <v>88703</v>
      </c>
      <c r="G44" s="26">
        <f>SUM('一般＆退職・基礎:一般＆退職・介護'!G44)</f>
        <v>161088</v>
      </c>
      <c r="H44" s="26">
        <f>SUM('一般＆退職・基礎:一般＆退職・介護'!H44)</f>
        <v>74701</v>
      </c>
      <c r="I44" s="26">
        <f>SUM('一般＆退職・基礎:一般＆退職・介護'!I44)</f>
        <v>719960</v>
      </c>
      <c r="J44" s="26">
        <f t="shared" si="0"/>
        <v>67984.89140698772</v>
      </c>
      <c r="K44" s="26">
        <f t="shared" si="1"/>
        <v>38169.865337716044</v>
      </c>
    </row>
    <row r="45" spans="1:11" ht="17.25" customHeight="1">
      <c r="A45" s="26">
        <v>38</v>
      </c>
      <c r="B45" s="27" t="s">
        <v>26</v>
      </c>
      <c r="C45" s="26">
        <f>SUM('一般＆退職・基礎:一般＆退職・介護'!C45)</f>
        <v>7446</v>
      </c>
      <c r="D45" s="26">
        <f>SUM('一般＆退職・基礎:一般＆退職・介護'!D45)</f>
        <v>12729</v>
      </c>
      <c r="E45" s="26">
        <f>SUM('一般＆退職・基礎:一般＆退職・介護'!E45)</f>
        <v>283484</v>
      </c>
      <c r="F45" s="26">
        <f>SUM('一般＆退職・基礎:一般＆退職・介護'!F45)</f>
        <v>56411</v>
      </c>
      <c r="G45" s="26">
        <f>SUM('一般＆退職・基礎:一般＆退職・介護'!G45)</f>
        <v>125132</v>
      </c>
      <c r="H45" s="26">
        <f>SUM('一般＆退職・基礎:一般＆退職・介護'!H45)</f>
        <v>66958</v>
      </c>
      <c r="I45" s="26">
        <f>SUM('一般＆退職・基礎:一般＆退職・介護'!I45)</f>
        <v>531985</v>
      </c>
      <c r="J45" s="26">
        <f t="shared" si="0"/>
        <v>71445.74268063389</v>
      </c>
      <c r="K45" s="26">
        <f t="shared" si="1"/>
        <v>41793.14950113913</v>
      </c>
    </row>
    <row r="46" spans="1:11" ht="17.25" customHeight="1">
      <c r="A46" s="26">
        <v>39</v>
      </c>
      <c r="B46" s="27" t="s">
        <v>27</v>
      </c>
      <c r="C46" s="26">
        <f>SUM('一般＆退職・基礎:一般＆退職・介護'!C46)</f>
        <v>18958</v>
      </c>
      <c r="D46" s="26">
        <f>SUM('一般＆退職・基礎:一般＆退職・介護'!D46)</f>
        <v>33916</v>
      </c>
      <c r="E46" s="26">
        <f>SUM('一般＆退職・基礎:一般＆退職・介護'!E46)</f>
        <v>735338</v>
      </c>
      <c r="F46" s="26">
        <f>SUM('一般＆退職・基礎:一般＆退職・介護'!F46)</f>
        <v>123733</v>
      </c>
      <c r="G46" s="26">
        <f>SUM('一般＆退職・基礎:一般＆退職・介護'!G46)</f>
        <v>340114</v>
      </c>
      <c r="H46" s="26">
        <f>SUM('一般＆退職・基礎:一般＆退職・介護'!H46)</f>
        <v>167694</v>
      </c>
      <c r="I46" s="26">
        <f>SUM('一般＆退職・基礎:一般＆退職・介護'!I46)</f>
        <v>1366879</v>
      </c>
      <c r="J46" s="26">
        <f t="shared" si="0"/>
        <v>72100.37978689735</v>
      </c>
      <c r="K46" s="26">
        <f t="shared" si="1"/>
        <v>40301.89291189999</v>
      </c>
    </row>
    <row r="47" spans="1:11" ht="17.25" customHeight="1">
      <c r="A47" s="26">
        <v>40</v>
      </c>
      <c r="B47" s="27" t="s">
        <v>28</v>
      </c>
      <c r="C47" s="26">
        <f>SUM('一般＆退職・基礎:一般＆退職・介護'!C47)</f>
        <v>4999</v>
      </c>
      <c r="D47" s="26">
        <f>SUM('一般＆退職・基礎:一般＆退職・介護'!D47)</f>
        <v>9529</v>
      </c>
      <c r="E47" s="26">
        <f>SUM('一般＆退職・基礎:一般＆退職・介護'!E47)</f>
        <v>199358</v>
      </c>
      <c r="F47" s="26">
        <f>SUM('一般＆退職・基礎:一般＆退職・介護'!F47)</f>
        <v>54202</v>
      </c>
      <c r="G47" s="26">
        <f>SUM('一般＆退職・基礎:一般＆退職・介護'!G47)</f>
        <v>104072</v>
      </c>
      <c r="H47" s="26">
        <f>SUM('一般＆退職・基礎:一般＆退職・介護'!H47)</f>
        <v>49382</v>
      </c>
      <c r="I47" s="26">
        <f>SUM('一般＆退職・基礎:一般＆退職・介護'!I47)</f>
        <v>407014</v>
      </c>
      <c r="J47" s="26">
        <f t="shared" si="0"/>
        <v>81419.08381676335</v>
      </c>
      <c r="K47" s="26">
        <f t="shared" si="1"/>
        <v>42713.19131073565</v>
      </c>
    </row>
    <row r="48" spans="1:11" ht="17.25" customHeight="1">
      <c r="A48" s="26">
        <v>41</v>
      </c>
      <c r="B48" s="27" t="s">
        <v>29</v>
      </c>
      <c r="C48" s="26">
        <f>SUM('一般＆退職・基礎:一般＆退職・介護'!C48)</f>
        <v>10754</v>
      </c>
      <c r="D48" s="26">
        <f>SUM('一般＆退職・基礎:一般＆退職・介護'!D48)</f>
        <v>23379</v>
      </c>
      <c r="E48" s="26">
        <f>SUM('一般＆退職・基礎:一般＆退職・介護'!E48)</f>
        <v>737362</v>
      </c>
      <c r="F48" s="26">
        <f>SUM('一般＆退職・基礎:一般＆退職・介護'!F48)</f>
        <v>124964</v>
      </c>
      <c r="G48" s="26">
        <f>SUM('一般＆退職・基礎:一般＆退職・介護'!G48)</f>
        <v>220353</v>
      </c>
      <c r="H48" s="26">
        <f>SUM('一般＆退職・基礎:一般＆退職・介護'!H48)</f>
        <v>89992</v>
      </c>
      <c r="I48" s="26">
        <f>SUM('一般＆退職・基礎:一般＆退職・介護'!I48)</f>
        <v>1172671</v>
      </c>
      <c r="J48" s="26">
        <f t="shared" si="0"/>
        <v>109045.09949786126</v>
      </c>
      <c r="K48" s="26">
        <f t="shared" si="1"/>
        <v>50159.15992985158</v>
      </c>
    </row>
    <row r="49" spans="1:11" ht="17.25" customHeight="1">
      <c r="A49" s="26">
        <v>42</v>
      </c>
      <c r="B49" s="27" t="s">
        <v>30</v>
      </c>
      <c r="C49" s="26">
        <f>SUM('一般＆退職・基礎:一般＆退職・介護'!C49)</f>
        <v>3869</v>
      </c>
      <c r="D49" s="26">
        <f>SUM('一般＆退職・基礎:一般＆退職・介護'!D49)</f>
        <v>7716</v>
      </c>
      <c r="E49" s="26">
        <f>SUM('一般＆退職・基礎:一般＆退職・介護'!E49)</f>
        <v>172874</v>
      </c>
      <c r="F49" s="26">
        <f>SUM('一般＆退職・基礎:一般＆退職・介護'!F49)</f>
        <v>44017</v>
      </c>
      <c r="G49" s="26">
        <f>SUM('一般＆退職・基礎:一般＆退職・介護'!G49)</f>
        <v>65148</v>
      </c>
      <c r="H49" s="26">
        <f>SUM('一般＆退職・基礎:一般＆退職・介護'!H49)</f>
        <v>36526</v>
      </c>
      <c r="I49" s="26">
        <f>SUM('一般＆退職・基礎:一般＆退職・介護'!I49)</f>
        <v>318565</v>
      </c>
      <c r="J49" s="26">
        <f t="shared" si="0"/>
        <v>82337.81338847247</v>
      </c>
      <c r="K49" s="26">
        <f t="shared" si="1"/>
        <v>41286.28823224469</v>
      </c>
    </row>
    <row r="50" spans="1:11" ht="17.25" customHeight="1">
      <c r="A50" s="26">
        <v>43</v>
      </c>
      <c r="B50" s="27" t="s">
        <v>31</v>
      </c>
      <c r="C50" s="26">
        <f>SUM('一般＆退職・基礎:一般＆退職・介護'!C50)</f>
        <v>12443</v>
      </c>
      <c r="D50" s="26">
        <f>SUM('一般＆退職・基礎:一般＆退職・介護'!D50)</f>
        <v>25335</v>
      </c>
      <c r="E50" s="26">
        <f>SUM('一般＆退職・基礎:一般＆退職・介護'!E50)</f>
        <v>571903</v>
      </c>
      <c r="F50" s="26">
        <f>SUM('一般＆退職・基礎:一般＆退職・介護'!F50)</f>
        <v>105760</v>
      </c>
      <c r="G50" s="26">
        <f>SUM('一般＆退職・基礎:一般＆退職・介護'!G50)</f>
        <v>226338</v>
      </c>
      <c r="H50" s="26">
        <f>SUM('一般＆退職・基礎:一般＆退職・介護'!H50)</f>
        <v>106709</v>
      </c>
      <c r="I50" s="26">
        <f>SUM('一般＆退職・基礎:一般＆退職・介護'!I50)</f>
        <v>1010710</v>
      </c>
      <c r="J50" s="26">
        <f t="shared" si="0"/>
        <v>81227.19601382304</v>
      </c>
      <c r="K50" s="26">
        <f t="shared" si="1"/>
        <v>39893.82277481745</v>
      </c>
    </row>
    <row r="51" spans="1:11" ht="17.25" customHeight="1">
      <c r="A51" s="32">
        <v>44</v>
      </c>
      <c r="B51" s="33" t="s">
        <v>32</v>
      </c>
      <c r="C51" s="39">
        <f>SUM('一般＆退職・基礎:一般＆退職・介護'!C51)</f>
        <v>8077</v>
      </c>
      <c r="D51" s="39">
        <f>SUM('一般＆退職・基礎:一般＆退職・介護'!D51)</f>
        <v>14532</v>
      </c>
      <c r="E51" s="39">
        <f>SUM('一般＆退職・基礎:一般＆退職・介護'!E51)</f>
        <v>351370</v>
      </c>
      <c r="F51" s="39">
        <f>SUM('一般＆退職・基礎:一般＆退職・介護'!F51)</f>
        <v>36438</v>
      </c>
      <c r="G51" s="39">
        <f>SUM('一般＆退職・基礎:一般＆退職・介護'!G51)</f>
        <v>166584</v>
      </c>
      <c r="H51" s="39">
        <f>SUM('一般＆退職・基礎:一般＆退職・介護'!H51)</f>
        <v>86993</v>
      </c>
      <c r="I51" s="39">
        <f>SUM('一般＆退職・基礎:一般＆退職・介護'!I51)</f>
        <v>641385</v>
      </c>
      <c r="J51" s="32">
        <f t="shared" si="0"/>
        <v>79408.81515414138</v>
      </c>
      <c r="K51" s="32">
        <f t="shared" si="1"/>
        <v>44136.0445912469</v>
      </c>
    </row>
    <row r="52" spans="1:11" ht="17.25" customHeight="1">
      <c r="A52" s="34"/>
      <c r="B52" s="40" t="s">
        <v>2</v>
      </c>
      <c r="C52" s="36">
        <f>SUM('一般＆退職・基礎:一般＆退職・介護'!C52)</f>
        <v>123317</v>
      </c>
      <c r="D52" s="36">
        <f>SUM('一般＆退職・基礎:一般＆退職・介護'!D52)</f>
        <v>231172</v>
      </c>
      <c r="E52" s="36">
        <f>SUM('一般＆退職・基礎:一般＆退職・介護'!E52)</f>
        <v>5066496</v>
      </c>
      <c r="F52" s="36">
        <f>SUM('一般＆退職・基礎:一般＆退職・介護'!F52)</f>
        <v>926453</v>
      </c>
      <c r="G52" s="36">
        <f>SUM('一般＆退職・基礎:一般＆退職・介護'!G52)</f>
        <v>2106702</v>
      </c>
      <c r="H52" s="36">
        <f>SUM('一般＆退職・基礎:一般＆退職・介護'!H52)</f>
        <v>993581</v>
      </c>
      <c r="I52" s="36">
        <f>SUM('一般＆退職・基礎:一般＆退職・介護'!I52)</f>
        <v>9093232</v>
      </c>
      <c r="J52" s="36">
        <f>SUM(I52*1000/C52)</f>
        <v>73738.67350000405</v>
      </c>
      <c r="K52" s="36">
        <f>SUM(I52*1000/D52)</f>
        <v>39335.35203225304</v>
      </c>
    </row>
    <row r="53" spans="1:11" ht="17.25" customHeight="1">
      <c r="A53" s="41"/>
      <c r="B53" s="42" t="s">
        <v>62</v>
      </c>
      <c r="C53" s="43">
        <f>SUM('一般＆退職・基礎:一般＆退職・介護'!C53)</f>
        <v>1218075</v>
      </c>
      <c r="D53" s="43">
        <f>SUM('一般＆退職・基礎:一般＆退職・介護'!D53)</f>
        <v>2223592</v>
      </c>
      <c r="E53" s="43">
        <f>SUM('一般＆退職・基礎:一般＆退職・介護'!E53)</f>
        <v>52183406</v>
      </c>
      <c r="F53" s="43">
        <f>SUM('一般＆退職・基礎:一般＆退職・介護'!F53)</f>
        <v>5819916</v>
      </c>
      <c r="G53" s="43">
        <f>SUM('一般＆退職・基礎:一般＆退職・介護'!G53)</f>
        <v>21932695</v>
      </c>
      <c r="H53" s="43">
        <f>SUM('一般＆退職・基礎:一般＆退職・介護'!H53)</f>
        <v>10469543</v>
      </c>
      <c r="I53" s="43">
        <f>SUM('一般＆退職・基礎:一般＆退職・介護'!I53)</f>
        <v>90405560</v>
      </c>
      <c r="J53" s="43">
        <f>SUM(I53*1000/C53)</f>
        <v>74220.0275024116</v>
      </c>
      <c r="K53" s="43">
        <f>SUM(I53*1000/D53)</f>
        <v>40657.44075351953</v>
      </c>
    </row>
    <row r="54" ht="17.25" customHeight="1"/>
  </sheetData>
  <mergeCells count="12">
    <mergeCell ref="A3:A6"/>
    <mergeCell ref="B3:B6"/>
    <mergeCell ref="C3:D3"/>
    <mergeCell ref="E3:H3"/>
    <mergeCell ref="C4:C6"/>
    <mergeCell ref="D4:D6"/>
    <mergeCell ref="E4:E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茨城県</cp:lastModifiedBy>
  <cp:lastPrinted>2009-10-19T06:16:49Z</cp:lastPrinted>
  <dcterms:created xsi:type="dcterms:W3CDTF">2003-03-10T00:04:38Z</dcterms:created>
  <dcterms:modified xsi:type="dcterms:W3CDTF">2009-10-19T06:20:24Z</dcterms:modified>
  <cp:category/>
  <cp:version/>
  <cp:contentType/>
  <cp:contentStatus/>
</cp:coreProperties>
</file>