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 refMode="R1C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<sst xmlns="http://schemas.openxmlformats.org/spreadsheetml/2006/main" count="249" uniqueCount="68">
  <si>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</si>
  <si>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</si>
  <si>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</si>
  <si>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</si>
  <si>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</si>
  <si>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</si>
  <si>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</si>
  <si>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</si>
  <si>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</si>
  <si>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</si>
  <si>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</si>
  <si>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</si>
  <si>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</si>
  <si>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</si>
  <si>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</si>
  <si>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</si>
  <si>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</si>
  <si>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</si>
  <si>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</si>
  <si>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</si>
  <si>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</si>
  <si>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</si>
  <si>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</si>
  <si>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</si>
  <si>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</si>
  <si>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</si>
  <si>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</si>
  <si>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</si>
  <si>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</si>
  <si>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</si>
  <si>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</si>
  <si>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</si>
  <si>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</si>
  <si>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</si>
  <si>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</si>
  <si>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</si>
  <si>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</si>
  <si>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</si>
  <si>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</si>
  <si>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</si>
  <si>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</si>
  <si>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</si>
  <si>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</si>
  <si>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</si>
  <si>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</si>
  <si>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</si>
  <si>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</si>
  <si>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</si>
  <si>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</si>
  <si>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</si>
  <si>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</si>
  <si>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</si>
  <si>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</si>
  <si>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</si>
  <si>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</si>
  <si>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</si>
  <si>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</si>
  <si>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</si>
  <si>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</si>
  <si>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</si>
  <si>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</si>
  <si>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</si>
  <si>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</si>
  <si>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</si>
  <si>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</si>
  <si>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</si>
  <si>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</si>
  <si>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第３表　平成２３年度国民健康保険税（料）に関する調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</si>
</sst>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6" fontId="7" fillId="33" borderId="20" xfId="0" applyNumberFormat="1" applyFont="1" applyFill="1" applyBorder="1" applyAlignment="1">
      <alignment/>
    </xf>
    <xf numFmtId="177" fontId="7" fillId="33" borderId="21" xfId="0" applyNumberFormat="1" applyFont="1" applyFill="1" applyBorder="1" applyAlignment="1">
      <alignment/>
    </xf>
    <xf numFmtId="0" fontId="7" fillId="33" borderId="22" xfId="0" applyFont="1" applyFill="1" applyBorder="1" applyAlignment="1">
      <alignment horizontal="center" shrinkToFit="1"/>
    </xf>
    <xf numFmtId="176" fontId="7" fillId="33" borderId="17" xfId="0" applyNumberFormat="1" applyFont="1" applyFill="1" applyBorder="1" applyAlignment="1">
      <alignment horizontal="right"/>
    </xf>
    <xf numFmtId="176" fontId="7" fillId="33" borderId="17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 horizontal="right"/>
    </xf>
    <xf numFmtId="176" fontId="7" fillId="33" borderId="1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/>
    </xf>
    <xf numFmtId="176" fontId="7" fillId="33" borderId="19" xfId="0" applyNumberFormat="1" applyFont="1" applyFill="1" applyBorder="1" applyAlignment="1">
      <alignment/>
    </xf>
    <xf numFmtId="176" fontId="7" fillId="33" borderId="24" xfId="0" applyNumberFormat="1" applyFont="1" applyFill="1" applyBorder="1" applyAlignment="1">
      <alignment/>
    </xf>
    <xf numFmtId="176" fontId="7" fillId="33" borderId="22" xfId="0" applyNumberFormat="1" applyFont="1" applyFill="1" applyBorder="1" applyAlignment="1">
      <alignment horizontal="center" shrinkToFit="1"/>
    </xf>
    <xf numFmtId="177" fontId="7" fillId="33" borderId="25" xfId="0" applyNumberFormat="1" applyFont="1" applyFill="1" applyBorder="1" applyAlignment="1">
      <alignment/>
    </xf>
    <xf numFmtId="176" fontId="7" fillId="33" borderId="26" xfId="0" applyNumberFormat="1" applyFont="1" applyFill="1" applyBorder="1" applyAlignment="1">
      <alignment horizontal="center" shrinkToFit="1"/>
    </xf>
    <xf numFmtId="176" fontId="7" fillId="33" borderId="23" xfId="0" applyNumberFormat="1" applyFont="1" applyFill="1" applyBorder="1" applyAlignment="1">
      <alignment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/>
    </xf>
    <xf numFmtId="177" fontId="7" fillId="33" borderId="22" xfId="0" applyNumberFormat="1" applyFont="1" applyFill="1" applyBorder="1" applyAlignment="1">
      <alignment horizontal="center" shrinkToFit="1"/>
    </xf>
    <xf numFmtId="177" fontId="7" fillId="33" borderId="26" xfId="0" applyNumberFormat="1" applyFont="1" applyFill="1" applyBorder="1" applyAlignment="1">
      <alignment horizontal="center" shrinkToFit="1"/>
    </xf>
    <xf numFmtId="177" fontId="7" fillId="33" borderId="24" xfId="0" applyNumberFormat="1" applyFont="1" applyFill="1" applyBorder="1" applyAlignment="1">
      <alignment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4" xfId="0" applyNumberFormat="1" applyFont="1" applyBorder="1" applyAlignment="1">
      <alignment horizontal="center" vertical="center" textRotation="255"/>
    </xf>
    <xf numFmtId="176" fontId="7" fillId="0" borderId="22" xfId="0" applyNumberFormat="1" applyFont="1" applyBorder="1" applyAlignment="1">
      <alignment horizontal="center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17" xfId="48" applyNumberFormat="1" applyFont="1" applyBorder="1" applyAlignment="1">
      <alignment vertical="center"/>
    </xf>
    <xf numFmtId="176" fontId="7" fillId="0" borderId="12" xfId="48" applyNumberFormat="1" applyFont="1" applyBorder="1" applyAlignment="1">
      <alignment vertical="center"/>
    </xf>
    <xf numFmtId="176" fontId="7" fillId="0" borderId="13" xfId="48" applyNumberFormat="1" applyFont="1" applyBorder="1" applyAlignment="1">
      <alignment vertical="center"/>
    </xf>
    <xf numFmtId="176" fontId="7" fillId="0" borderId="18" xfId="48" applyNumberFormat="1" applyFont="1" applyBorder="1" applyAlignment="1">
      <alignment vertical="center"/>
    </xf>
    <xf numFmtId="176" fontId="7" fillId="0" borderId="19" xfId="48" applyNumberFormat="1" applyFont="1" applyBorder="1" applyAlignment="1">
      <alignment vertical="center"/>
    </xf>
    <xf numFmtId="38" fontId="7" fillId="0" borderId="17" xfId="0" applyNumberFormat="1" applyFont="1" applyBorder="1" applyAlignment="1">
      <alignment/>
    </xf>
    <xf numFmtId="38" fontId="7" fillId="0" borderId="12" xfId="0" applyNumberFormat="1" applyFont="1" applyBorder="1" applyAlignment="1">
      <alignment/>
    </xf>
    <xf numFmtId="38" fontId="7" fillId="0" borderId="18" xfId="0" applyNumberFormat="1" applyFont="1" applyBorder="1" applyAlignment="1">
      <alignment/>
    </xf>
    <xf numFmtId="38" fontId="7" fillId="0" borderId="19" xfId="0" applyNumberFormat="1" applyFont="1" applyBorder="1" applyAlignment="1">
      <alignment/>
    </xf>
    <xf numFmtId="38" fontId="7" fillId="0" borderId="12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C7" sqref="C7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3" t="s">
        <v>67</v>
      </c>
      <c r="B1" s="22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4" t="s">
        <v>2</v>
      </c>
      <c r="B2" s="23"/>
      <c r="C2" s="12"/>
      <c r="D2" s="12"/>
      <c r="E2" s="12"/>
      <c r="F2" s="12"/>
      <c r="G2" s="12"/>
      <c r="H2" s="12"/>
      <c r="I2" s="12"/>
      <c r="J2" s="12"/>
      <c r="K2" s="12"/>
    </row>
    <row r="3" spans="1:11" ht="17.25" customHeight="1">
      <c r="A3" s="74" t="s">
        <v>48</v>
      </c>
      <c r="B3" s="82" t="s">
        <v>49</v>
      </c>
      <c r="C3" s="72" t="s">
        <v>50</v>
      </c>
      <c r="D3" s="77"/>
      <c r="E3" s="72" t="s">
        <v>51</v>
      </c>
      <c r="F3" s="73"/>
      <c r="G3" s="73"/>
      <c r="H3" s="73"/>
      <c r="I3" s="15"/>
      <c r="J3" s="69" t="s">
        <v>52</v>
      </c>
      <c r="K3" s="69" t="s">
        <v>53</v>
      </c>
    </row>
    <row r="4" spans="1:11" ht="17.25" customHeight="1">
      <c r="A4" s="75"/>
      <c r="B4" s="83"/>
      <c r="C4" s="78" t="s">
        <v>54</v>
      </c>
      <c r="D4" s="81" t="s">
        <v>55</v>
      </c>
      <c r="E4" s="69" t="s">
        <v>56</v>
      </c>
      <c r="F4" s="69" t="s">
        <v>57</v>
      </c>
      <c r="G4" s="69" t="s">
        <v>58</v>
      </c>
      <c r="H4" s="69" t="s">
        <v>0</v>
      </c>
      <c r="I4" s="16" t="s">
        <v>59</v>
      </c>
      <c r="J4" s="70"/>
      <c r="K4" s="70"/>
    </row>
    <row r="5" spans="1:11" ht="17.25" customHeight="1">
      <c r="A5" s="75"/>
      <c r="B5" s="83"/>
      <c r="C5" s="79"/>
      <c r="D5" s="81"/>
      <c r="E5" s="70"/>
      <c r="F5" s="70"/>
      <c r="G5" s="70"/>
      <c r="H5" s="70"/>
      <c r="I5" s="16" t="s">
        <v>60</v>
      </c>
      <c r="J5" s="70"/>
      <c r="K5" s="70"/>
    </row>
    <row r="6" spans="1:11" ht="17.25" customHeight="1">
      <c r="A6" s="76"/>
      <c r="B6" s="84"/>
      <c r="C6" s="80"/>
      <c r="D6" s="81"/>
      <c r="E6" s="71"/>
      <c r="F6" s="71"/>
      <c r="G6" s="71"/>
      <c r="H6" s="71"/>
      <c r="I6" s="17"/>
      <c r="J6" s="71"/>
      <c r="K6" s="71"/>
    </row>
    <row r="7" spans="1:11" ht="21.75" customHeight="1">
      <c r="A7" s="30">
        <v>1</v>
      </c>
      <c r="B7" s="24" t="s">
        <v>3</v>
      </c>
      <c r="C7" s="85">
        <v>43432</v>
      </c>
      <c r="D7" s="85">
        <v>77059</v>
      </c>
      <c r="E7" s="90">
        <v>2640802</v>
      </c>
      <c r="F7" s="90">
        <v>0</v>
      </c>
      <c r="G7" s="90">
        <v>1311165</v>
      </c>
      <c r="H7" s="90">
        <v>778965</v>
      </c>
      <c r="I7" s="42">
        <f>SUM(E7:H7)</f>
        <v>4730932</v>
      </c>
      <c r="J7" s="43">
        <f>SUM(I7*1000/C7)</f>
        <v>108927.33468410389</v>
      </c>
      <c r="K7" s="43">
        <f>SUM(I7*1000/D7)</f>
        <v>61393.63344969439</v>
      </c>
    </row>
    <row r="8" spans="1:11" ht="21.75" customHeight="1">
      <c r="A8" s="31">
        <v>2</v>
      </c>
      <c r="B8" s="20" t="s">
        <v>4</v>
      </c>
      <c r="C8" s="86">
        <v>26130</v>
      </c>
      <c r="D8" s="86">
        <v>43023</v>
      </c>
      <c r="E8" s="91">
        <v>1483083</v>
      </c>
      <c r="F8" s="91">
        <v>269327</v>
      </c>
      <c r="G8" s="91">
        <v>513089</v>
      </c>
      <c r="H8" s="91">
        <v>321073</v>
      </c>
      <c r="I8" s="44">
        <f aca="true" t="shared" si="0" ref="I8:I51">SUM(E8:H8)</f>
        <v>2586572</v>
      </c>
      <c r="J8" s="45">
        <f aca="true" t="shared" si="1" ref="J8:J51">SUM(I8*1000/C8)</f>
        <v>98988.59548411788</v>
      </c>
      <c r="K8" s="45">
        <f aca="true" t="shared" si="2" ref="K8:K51">SUM(I8*1000/D8)</f>
        <v>60120.67963647351</v>
      </c>
    </row>
    <row r="9" spans="1:11" ht="21.75" customHeight="1">
      <c r="A9" s="31">
        <v>3</v>
      </c>
      <c r="B9" s="20" t="s">
        <v>5</v>
      </c>
      <c r="C9" s="86">
        <v>24746</v>
      </c>
      <c r="D9" s="86">
        <v>44607</v>
      </c>
      <c r="E9" s="91">
        <v>1675403</v>
      </c>
      <c r="F9" s="91">
        <v>127334</v>
      </c>
      <c r="G9" s="91">
        <v>597358</v>
      </c>
      <c r="H9" s="91">
        <v>345473</v>
      </c>
      <c r="I9" s="44">
        <f t="shared" si="0"/>
        <v>2745568</v>
      </c>
      <c r="J9" s="45">
        <f t="shared" si="1"/>
        <v>110949.97171260002</v>
      </c>
      <c r="K9" s="45">
        <f t="shared" si="2"/>
        <v>61550.16028874392</v>
      </c>
    </row>
    <row r="10" spans="1:11" ht="21.75" customHeight="1">
      <c r="A10" s="31">
        <v>4</v>
      </c>
      <c r="B10" s="20" t="s">
        <v>6</v>
      </c>
      <c r="C10" s="86">
        <v>25535</v>
      </c>
      <c r="D10" s="86">
        <v>48827</v>
      </c>
      <c r="E10" s="91">
        <v>1998393</v>
      </c>
      <c r="F10" s="91">
        <v>0</v>
      </c>
      <c r="G10" s="91">
        <v>624713</v>
      </c>
      <c r="H10" s="91">
        <v>312918</v>
      </c>
      <c r="I10" s="44">
        <f t="shared" si="0"/>
        <v>2936024</v>
      </c>
      <c r="J10" s="45">
        <f t="shared" si="1"/>
        <v>114980.37987076561</v>
      </c>
      <c r="K10" s="45">
        <f t="shared" si="2"/>
        <v>60131.15694185594</v>
      </c>
    </row>
    <row r="11" spans="1:11" ht="21.75" customHeight="1">
      <c r="A11" s="31">
        <v>5</v>
      </c>
      <c r="B11" s="20" t="s">
        <v>7</v>
      </c>
      <c r="C11" s="86">
        <v>13423</v>
      </c>
      <c r="D11" s="86">
        <v>25241</v>
      </c>
      <c r="E11" s="91">
        <v>902043</v>
      </c>
      <c r="F11" s="91">
        <v>160990</v>
      </c>
      <c r="G11" s="91">
        <v>424864</v>
      </c>
      <c r="H11" s="91">
        <v>197634</v>
      </c>
      <c r="I11" s="44">
        <f t="shared" si="0"/>
        <v>1685531</v>
      </c>
      <c r="J11" s="45">
        <f t="shared" si="1"/>
        <v>125570.36430008194</v>
      </c>
      <c r="K11" s="45">
        <f t="shared" si="2"/>
        <v>66777.50485321501</v>
      </c>
    </row>
    <row r="12" spans="1:11" ht="21.75" customHeight="1">
      <c r="A12" s="31">
        <v>6</v>
      </c>
      <c r="B12" s="20" t="s">
        <v>8</v>
      </c>
      <c r="C12" s="86">
        <v>9005</v>
      </c>
      <c r="D12" s="86">
        <v>18071</v>
      </c>
      <c r="E12" s="91">
        <v>701316</v>
      </c>
      <c r="F12" s="91">
        <v>157268</v>
      </c>
      <c r="G12" s="91">
        <v>252040</v>
      </c>
      <c r="H12" s="91">
        <v>129280</v>
      </c>
      <c r="I12" s="44">
        <f t="shared" si="0"/>
        <v>1239904</v>
      </c>
      <c r="J12" s="45">
        <f t="shared" si="1"/>
        <v>137690.6163242643</v>
      </c>
      <c r="K12" s="45">
        <f t="shared" si="2"/>
        <v>68612.91572132145</v>
      </c>
    </row>
    <row r="13" spans="1:11" ht="21.75" customHeight="1">
      <c r="A13" s="31">
        <v>7</v>
      </c>
      <c r="B13" s="20" t="s">
        <v>32</v>
      </c>
      <c r="C13" s="86">
        <v>12382</v>
      </c>
      <c r="D13" s="86">
        <v>22477</v>
      </c>
      <c r="E13" s="91">
        <v>763981</v>
      </c>
      <c r="F13" s="91">
        <v>102719</v>
      </c>
      <c r="G13" s="91">
        <v>362850</v>
      </c>
      <c r="H13" s="91">
        <v>186767</v>
      </c>
      <c r="I13" s="44">
        <f t="shared" si="0"/>
        <v>1416317</v>
      </c>
      <c r="J13" s="45">
        <f t="shared" si="1"/>
        <v>114385.15587142626</v>
      </c>
      <c r="K13" s="45">
        <f t="shared" si="2"/>
        <v>63011.83431952663</v>
      </c>
    </row>
    <row r="14" spans="1:11" ht="21.75" customHeight="1">
      <c r="A14" s="31">
        <v>8</v>
      </c>
      <c r="B14" s="20" t="s">
        <v>9</v>
      </c>
      <c r="C14" s="86">
        <v>7839</v>
      </c>
      <c r="D14" s="86">
        <v>15927</v>
      </c>
      <c r="E14" s="91">
        <v>633173</v>
      </c>
      <c r="F14" s="91">
        <v>146270</v>
      </c>
      <c r="G14" s="91">
        <v>242550</v>
      </c>
      <c r="H14" s="91">
        <v>116557</v>
      </c>
      <c r="I14" s="44">
        <f t="shared" si="0"/>
        <v>1138550</v>
      </c>
      <c r="J14" s="45">
        <f t="shared" si="1"/>
        <v>145241.7400178594</v>
      </c>
      <c r="K14" s="45">
        <f t="shared" si="2"/>
        <v>71485.52772022352</v>
      </c>
    </row>
    <row r="15" spans="1:11" ht="21.75" customHeight="1">
      <c r="A15" s="31">
        <v>9</v>
      </c>
      <c r="B15" s="20" t="s">
        <v>33</v>
      </c>
      <c r="C15" s="86">
        <v>10864</v>
      </c>
      <c r="D15" s="86">
        <v>21864</v>
      </c>
      <c r="E15" s="91">
        <v>885417</v>
      </c>
      <c r="F15" s="91">
        <v>179234</v>
      </c>
      <c r="G15" s="91">
        <v>311331</v>
      </c>
      <c r="H15" s="91">
        <v>163172</v>
      </c>
      <c r="I15" s="44">
        <f t="shared" si="0"/>
        <v>1539154</v>
      </c>
      <c r="J15" s="45">
        <f t="shared" si="1"/>
        <v>141674.70544919</v>
      </c>
      <c r="K15" s="45">
        <f t="shared" si="2"/>
        <v>70396.72521039151</v>
      </c>
    </row>
    <row r="16" spans="1:11" ht="21.75" customHeight="1">
      <c r="A16" s="31">
        <v>10</v>
      </c>
      <c r="B16" s="20" t="s">
        <v>10</v>
      </c>
      <c r="C16" s="86">
        <v>8487</v>
      </c>
      <c r="D16" s="86">
        <v>15171</v>
      </c>
      <c r="E16" s="91">
        <v>482962</v>
      </c>
      <c r="F16" s="91">
        <v>99050</v>
      </c>
      <c r="G16" s="91">
        <v>160261</v>
      </c>
      <c r="H16" s="91">
        <v>114094</v>
      </c>
      <c r="I16" s="44">
        <f t="shared" si="0"/>
        <v>856367</v>
      </c>
      <c r="J16" s="45">
        <f t="shared" si="1"/>
        <v>100903.38164251207</v>
      </c>
      <c r="K16" s="45">
        <f t="shared" si="2"/>
        <v>56447.63034737328</v>
      </c>
    </row>
    <row r="17" spans="1:11" ht="21.75" customHeight="1">
      <c r="A17" s="31">
        <v>11</v>
      </c>
      <c r="B17" s="20" t="s">
        <v>11</v>
      </c>
      <c r="C17" s="86">
        <v>4766</v>
      </c>
      <c r="D17" s="86">
        <v>8348</v>
      </c>
      <c r="E17" s="91">
        <v>223225</v>
      </c>
      <c r="F17" s="91">
        <v>64330</v>
      </c>
      <c r="G17" s="91">
        <v>129376</v>
      </c>
      <c r="H17" s="91">
        <v>57825</v>
      </c>
      <c r="I17" s="44">
        <f t="shared" si="0"/>
        <v>474756</v>
      </c>
      <c r="J17" s="45">
        <f t="shared" si="1"/>
        <v>99613.09274024339</v>
      </c>
      <c r="K17" s="45">
        <f t="shared" si="2"/>
        <v>56870.62769525635</v>
      </c>
    </row>
    <row r="18" spans="1:11" ht="21.75" customHeight="1">
      <c r="A18" s="31">
        <v>12</v>
      </c>
      <c r="B18" s="20" t="s">
        <v>12</v>
      </c>
      <c r="C18" s="86">
        <v>7403</v>
      </c>
      <c r="D18" s="86">
        <v>12742</v>
      </c>
      <c r="E18" s="91">
        <v>375031</v>
      </c>
      <c r="F18" s="91">
        <v>92875</v>
      </c>
      <c r="G18" s="91">
        <v>188554</v>
      </c>
      <c r="H18" s="91">
        <v>85787</v>
      </c>
      <c r="I18" s="44">
        <f t="shared" si="0"/>
        <v>742247</v>
      </c>
      <c r="J18" s="45">
        <f t="shared" si="1"/>
        <v>100263.0014858841</v>
      </c>
      <c r="K18" s="45">
        <f t="shared" si="2"/>
        <v>58252.001255689844</v>
      </c>
    </row>
    <row r="19" spans="1:11" ht="21.75" customHeight="1">
      <c r="A19" s="31">
        <v>13</v>
      </c>
      <c r="B19" s="20" t="s">
        <v>13</v>
      </c>
      <c r="C19" s="86">
        <v>13407</v>
      </c>
      <c r="D19" s="86">
        <v>25290</v>
      </c>
      <c r="E19" s="91">
        <v>873836</v>
      </c>
      <c r="F19" s="91">
        <v>0</v>
      </c>
      <c r="G19" s="91">
        <v>463217</v>
      </c>
      <c r="H19" s="91">
        <v>206481</v>
      </c>
      <c r="I19" s="44">
        <f t="shared" si="0"/>
        <v>1543534</v>
      </c>
      <c r="J19" s="45">
        <f t="shared" si="1"/>
        <v>115128.96248228538</v>
      </c>
      <c r="K19" s="45">
        <f t="shared" si="2"/>
        <v>61033.372874654015</v>
      </c>
    </row>
    <row r="20" spans="1:11" ht="21.75" customHeight="1">
      <c r="A20" s="31">
        <v>14</v>
      </c>
      <c r="B20" s="20" t="s">
        <v>14</v>
      </c>
      <c r="C20" s="86">
        <v>19684</v>
      </c>
      <c r="D20" s="86">
        <v>34427</v>
      </c>
      <c r="E20" s="91">
        <v>1548227</v>
      </c>
      <c r="F20" s="91">
        <v>0</v>
      </c>
      <c r="G20" s="91">
        <v>587585</v>
      </c>
      <c r="H20" s="91">
        <v>280695</v>
      </c>
      <c r="I20" s="44">
        <f t="shared" si="0"/>
        <v>2416507</v>
      </c>
      <c r="J20" s="45">
        <f t="shared" si="1"/>
        <v>122765.03759398496</v>
      </c>
      <c r="K20" s="45">
        <f t="shared" si="2"/>
        <v>70192.20379353415</v>
      </c>
    </row>
    <row r="21" spans="1:11" ht="21.75" customHeight="1">
      <c r="A21" s="31">
        <v>15</v>
      </c>
      <c r="B21" s="20" t="s">
        <v>15</v>
      </c>
      <c r="C21" s="86">
        <v>12751</v>
      </c>
      <c r="D21" s="86">
        <v>23128</v>
      </c>
      <c r="E21" s="91">
        <v>1140740</v>
      </c>
      <c r="F21" s="91">
        <v>175970</v>
      </c>
      <c r="G21" s="91">
        <v>356454</v>
      </c>
      <c r="H21" s="91">
        <v>232696</v>
      </c>
      <c r="I21" s="44">
        <f t="shared" si="0"/>
        <v>1905860</v>
      </c>
      <c r="J21" s="45">
        <f t="shared" si="1"/>
        <v>149467.492745667</v>
      </c>
      <c r="K21" s="45">
        <f t="shared" si="2"/>
        <v>82404.87720511934</v>
      </c>
    </row>
    <row r="22" spans="1:11" ht="21.75" customHeight="1">
      <c r="A22" s="31">
        <v>16</v>
      </c>
      <c r="B22" s="20" t="s">
        <v>16</v>
      </c>
      <c r="C22" s="86">
        <v>28816</v>
      </c>
      <c r="D22" s="86">
        <v>52411</v>
      </c>
      <c r="E22" s="91">
        <v>2217381</v>
      </c>
      <c r="F22" s="91">
        <v>0</v>
      </c>
      <c r="G22" s="91">
        <v>1207144</v>
      </c>
      <c r="H22" s="91">
        <v>533355</v>
      </c>
      <c r="I22" s="44">
        <f t="shared" si="0"/>
        <v>3957880</v>
      </c>
      <c r="J22" s="45">
        <f t="shared" si="1"/>
        <v>137350.08328706273</v>
      </c>
      <c r="K22" s="45">
        <f t="shared" si="2"/>
        <v>75516.20842952815</v>
      </c>
    </row>
    <row r="23" spans="1:11" ht="21.75" customHeight="1">
      <c r="A23" s="31">
        <v>17</v>
      </c>
      <c r="B23" s="20" t="s">
        <v>17</v>
      </c>
      <c r="C23" s="86">
        <v>21776</v>
      </c>
      <c r="D23" s="86">
        <v>38843</v>
      </c>
      <c r="E23" s="91">
        <v>1534346</v>
      </c>
      <c r="F23" s="91">
        <v>0</v>
      </c>
      <c r="G23" s="91">
        <v>558854</v>
      </c>
      <c r="H23" s="91">
        <v>333710</v>
      </c>
      <c r="I23" s="44">
        <f t="shared" si="0"/>
        <v>2426910</v>
      </c>
      <c r="J23" s="45">
        <f t="shared" si="1"/>
        <v>111448.84276267451</v>
      </c>
      <c r="K23" s="45">
        <f t="shared" si="2"/>
        <v>62479.983523414776</v>
      </c>
    </row>
    <row r="24" spans="1:11" ht="21.75" customHeight="1">
      <c r="A24" s="31">
        <v>18</v>
      </c>
      <c r="B24" s="20" t="s">
        <v>18</v>
      </c>
      <c r="C24" s="86">
        <v>13072</v>
      </c>
      <c r="D24" s="86">
        <v>24845</v>
      </c>
      <c r="E24" s="91">
        <v>886833</v>
      </c>
      <c r="F24" s="91">
        <v>192466</v>
      </c>
      <c r="G24" s="91">
        <v>347373</v>
      </c>
      <c r="H24" s="91">
        <v>216073</v>
      </c>
      <c r="I24" s="44">
        <f t="shared" si="0"/>
        <v>1642745</v>
      </c>
      <c r="J24" s="45">
        <f t="shared" si="1"/>
        <v>125668.98714810281</v>
      </c>
      <c r="K24" s="45">
        <f t="shared" si="2"/>
        <v>66119.74240289797</v>
      </c>
    </row>
    <row r="25" spans="1:11" ht="21.75" customHeight="1">
      <c r="A25" s="31">
        <v>19</v>
      </c>
      <c r="B25" s="20" t="s">
        <v>19</v>
      </c>
      <c r="C25" s="86">
        <v>5663</v>
      </c>
      <c r="D25" s="86">
        <v>11229</v>
      </c>
      <c r="E25" s="91">
        <v>368689</v>
      </c>
      <c r="F25" s="91">
        <v>78708</v>
      </c>
      <c r="G25" s="91">
        <v>148306</v>
      </c>
      <c r="H25" s="91">
        <v>92994</v>
      </c>
      <c r="I25" s="44">
        <f t="shared" si="0"/>
        <v>688697</v>
      </c>
      <c r="J25" s="45">
        <f t="shared" si="1"/>
        <v>121613.45576549532</v>
      </c>
      <c r="K25" s="45">
        <f t="shared" si="2"/>
        <v>61331.99750645649</v>
      </c>
    </row>
    <row r="26" spans="1:11" ht="21.75" customHeight="1">
      <c r="A26" s="31">
        <v>20</v>
      </c>
      <c r="B26" s="20" t="s">
        <v>20</v>
      </c>
      <c r="C26" s="86">
        <v>7996</v>
      </c>
      <c r="D26" s="86">
        <v>14903</v>
      </c>
      <c r="E26" s="91">
        <v>748286</v>
      </c>
      <c r="F26" s="91">
        <v>0</v>
      </c>
      <c r="G26" s="91">
        <v>264822</v>
      </c>
      <c r="H26" s="91">
        <v>146815</v>
      </c>
      <c r="I26" s="44">
        <f t="shared" si="0"/>
        <v>1159923</v>
      </c>
      <c r="J26" s="45">
        <f t="shared" si="1"/>
        <v>145062.9064532266</v>
      </c>
      <c r="K26" s="45">
        <f t="shared" si="2"/>
        <v>77831.51043414077</v>
      </c>
    </row>
    <row r="27" spans="1:11" ht="21.75" customHeight="1">
      <c r="A27" s="31">
        <v>21</v>
      </c>
      <c r="B27" s="20" t="s">
        <v>34</v>
      </c>
      <c r="C27" s="86">
        <v>7727</v>
      </c>
      <c r="D27" s="86">
        <v>14312</v>
      </c>
      <c r="E27" s="91">
        <v>395470</v>
      </c>
      <c r="F27" s="91">
        <v>78777</v>
      </c>
      <c r="G27" s="91">
        <v>150867</v>
      </c>
      <c r="H27" s="91">
        <v>86596</v>
      </c>
      <c r="I27" s="44">
        <f t="shared" si="0"/>
        <v>711710</v>
      </c>
      <c r="J27" s="45">
        <f aca="true" t="shared" si="3" ref="J27:J32">SUM(I27*1000/C27)</f>
        <v>92106.89789051378</v>
      </c>
      <c r="K27" s="45">
        <f aca="true" t="shared" si="4" ref="K27:K32">SUM(I27*1000/D27)</f>
        <v>49728.2001117943</v>
      </c>
    </row>
    <row r="28" spans="1:11" ht="21.75" customHeight="1">
      <c r="A28" s="31">
        <v>22</v>
      </c>
      <c r="B28" s="18" t="s">
        <v>35</v>
      </c>
      <c r="C28" s="86">
        <v>8632</v>
      </c>
      <c r="D28" s="86">
        <v>15727</v>
      </c>
      <c r="E28" s="91">
        <v>535266</v>
      </c>
      <c r="F28" s="91">
        <v>0</v>
      </c>
      <c r="G28" s="91">
        <v>333154</v>
      </c>
      <c r="H28" s="91">
        <v>142818</v>
      </c>
      <c r="I28" s="44">
        <f t="shared" si="0"/>
        <v>1011238</v>
      </c>
      <c r="J28" s="45">
        <f t="shared" si="3"/>
        <v>117149.90732159407</v>
      </c>
      <c r="K28" s="45">
        <f t="shared" si="4"/>
        <v>64299.48496216697</v>
      </c>
    </row>
    <row r="29" spans="1:11" ht="21.75" customHeight="1">
      <c r="A29" s="31">
        <v>23</v>
      </c>
      <c r="B29" s="18" t="s">
        <v>36</v>
      </c>
      <c r="C29" s="86">
        <v>18460</v>
      </c>
      <c r="D29" s="86">
        <v>36061</v>
      </c>
      <c r="E29" s="91">
        <v>1498332</v>
      </c>
      <c r="F29" s="91">
        <v>0</v>
      </c>
      <c r="G29" s="91">
        <v>618569</v>
      </c>
      <c r="H29" s="91">
        <v>308793</v>
      </c>
      <c r="I29" s="44">
        <f t="shared" si="0"/>
        <v>2425694</v>
      </c>
      <c r="J29" s="45">
        <f t="shared" si="3"/>
        <v>131402.7085590466</v>
      </c>
      <c r="K29" s="45">
        <f t="shared" si="4"/>
        <v>67266.40969468401</v>
      </c>
    </row>
    <row r="30" spans="1:11" ht="21.75" customHeight="1">
      <c r="A30" s="31">
        <v>24</v>
      </c>
      <c r="B30" s="18" t="s">
        <v>37</v>
      </c>
      <c r="C30" s="86">
        <v>10433</v>
      </c>
      <c r="D30" s="86">
        <v>22162</v>
      </c>
      <c r="E30" s="91">
        <v>887478</v>
      </c>
      <c r="F30" s="91">
        <v>191843</v>
      </c>
      <c r="G30" s="91">
        <v>345362</v>
      </c>
      <c r="H30" s="91">
        <v>170124</v>
      </c>
      <c r="I30" s="44">
        <f t="shared" si="0"/>
        <v>1594807</v>
      </c>
      <c r="J30" s="45">
        <f t="shared" si="3"/>
        <v>152861.78472155659</v>
      </c>
      <c r="K30" s="45">
        <f t="shared" si="4"/>
        <v>71961.33020485516</v>
      </c>
    </row>
    <row r="31" spans="1:11" ht="21.75" customHeight="1">
      <c r="A31" s="31">
        <v>25</v>
      </c>
      <c r="B31" s="18" t="s">
        <v>38</v>
      </c>
      <c r="C31" s="87">
        <v>8175</v>
      </c>
      <c r="D31" s="86">
        <v>15771</v>
      </c>
      <c r="E31" s="91">
        <v>489947</v>
      </c>
      <c r="F31" s="91">
        <v>124765</v>
      </c>
      <c r="G31" s="91">
        <v>197252</v>
      </c>
      <c r="H31" s="91">
        <v>118633</v>
      </c>
      <c r="I31" s="44">
        <f t="shared" si="0"/>
        <v>930597</v>
      </c>
      <c r="J31" s="45">
        <f t="shared" si="3"/>
        <v>113834.49541284403</v>
      </c>
      <c r="K31" s="45">
        <f t="shared" si="4"/>
        <v>59006.84801217425</v>
      </c>
    </row>
    <row r="32" spans="1:11" ht="21.75" customHeight="1">
      <c r="A32" s="31">
        <v>26</v>
      </c>
      <c r="B32" s="18" t="s">
        <v>39</v>
      </c>
      <c r="C32" s="87">
        <v>7294</v>
      </c>
      <c r="D32" s="86">
        <v>13895</v>
      </c>
      <c r="E32" s="91">
        <v>468844</v>
      </c>
      <c r="F32" s="91">
        <v>74649</v>
      </c>
      <c r="G32" s="91">
        <v>245607</v>
      </c>
      <c r="H32" s="91">
        <v>108980</v>
      </c>
      <c r="I32" s="44">
        <f t="shared" si="0"/>
        <v>898080</v>
      </c>
      <c r="J32" s="45">
        <f t="shared" si="3"/>
        <v>123125.85686865918</v>
      </c>
      <c r="K32" s="45">
        <f t="shared" si="4"/>
        <v>64633.321338611015</v>
      </c>
    </row>
    <row r="33" spans="1:11" ht="21.75" customHeight="1">
      <c r="A33" s="31">
        <v>27</v>
      </c>
      <c r="B33" s="19" t="s">
        <v>40</v>
      </c>
      <c r="C33" s="87">
        <v>7869</v>
      </c>
      <c r="D33" s="86">
        <v>16382</v>
      </c>
      <c r="E33" s="91">
        <v>547139</v>
      </c>
      <c r="F33" s="91">
        <v>106508</v>
      </c>
      <c r="G33" s="91">
        <v>213601</v>
      </c>
      <c r="H33" s="91">
        <v>123243</v>
      </c>
      <c r="I33" s="44">
        <f t="shared" si="0"/>
        <v>990491</v>
      </c>
      <c r="J33" s="45">
        <f t="shared" si="1"/>
        <v>125872.5378065828</v>
      </c>
      <c r="K33" s="45">
        <f t="shared" si="2"/>
        <v>60462.15358320108</v>
      </c>
    </row>
    <row r="34" spans="1:11" ht="21.75" customHeight="1">
      <c r="A34" s="31">
        <v>28</v>
      </c>
      <c r="B34" s="18" t="s">
        <v>41</v>
      </c>
      <c r="C34" s="87">
        <v>16732</v>
      </c>
      <c r="D34" s="86">
        <v>32933</v>
      </c>
      <c r="E34" s="91">
        <v>1267524</v>
      </c>
      <c r="F34" s="91">
        <v>0</v>
      </c>
      <c r="G34" s="91">
        <v>568264</v>
      </c>
      <c r="H34" s="91">
        <v>303889</v>
      </c>
      <c r="I34" s="44">
        <f t="shared" si="0"/>
        <v>2139677</v>
      </c>
      <c r="J34" s="45">
        <f t="shared" si="1"/>
        <v>127879.33301458284</v>
      </c>
      <c r="K34" s="45">
        <f t="shared" si="2"/>
        <v>64970.606989949294</v>
      </c>
    </row>
    <row r="35" spans="1:11" ht="21.75" customHeight="1">
      <c r="A35" s="31">
        <v>29</v>
      </c>
      <c r="B35" s="18" t="s">
        <v>42</v>
      </c>
      <c r="C35" s="87">
        <v>7194</v>
      </c>
      <c r="D35" s="86">
        <v>15423</v>
      </c>
      <c r="E35" s="91">
        <v>421199</v>
      </c>
      <c r="F35" s="91">
        <v>85684</v>
      </c>
      <c r="G35" s="91">
        <v>237315</v>
      </c>
      <c r="H35" s="91">
        <v>125391</v>
      </c>
      <c r="I35" s="44">
        <f t="shared" si="0"/>
        <v>869589</v>
      </c>
      <c r="J35" s="45">
        <f t="shared" si="1"/>
        <v>120876.9808173478</v>
      </c>
      <c r="K35" s="45">
        <f t="shared" si="2"/>
        <v>56382.61038708423</v>
      </c>
    </row>
    <row r="36" spans="1:11" ht="21.75" customHeight="1">
      <c r="A36" s="31">
        <v>30</v>
      </c>
      <c r="B36" s="18" t="s">
        <v>43</v>
      </c>
      <c r="C36" s="87">
        <v>11821</v>
      </c>
      <c r="D36" s="86">
        <v>24623</v>
      </c>
      <c r="E36" s="91">
        <v>809961</v>
      </c>
      <c r="F36" s="91">
        <v>0</v>
      </c>
      <c r="G36" s="91">
        <v>444350</v>
      </c>
      <c r="H36" s="91">
        <v>179433</v>
      </c>
      <c r="I36" s="44">
        <f t="shared" si="0"/>
        <v>1433744</v>
      </c>
      <c r="J36" s="45">
        <f t="shared" si="1"/>
        <v>121287.87750613315</v>
      </c>
      <c r="K36" s="45">
        <f t="shared" si="2"/>
        <v>58227.83576331072</v>
      </c>
    </row>
    <row r="37" spans="1:11" ht="21.75" customHeight="1">
      <c r="A37" s="31">
        <v>31</v>
      </c>
      <c r="B37" s="20" t="s">
        <v>44</v>
      </c>
      <c r="C37" s="86">
        <v>7336</v>
      </c>
      <c r="D37" s="86">
        <v>13965</v>
      </c>
      <c r="E37" s="91">
        <v>616176</v>
      </c>
      <c r="F37" s="91">
        <v>89016</v>
      </c>
      <c r="G37" s="91">
        <v>212687</v>
      </c>
      <c r="H37" s="91">
        <v>108607</v>
      </c>
      <c r="I37" s="44">
        <f t="shared" si="0"/>
        <v>1026486</v>
      </c>
      <c r="J37" s="45">
        <f t="shared" si="1"/>
        <v>139924.48200654308</v>
      </c>
      <c r="K37" s="45">
        <f t="shared" si="2"/>
        <v>73504.18904403866</v>
      </c>
    </row>
    <row r="38" spans="1:11" ht="21.75" customHeight="1">
      <c r="A38" s="32">
        <v>32</v>
      </c>
      <c r="B38" s="25" t="s">
        <v>45</v>
      </c>
      <c r="C38" s="88">
        <v>8939</v>
      </c>
      <c r="D38" s="88">
        <v>17685</v>
      </c>
      <c r="E38" s="92">
        <v>600572</v>
      </c>
      <c r="F38" s="92">
        <v>0</v>
      </c>
      <c r="G38" s="92">
        <v>321010</v>
      </c>
      <c r="H38" s="92">
        <v>143371</v>
      </c>
      <c r="I38" s="46">
        <f t="shared" si="0"/>
        <v>1064953</v>
      </c>
      <c r="J38" s="47">
        <f t="shared" si="1"/>
        <v>119135.58563597717</v>
      </c>
      <c r="K38" s="47">
        <f t="shared" si="2"/>
        <v>60217.86824992932</v>
      </c>
    </row>
    <row r="39" spans="1:11" s="21" customFormat="1" ht="21.75" customHeight="1">
      <c r="A39" s="40"/>
      <c r="B39" s="41" t="s">
        <v>47</v>
      </c>
      <c r="C39" s="39">
        <f aca="true" t="shared" si="5" ref="C39:H39">SUM(C7:C38)</f>
        <v>437789</v>
      </c>
      <c r="D39" s="39">
        <f t="shared" si="5"/>
        <v>817372</v>
      </c>
      <c r="E39" s="39">
        <f t="shared" si="5"/>
        <v>30621075</v>
      </c>
      <c r="F39" s="39">
        <f t="shared" si="5"/>
        <v>2597783</v>
      </c>
      <c r="G39" s="39">
        <f t="shared" si="5"/>
        <v>12939944</v>
      </c>
      <c r="H39" s="39">
        <f t="shared" si="5"/>
        <v>6772242</v>
      </c>
      <c r="I39" s="39">
        <f>SUM(E39:H39)</f>
        <v>52931044</v>
      </c>
      <c r="J39" s="39">
        <f t="shared" si="1"/>
        <v>120905.37679110256</v>
      </c>
      <c r="K39" s="39">
        <f t="shared" si="2"/>
        <v>64757.59384955687</v>
      </c>
    </row>
    <row r="40" spans="1:11" ht="21.75" customHeight="1">
      <c r="A40" s="33">
        <v>33</v>
      </c>
      <c r="B40" s="26" t="s">
        <v>21</v>
      </c>
      <c r="C40" s="89">
        <v>6048</v>
      </c>
      <c r="D40" s="89">
        <v>12178</v>
      </c>
      <c r="E40" s="93">
        <v>401547</v>
      </c>
      <c r="F40" s="93">
        <v>62742</v>
      </c>
      <c r="G40" s="93">
        <v>194362</v>
      </c>
      <c r="H40" s="93">
        <v>70366</v>
      </c>
      <c r="I40" s="44">
        <f t="shared" si="0"/>
        <v>729017</v>
      </c>
      <c r="J40" s="48">
        <f t="shared" si="1"/>
        <v>120538.52513227513</v>
      </c>
      <c r="K40" s="48">
        <f t="shared" si="2"/>
        <v>59863.44227295122</v>
      </c>
    </row>
    <row r="41" spans="1:11" ht="21.75" customHeight="1">
      <c r="A41" s="31">
        <v>34</v>
      </c>
      <c r="B41" s="20" t="s">
        <v>22</v>
      </c>
      <c r="C41" s="86">
        <v>3468</v>
      </c>
      <c r="D41" s="86">
        <v>6712</v>
      </c>
      <c r="E41" s="91">
        <v>169884</v>
      </c>
      <c r="F41" s="91">
        <v>28992</v>
      </c>
      <c r="G41" s="91">
        <v>90079</v>
      </c>
      <c r="H41" s="91">
        <v>49233</v>
      </c>
      <c r="I41" s="44">
        <f t="shared" si="0"/>
        <v>338188</v>
      </c>
      <c r="J41" s="45">
        <f t="shared" si="1"/>
        <v>97516.72433679354</v>
      </c>
      <c r="K41" s="45">
        <f t="shared" si="2"/>
        <v>50385.578069129915</v>
      </c>
    </row>
    <row r="42" spans="1:11" ht="21.75" customHeight="1">
      <c r="A42" s="31">
        <v>35</v>
      </c>
      <c r="B42" s="20" t="s">
        <v>46</v>
      </c>
      <c r="C42" s="86">
        <v>3652</v>
      </c>
      <c r="D42" s="86">
        <v>6865</v>
      </c>
      <c r="E42" s="91">
        <v>221087</v>
      </c>
      <c r="F42" s="91">
        <v>40839</v>
      </c>
      <c r="G42" s="91">
        <v>93018</v>
      </c>
      <c r="H42" s="91">
        <v>47468</v>
      </c>
      <c r="I42" s="44">
        <f t="shared" si="0"/>
        <v>402412</v>
      </c>
      <c r="J42" s="45">
        <f t="shared" si="1"/>
        <v>110189.4852135816</v>
      </c>
      <c r="K42" s="45">
        <f t="shared" si="2"/>
        <v>58617.91697013838</v>
      </c>
    </row>
    <row r="43" spans="1:11" ht="21.75" customHeight="1">
      <c r="A43" s="31">
        <v>36</v>
      </c>
      <c r="B43" s="20" t="s">
        <v>23</v>
      </c>
      <c r="C43" s="86">
        <v>4948</v>
      </c>
      <c r="D43" s="86">
        <v>8848</v>
      </c>
      <c r="E43" s="91">
        <v>244404</v>
      </c>
      <c r="F43" s="91">
        <v>0</v>
      </c>
      <c r="G43" s="91">
        <v>86183</v>
      </c>
      <c r="H43" s="91">
        <v>48025</v>
      </c>
      <c r="I43" s="44">
        <f t="shared" si="0"/>
        <v>378612</v>
      </c>
      <c r="J43" s="45">
        <f t="shared" si="1"/>
        <v>76518.18916734034</v>
      </c>
      <c r="K43" s="45">
        <f t="shared" si="2"/>
        <v>42790.687160940324</v>
      </c>
    </row>
    <row r="44" spans="1:11" ht="21.75" customHeight="1">
      <c r="A44" s="31">
        <v>37</v>
      </c>
      <c r="B44" s="20" t="s">
        <v>24</v>
      </c>
      <c r="C44" s="86">
        <v>3941</v>
      </c>
      <c r="D44" s="86">
        <v>7207</v>
      </c>
      <c r="E44" s="91">
        <v>205995</v>
      </c>
      <c r="F44" s="91">
        <v>59128</v>
      </c>
      <c r="G44" s="91">
        <v>94747</v>
      </c>
      <c r="H44" s="91">
        <v>46303</v>
      </c>
      <c r="I44" s="44">
        <f t="shared" si="0"/>
        <v>406173</v>
      </c>
      <c r="J44" s="45">
        <f t="shared" si="1"/>
        <v>103063.43567622431</v>
      </c>
      <c r="K44" s="45">
        <f t="shared" si="2"/>
        <v>56358.124046066325</v>
      </c>
    </row>
    <row r="45" spans="1:11" ht="21.75" customHeight="1">
      <c r="A45" s="31">
        <v>38</v>
      </c>
      <c r="B45" s="20" t="s">
        <v>25</v>
      </c>
      <c r="C45" s="86">
        <v>2931</v>
      </c>
      <c r="D45" s="86">
        <v>5224</v>
      </c>
      <c r="E45" s="91">
        <v>168905</v>
      </c>
      <c r="F45" s="91">
        <v>37112</v>
      </c>
      <c r="G45" s="91">
        <v>68032</v>
      </c>
      <c r="H45" s="91">
        <v>43234</v>
      </c>
      <c r="I45" s="44">
        <f t="shared" si="0"/>
        <v>317283</v>
      </c>
      <c r="J45" s="45">
        <f t="shared" si="1"/>
        <v>108250.76765609007</v>
      </c>
      <c r="K45" s="45">
        <f t="shared" si="2"/>
        <v>60735.64318529862</v>
      </c>
    </row>
    <row r="46" spans="1:11" ht="21.75" customHeight="1">
      <c r="A46" s="31">
        <v>39</v>
      </c>
      <c r="B46" s="20" t="s">
        <v>26</v>
      </c>
      <c r="C46" s="86">
        <v>7563</v>
      </c>
      <c r="D46" s="86">
        <v>13957</v>
      </c>
      <c r="E46" s="91">
        <v>398969</v>
      </c>
      <c r="F46" s="91">
        <v>74481</v>
      </c>
      <c r="G46" s="91">
        <v>261952</v>
      </c>
      <c r="H46" s="91">
        <v>149797</v>
      </c>
      <c r="I46" s="44">
        <f t="shared" si="0"/>
        <v>885199</v>
      </c>
      <c r="J46" s="45">
        <f t="shared" si="1"/>
        <v>117043.36903345233</v>
      </c>
      <c r="K46" s="45">
        <f t="shared" si="2"/>
        <v>63423.300136132406</v>
      </c>
    </row>
    <row r="47" spans="1:11" ht="21.75" customHeight="1">
      <c r="A47" s="31">
        <v>40</v>
      </c>
      <c r="B47" s="20" t="s">
        <v>27</v>
      </c>
      <c r="C47" s="86">
        <v>1831</v>
      </c>
      <c r="D47" s="86">
        <v>3575</v>
      </c>
      <c r="E47" s="91">
        <v>114188</v>
      </c>
      <c r="F47" s="91">
        <v>44037</v>
      </c>
      <c r="G47" s="91">
        <v>62474</v>
      </c>
      <c r="H47" s="91">
        <v>26462</v>
      </c>
      <c r="I47" s="44">
        <f t="shared" si="0"/>
        <v>247161</v>
      </c>
      <c r="J47" s="45">
        <f t="shared" si="1"/>
        <v>134986.89240851993</v>
      </c>
      <c r="K47" s="45">
        <f t="shared" si="2"/>
        <v>69135.94405594406</v>
      </c>
    </row>
    <row r="48" spans="1:11" ht="21.75" customHeight="1">
      <c r="A48" s="31">
        <v>41</v>
      </c>
      <c r="B48" s="20" t="s">
        <v>28</v>
      </c>
      <c r="C48" s="86">
        <v>4398</v>
      </c>
      <c r="D48" s="86">
        <v>9642</v>
      </c>
      <c r="E48" s="91">
        <v>394827</v>
      </c>
      <c r="F48" s="91">
        <v>79317</v>
      </c>
      <c r="G48" s="91">
        <v>140387</v>
      </c>
      <c r="H48" s="91">
        <v>59837</v>
      </c>
      <c r="I48" s="44">
        <f t="shared" si="0"/>
        <v>674368</v>
      </c>
      <c r="J48" s="45">
        <f t="shared" si="1"/>
        <v>153335.15234197362</v>
      </c>
      <c r="K48" s="45">
        <f t="shared" si="2"/>
        <v>69940.67620825555</v>
      </c>
    </row>
    <row r="49" spans="1:11" ht="21.75" customHeight="1">
      <c r="A49" s="31">
        <v>42</v>
      </c>
      <c r="B49" s="20" t="s">
        <v>29</v>
      </c>
      <c r="C49" s="86">
        <v>1523</v>
      </c>
      <c r="D49" s="86">
        <v>3141</v>
      </c>
      <c r="E49" s="91">
        <v>134229</v>
      </c>
      <c r="F49" s="91">
        <v>29321</v>
      </c>
      <c r="G49" s="91">
        <v>51472</v>
      </c>
      <c r="H49" s="91">
        <v>23203</v>
      </c>
      <c r="I49" s="44">
        <f t="shared" si="0"/>
        <v>238225</v>
      </c>
      <c r="J49" s="45">
        <f t="shared" si="1"/>
        <v>156418.2534471438</v>
      </c>
      <c r="K49" s="45">
        <f t="shared" si="2"/>
        <v>75843.68035657433</v>
      </c>
    </row>
    <row r="50" spans="1:11" ht="21.75" customHeight="1">
      <c r="A50" s="31">
        <v>43</v>
      </c>
      <c r="B50" s="20" t="s">
        <v>30</v>
      </c>
      <c r="C50" s="86">
        <v>4643</v>
      </c>
      <c r="D50" s="86">
        <v>9920</v>
      </c>
      <c r="E50" s="91">
        <v>457127</v>
      </c>
      <c r="F50" s="91">
        <v>83182</v>
      </c>
      <c r="G50" s="91">
        <v>186178</v>
      </c>
      <c r="H50" s="91">
        <v>80759</v>
      </c>
      <c r="I50" s="44">
        <f t="shared" si="0"/>
        <v>807246</v>
      </c>
      <c r="J50" s="45">
        <f t="shared" si="1"/>
        <v>173863.01959939694</v>
      </c>
      <c r="K50" s="45">
        <f t="shared" si="2"/>
        <v>81375.60483870968</v>
      </c>
    </row>
    <row r="51" spans="1:11" ht="21.75" customHeight="1">
      <c r="A51" s="32">
        <v>44</v>
      </c>
      <c r="B51" s="25" t="s">
        <v>31</v>
      </c>
      <c r="C51" s="88">
        <v>3475</v>
      </c>
      <c r="D51" s="88">
        <v>6447</v>
      </c>
      <c r="E51" s="92">
        <v>273693</v>
      </c>
      <c r="F51" s="92">
        <v>32485</v>
      </c>
      <c r="G51" s="92">
        <v>113175</v>
      </c>
      <c r="H51" s="92">
        <v>57450</v>
      </c>
      <c r="I51" s="44">
        <f t="shared" si="0"/>
        <v>476803</v>
      </c>
      <c r="J51" s="47">
        <f t="shared" si="1"/>
        <v>137209.4964028777</v>
      </c>
      <c r="K51" s="47">
        <f t="shared" si="2"/>
        <v>73957.34450131844</v>
      </c>
    </row>
    <row r="52" spans="1:11" s="21" customFormat="1" ht="21.75" customHeight="1">
      <c r="A52" s="40"/>
      <c r="B52" s="50" t="s">
        <v>1</v>
      </c>
      <c r="C52" s="39">
        <f aca="true" t="shared" si="6" ref="C52:H52">SUM(C40:C51)</f>
        <v>48421</v>
      </c>
      <c r="D52" s="39">
        <f t="shared" si="6"/>
        <v>93716</v>
      </c>
      <c r="E52" s="39">
        <f t="shared" si="6"/>
        <v>3184855</v>
      </c>
      <c r="F52" s="39">
        <f t="shared" si="6"/>
        <v>571636</v>
      </c>
      <c r="G52" s="39">
        <f t="shared" si="6"/>
        <v>1442059</v>
      </c>
      <c r="H52" s="39">
        <f t="shared" si="6"/>
        <v>702137</v>
      </c>
      <c r="I52" s="39">
        <f>SUM(E52:H52)</f>
        <v>5900687</v>
      </c>
      <c r="J52" s="39">
        <f>SUM(I52*1000/C52)</f>
        <v>121862.14658928977</v>
      </c>
      <c r="K52" s="39">
        <f>SUM(I52*1000/D52)</f>
        <v>62963.496094583636</v>
      </c>
    </row>
    <row r="53" spans="1:11" s="21" customFormat="1" ht="21.75" customHeight="1">
      <c r="A53" s="51"/>
      <c r="B53" s="52" t="s">
        <v>61</v>
      </c>
      <c r="C53" s="49">
        <f aca="true" t="shared" si="7" ref="C53:H53">SUM(C52,C39)</f>
        <v>486210</v>
      </c>
      <c r="D53" s="49">
        <f t="shared" si="7"/>
        <v>911088</v>
      </c>
      <c r="E53" s="49">
        <f t="shared" si="7"/>
        <v>33805930</v>
      </c>
      <c r="F53" s="49">
        <f t="shared" si="7"/>
        <v>3169419</v>
      </c>
      <c r="G53" s="49">
        <f t="shared" si="7"/>
        <v>14382003</v>
      </c>
      <c r="H53" s="49">
        <f t="shared" si="7"/>
        <v>7474379</v>
      </c>
      <c r="I53" s="49">
        <f>SUM(E53:H53)</f>
        <v>58831731</v>
      </c>
      <c r="J53" s="49">
        <f>SUM(I53*1000/C53)</f>
        <v>121000.66020855185</v>
      </c>
      <c r="K53" s="49">
        <f>SUM(I53*1000/D53)</f>
        <v>64573.05002370792</v>
      </c>
    </row>
    <row r="54" ht="17.25" customHeight="1">
      <c r="A54" s="2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  <row r="60" ht="13.5">
      <c r="D60" s="5"/>
    </row>
    <row r="61" ht="13.5">
      <c r="D61" s="5"/>
    </row>
  </sheetData>
  <sheetProtection/>
  <mergeCells count="12">
    <mergeCell ref="A3:A6"/>
    <mergeCell ref="C3:D3"/>
    <mergeCell ref="C4:C6"/>
    <mergeCell ref="D4:D6"/>
    <mergeCell ref="B3:B6"/>
    <mergeCell ref="J3:J6"/>
    <mergeCell ref="K3:K6"/>
    <mergeCell ref="E3:H3"/>
    <mergeCell ref="E4:E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G44" sqref="G44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62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4" t="s">
        <v>48</v>
      </c>
      <c r="B3" s="82" t="s">
        <v>49</v>
      </c>
      <c r="C3" s="72" t="s">
        <v>50</v>
      </c>
      <c r="D3" s="77"/>
      <c r="E3" s="72" t="s">
        <v>51</v>
      </c>
      <c r="F3" s="73"/>
      <c r="G3" s="73"/>
      <c r="H3" s="73"/>
      <c r="I3" s="15"/>
      <c r="J3" s="69" t="s">
        <v>52</v>
      </c>
      <c r="K3" s="69" t="s">
        <v>53</v>
      </c>
    </row>
    <row r="4" spans="1:11" ht="17.25" customHeight="1">
      <c r="A4" s="75"/>
      <c r="B4" s="83"/>
      <c r="C4" s="78" t="s">
        <v>54</v>
      </c>
      <c r="D4" s="81" t="s">
        <v>55</v>
      </c>
      <c r="E4" s="69" t="s">
        <v>56</v>
      </c>
      <c r="F4" s="69" t="s">
        <v>57</v>
      </c>
      <c r="G4" s="69" t="s">
        <v>58</v>
      </c>
      <c r="H4" s="69" t="s">
        <v>0</v>
      </c>
      <c r="I4" s="16" t="s">
        <v>59</v>
      </c>
      <c r="J4" s="70"/>
      <c r="K4" s="70"/>
    </row>
    <row r="5" spans="1:11" ht="17.25" customHeight="1">
      <c r="A5" s="75"/>
      <c r="B5" s="83"/>
      <c r="C5" s="79"/>
      <c r="D5" s="81"/>
      <c r="E5" s="70"/>
      <c r="F5" s="70"/>
      <c r="G5" s="70"/>
      <c r="H5" s="70"/>
      <c r="I5" s="16" t="s">
        <v>60</v>
      </c>
      <c r="J5" s="70"/>
      <c r="K5" s="70"/>
    </row>
    <row r="6" spans="1:11" ht="17.25" customHeight="1">
      <c r="A6" s="76"/>
      <c r="B6" s="84"/>
      <c r="C6" s="80"/>
      <c r="D6" s="81"/>
      <c r="E6" s="71"/>
      <c r="F6" s="71"/>
      <c r="G6" s="71"/>
      <c r="H6" s="71"/>
      <c r="I6" s="17"/>
      <c r="J6" s="71"/>
      <c r="K6" s="71"/>
    </row>
    <row r="7" spans="1:11" ht="21.75" customHeight="1">
      <c r="A7" s="30">
        <v>1</v>
      </c>
      <c r="B7" s="24" t="s">
        <v>3</v>
      </c>
      <c r="C7" s="85">
        <v>43432</v>
      </c>
      <c r="D7" s="85">
        <v>77059</v>
      </c>
      <c r="E7" s="90">
        <v>843727</v>
      </c>
      <c r="F7" s="90">
        <v>0</v>
      </c>
      <c r="G7" s="90">
        <v>394563</v>
      </c>
      <c r="H7" s="90">
        <v>269154</v>
      </c>
      <c r="I7" s="43">
        <f aca="true" t="shared" si="0" ref="I7:I53">SUM(E7:H7)</f>
        <v>1507444</v>
      </c>
      <c r="J7" s="43">
        <f aca="true" t="shared" si="1" ref="J7:J53">SUM(I7*1000/C7)</f>
        <v>34708.14146251612</v>
      </c>
      <c r="K7" s="43">
        <f aca="true" t="shared" si="2" ref="K7:K53">SUM(I7*1000/D7)</f>
        <v>19562.205582735307</v>
      </c>
    </row>
    <row r="8" spans="1:11" ht="21.75" customHeight="1">
      <c r="A8" s="31">
        <v>2</v>
      </c>
      <c r="B8" s="20" t="s">
        <v>4</v>
      </c>
      <c r="C8" s="86">
        <v>26130</v>
      </c>
      <c r="D8" s="86">
        <v>43023</v>
      </c>
      <c r="E8" s="91">
        <v>454808</v>
      </c>
      <c r="F8" s="91">
        <v>108938</v>
      </c>
      <c r="G8" s="91">
        <v>151297</v>
      </c>
      <c r="H8" s="91">
        <v>95952</v>
      </c>
      <c r="I8" s="45">
        <f t="shared" si="0"/>
        <v>810995</v>
      </c>
      <c r="J8" s="45">
        <f t="shared" si="1"/>
        <v>31036.930730960583</v>
      </c>
      <c r="K8" s="45">
        <f t="shared" si="2"/>
        <v>18850.266136717568</v>
      </c>
    </row>
    <row r="9" spans="1:11" ht="21.75" customHeight="1">
      <c r="A9" s="31">
        <v>3</v>
      </c>
      <c r="B9" s="20" t="s">
        <v>5</v>
      </c>
      <c r="C9" s="86">
        <v>24746</v>
      </c>
      <c r="D9" s="86">
        <v>44607</v>
      </c>
      <c r="E9" s="91">
        <v>613198</v>
      </c>
      <c r="F9" s="91">
        <v>41065</v>
      </c>
      <c r="G9" s="91">
        <v>233284</v>
      </c>
      <c r="H9" s="91">
        <v>133440</v>
      </c>
      <c r="I9" s="45">
        <f t="shared" si="0"/>
        <v>1020987</v>
      </c>
      <c r="J9" s="45">
        <f t="shared" si="1"/>
        <v>41258.668067566476</v>
      </c>
      <c r="K9" s="45">
        <f t="shared" si="2"/>
        <v>22888.492837447036</v>
      </c>
    </row>
    <row r="10" spans="1:11" ht="21.75" customHeight="1">
      <c r="A10" s="31">
        <v>4</v>
      </c>
      <c r="B10" s="20" t="s">
        <v>6</v>
      </c>
      <c r="C10" s="86">
        <v>25535</v>
      </c>
      <c r="D10" s="86">
        <v>48827</v>
      </c>
      <c r="E10" s="91">
        <v>524274</v>
      </c>
      <c r="F10" s="91">
        <v>0</v>
      </c>
      <c r="G10" s="91">
        <v>181365</v>
      </c>
      <c r="H10" s="91">
        <v>88009</v>
      </c>
      <c r="I10" s="45">
        <f t="shared" si="0"/>
        <v>793648</v>
      </c>
      <c r="J10" s="45">
        <f t="shared" si="1"/>
        <v>31080.79107107891</v>
      </c>
      <c r="K10" s="45">
        <f t="shared" si="2"/>
        <v>16254.285538738812</v>
      </c>
    </row>
    <row r="11" spans="1:11" ht="21.75" customHeight="1">
      <c r="A11" s="31">
        <v>5</v>
      </c>
      <c r="B11" s="20" t="s">
        <v>7</v>
      </c>
      <c r="C11" s="86">
        <v>13423</v>
      </c>
      <c r="D11" s="86">
        <v>25241</v>
      </c>
      <c r="E11" s="91">
        <v>255137</v>
      </c>
      <c r="F11" s="91">
        <v>57724</v>
      </c>
      <c r="G11" s="91">
        <v>121389</v>
      </c>
      <c r="H11" s="91">
        <v>59292</v>
      </c>
      <c r="I11" s="45">
        <f t="shared" si="0"/>
        <v>493542</v>
      </c>
      <c r="J11" s="45">
        <f t="shared" si="1"/>
        <v>36768.38262683454</v>
      </c>
      <c r="K11" s="45">
        <f t="shared" si="2"/>
        <v>19553.18727467216</v>
      </c>
    </row>
    <row r="12" spans="1:11" ht="21.75" customHeight="1">
      <c r="A12" s="31">
        <v>6</v>
      </c>
      <c r="B12" s="20" t="s">
        <v>8</v>
      </c>
      <c r="C12" s="86">
        <v>9005</v>
      </c>
      <c r="D12" s="86">
        <v>18071</v>
      </c>
      <c r="E12" s="91">
        <v>188429</v>
      </c>
      <c r="F12" s="91">
        <v>20990</v>
      </c>
      <c r="G12" s="91">
        <v>74126</v>
      </c>
      <c r="H12" s="91">
        <v>40826</v>
      </c>
      <c r="I12" s="45">
        <f t="shared" si="0"/>
        <v>324371</v>
      </c>
      <c r="J12" s="45">
        <f t="shared" si="1"/>
        <v>36021.2104386452</v>
      </c>
      <c r="K12" s="45">
        <f t="shared" si="2"/>
        <v>17949.809086381494</v>
      </c>
    </row>
    <row r="13" spans="1:11" ht="21.75" customHeight="1">
      <c r="A13" s="31">
        <v>7</v>
      </c>
      <c r="B13" s="20" t="s">
        <v>32</v>
      </c>
      <c r="C13" s="86">
        <v>12382</v>
      </c>
      <c r="D13" s="86">
        <v>22477</v>
      </c>
      <c r="E13" s="91">
        <v>272588</v>
      </c>
      <c r="F13" s="91">
        <v>25703</v>
      </c>
      <c r="G13" s="91">
        <v>109954</v>
      </c>
      <c r="H13" s="91">
        <v>52255</v>
      </c>
      <c r="I13" s="45">
        <f t="shared" si="0"/>
        <v>460500</v>
      </c>
      <c r="J13" s="45">
        <f t="shared" si="1"/>
        <v>37191.083831368116</v>
      </c>
      <c r="K13" s="45">
        <f t="shared" si="2"/>
        <v>20487.60955643547</v>
      </c>
    </row>
    <row r="14" spans="1:11" ht="21.75" customHeight="1">
      <c r="A14" s="31">
        <v>8</v>
      </c>
      <c r="B14" s="20" t="s">
        <v>9</v>
      </c>
      <c r="C14" s="86">
        <v>7839</v>
      </c>
      <c r="D14" s="86">
        <v>15927</v>
      </c>
      <c r="E14" s="91">
        <v>144443</v>
      </c>
      <c r="F14" s="91">
        <v>33914</v>
      </c>
      <c r="G14" s="91">
        <v>54046</v>
      </c>
      <c r="H14" s="91">
        <v>25834</v>
      </c>
      <c r="I14" s="45">
        <f t="shared" si="0"/>
        <v>258237</v>
      </c>
      <c r="J14" s="45">
        <f t="shared" si="1"/>
        <v>32942.59471871412</v>
      </c>
      <c r="K14" s="45">
        <f t="shared" si="2"/>
        <v>16213.78790732718</v>
      </c>
    </row>
    <row r="15" spans="1:11" ht="21.75" customHeight="1">
      <c r="A15" s="31">
        <v>9</v>
      </c>
      <c r="B15" s="20" t="s">
        <v>33</v>
      </c>
      <c r="C15" s="86">
        <v>10864</v>
      </c>
      <c r="D15" s="86">
        <v>21864</v>
      </c>
      <c r="E15" s="91">
        <v>227620</v>
      </c>
      <c r="F15" s="91">
        <v>46933</v>
      </c>
      <c r="G15" s="91">
        <v>80057</v>
      </c>
      <c r="H15" s="91">
        <v>40796</v>
      </c>
      <c r="I15" s="45">
        <f t="shared" si="0"/>
        <v>395406</v>
      </c>
      <c r="J15" s="45">
        <f t="shared" si="1"/>
        <v>36395.98674521355</v>
      </c>
      <c r="K15" s="45">
        <f t="shared" si="2"/>
        <v>18084.796926454444</v>
      </c>
    </row>
    <row r="16" spans="1:11" ht="21.75" customHeight="1">
      <c r="A16" s="31">
        <v>10</v>
      </c>
      <c r="B16" s="20" t="s">
        <v>10</v>
      </c>
      <c r="C16" s="86">
        <v>8487</v>
      </c>
      <c r="D16" s="86">
        <v>15171</v>
      </c>
      <c r="E16" s="91">
        <v>125284</v>
      </c>
      <c r="F16" s="91">
        <v>24881</v>
      </c>
      <c r="G16" s="91">
        <v>40067</v>
      </c>
      <c r="H16" s="91">
        <v>28524</v>
      </c>
      <c r="I16" s="45">
        <f t="shared" si="0"/>
        <v>218756</v>
      </c>
      <c r="J16" s="45">
        <f t="shared" si="1"/>
        <v>25775.421232473193</v>
      </c>
      <c r="K16" s="45">
        <f t="shared" si="2"/>
        <v>14419.35271241184</v>
      </c>
    </row>
    <row r="17" spans="1:11" ht="21.75" customHeight="1">
      <c r="A17" s="31">
        <v>11</v>
      </c>
      <c r="B17" s="20" t="s">
        <v>11</v>
      </c>
      <c r="C17" s="86">
        <v>4766</v>
      </c>
      <c r="D17" s="86">
        <v>8348</v>
      </c>
      <c r="E17" s="91">
        <v>45134</v>
      </c>
      <c r="F17" s="91">
        <v>13087</v>
      </c>
      <c r="G17" s="91">
        <v>26375</v>
      </c>
      <c r="H17" s="91">
        <v>11634</v>
      </c>
      <c r="I17" s="45">
        <f t="shared" si="0"/>
        <v>96230</v>
      </c>
      <c r="J17" s="45">
        <f t="shared" si="1"/>
        <v>20190.935795216115</v>
      </c>
      <c r="K17" s="45">
        <f t="shared" si="2"/>
        <v>11527.311931001437</v>
      </c>
    </row>
    <row r="18" spans="1:11" ht="21.75" customHeight="1">
      <c r="A18" s="31">
        <v>12</v>
      </c>
      <c r="B18" s="20" t="s">
        <v>12</v>
      </c>
      <c r="C18" s="86">
        <v>7403</v>
      </c>
      <c r="D18" s="86">
        <v>12742</v>
      </c>
      <c r="E18" s="91">
        <v>121943</v>
      </c>
      <c r="F18" s="91">
        <v>30336</v>
      </c>
      <c r="G18" s="91">
        <v>59786</v>
      </c>
      <c r="H18" s="91">
        <v>26963</v>
      </c>
      <c r="I18" s="45">
        <f t="shared" si="0"/>
        <v>239028</v>
      </c>
      <c r="J18" s="45">
        <f t="shared" si="1"/>
        <v>32287.991354856138</v>
      </c>
      <c r="K18" s="45">
        <f t="shared" si="2"/>
        <v>18759.064511065768</v>
      </c>
    </row>
    <row r="19" spans="1:11" ht="21.75" customHeight="1">
      <c r="A19" s="31">
        <v>13</v>
      </c>
      <c r="B19" s="20" t="s">
        <v>13</v>
      </c>
      <c r="C19" s="86">
        <v>13407</v>
      </c>
      <c r="D19" s="86">
        <v>25290</v>
      </c>
      <c r="E19" s="91">
        <v>292699</v>
      </c>
      <c r="F19" s="91">
        <v>0</v>
      </c>
      <c r="G19" s="91">
        <v>154406</v>
      </c>
      <c r="H19" s="91">
        <v>64896</v>
      </c>
      <c r="I19" s="45">
        <f t="shared" si="0"/>
        <v>512001</v>
      </c>
      <c r="J19" s="45">
        <f t="shared" si="1"/>
        <v>38189.080331170284</v>
      </c>
      <c r="K19" s="45">
        <f t="shared" si="2"/>
        <v>20245.195729537365</v>
      </c>
    </row>
    <row r="20" spans="1:11" ht="21.75" customHeight="1">
      <c r="A20" s="31">
        <v>14</v>
      </c>
      <c r="B20" s="20" t="s">
        <v>14</v>
      </c>
      <c r="C20" s="86">
        <v>19684</v>
      </c>
      <c r="D20" s="86">
        <v>34427</v>
      </c>
      <c r="E20" s="91">
        <v>257061</v>
      </c>
      <c r="F20" s="91">
        <v>0</v>
      </c>
      <c r="G20" s="91">
        <v>279802</v>
      </c>
      <c r="H20" s="91">
        <v>88642</v>
      </c>
      <c r="I20" s="45">
        <f t="shared" si="0"/>
        <v>625505</v>
      </c>
      <c r="J20" s="45">
        <f t="shared" si="1"/>
        <v>31777.331843121316</v>
      </c>
      <c r="K20" s="45">
        <f t="shared" si="2"/>
        <v>18169.02431231301</v>
      </c>
    </row>
    <row r="21" spans="1:11" ht="21.75" customHeight="1">
      <c r="A21" s="31">
        <v>15</v>
      </c>
      <c r="B21" s="20" t="s">
        <v>15</v>
      </c>
      <c r="C21" s="86">
        <v>12751</v>
      </c>
      <c r="D21" s="86">
        <v>23128</v>
      </c>
      <c r="E21" s="91">
        <v>300192</v>
      </c>
      <c r="F21" s="91">
        <v>79985</v>
      </c>
      <c r="G21" s="91">
        <v>127305</v>
      </c>
      <c r="H21" s="91">
        <v>68440</v>
      </c>
      <c r="I21" s="45">
        <f t="shared" si="0"/>
        <v>575922</v>
      </c>
      <c r="J21" s="45">
        <f t="shared" si="1"/>
        <v>45166.81044623951</v>
      </c>
      <c r="K21" s="45">
        <f t="shared" si="2"/>
        <v>24901.504669664475</v>
      </c>
    </row>
    <row r="22" spans="1:11" ht="21.75" customHeight="1">
      <c r="A22" s="31">
        <v>16</v>
      </c>
      <c r="B22" s="20" t="s">
        <v>16</v>
      </c>
      <c r="C22" s="86">
        <v>28816</v>
      </c>
      <c r="D22" s="86">
        <v>52411</v>
      </c>
      <c r="E22" s="91">
        <v>526209</v>
      </c>
      <c r="F22" s="91">
        <v>0</v>
      </c>
      <c r="G22" s="91">
        <v>301788</v>
      </c>
      <c r="H22" s="91">
        <v>128004</v>
      </c>
      <c r="I22" s="45">
        <f t="shared" si="0"/>
        <v>956001</v>
      </c>
      <c r="J22" s="45">
        <f t="shared" si="1"/>
        <v>33176.04802887285</v>
      </c>
      <c r="K22" s="45">
        <f t="shared" si="2"/>
        <v>18240.464787926197</v>
      </c>
    </row>
    <row r="23" spans="1:11" ht="21.75" customHeight="1">
      <c r="A23" s="31">
        <v>17</v>
      </c>
      <c r="B23" s="20" t="s">
        <v>17</v>
      </c>
      <c r="C23" s="86">
        <v>21776</v>
      </c>
      <c r="D23" s="86">
        <v>38843</v>
      </c>
      <c r="E23" s="91">
        <v>294248</v>
      </c>
      <c r="F23" s="91">
        <v>0</v>
      </c>
      <c r="G23" s="91">
        <v>155237</v>
      </c>
      <c r="H23" s="91">
        <v>73253</v>
      </c>
      <c r="I23" s="45">
        <f t="shared" si="0"/>
        <v>522738</v>
      </c>
      <c r="J23" s="45">
        <f t="shared" si="1"/>
        <v>24005.235121234386</v>
      </c>
      <c r="K23" s="45">
        <f t="shared" si="2"/>
        <v>13457.714388692943</v>
      </c>
    </row>
    <row r="24" spans="1:11" ht="21.75" customHeight="1">
      <c r="A24" s="31">
        <v>18</v>
      </c>
      <c r="B24" s="20" t="s">
        <v>18</v>
      </c>
      <c r="C24" s="86">
        <v>13072</v>
      </c>
      <c r="D24" s="86">
        <v>24845</v>
      </c>
      <c r="E24" s="91">
        <v>244599</v>
      </c>
      <c r="F24" s="91">
        <v>52950</v>
      </c>
      <c r="G24" s="91">
        <v>94367</v>
      </c>
      <c r="H24" s="91">
        <v>58931</v>
      </c>
      <c r="I24" s="45">
        <f t="shared" si="0"/>
        <v>450847</v>
      </c>
      <c r="J24" s="45">
        <f t="shared" si="1"/>
        <v>34489.51958384333</v>
      </c>
      <c r="K24" s="45">
        <f t="shared" si="2"/>
        <v>18146.387603139465</v>
      </c>
    </row>
    <row r="25" spans="1:11" ht="21.75" customHeight="1">
      <c r="A25" s="31">
        <v>19</v>
      </c>
      <c r="B25" s="20" t="s">
        <v>19</v>
      </c>
      <c r="C25" s="86">
        <v>5663</v>
      </c>
      <c r="D25" s="86">
        <v>11229</v>
      </c>
      <c r="E25" s="91">
        <v>124678</v>
      </c>
      <c r="F25" s="91">
        <v>23296</v>
      </c>
      <c r="G25" s="91">
        <v>44941</v>
      </c>
      <c r="H25" s="91">
        <v>29589</v>
      </c>
      <c r="I25" s="45">
        <f t="shared" si="0"/>
        <v>222504</v>
      </c>
      <c r="J25" s="45">
        <f t="shared" si="1"/>
        <v>39290.83524633587</v>
      </c>
      <c r="K25" s="45">
        <f t="shared" si="2"/>
        <v>19815.121560245792</v>
      </c>
    </row>
    <row r="26" spans="1:11" ht="21.75" customHeight="1">
      <c r="A26" s="31">
        <v>20</v>
      </c>
      <c r="B26" s="20" t="s">
        <v>20</v>
      </c>
      <c r="C26" s="86">
        <v>7996</v>
      </c>
      <c r="D26" s="86">
        <v>14903</v>
      </c>
      <c r="E26" s="91">
        <v>160341</v>
      </c>
      <c r="F26" s="91">
        <v>0</v>
      </c>
      <c r="G26" s="91">
        <v>52963</v>
      </c>
      <c r="H26" s="91">
        <v>26695</v>
      </c>
      <c r="I26" s="45">
        <f t="shared" si="0"/>
        <v>239999</v>
      </c>
      <c r="J26" s="45">
        <f t="shared" si="1"/>
        <v>30014.88244122061</v>
      </c>
      <c r="K26" s="45">
        <f t="shared" si="2"/>
        <v>16104.073005435148</v>
      </c>
    </row>
    <row r="27" spans="1:11" ht="21.75" customHeight="1">
      <c r="A27" s="31">
        <v>21</v>
      </c>
      <c r="B27" s="20" t="s">
        <v>34</v>
      </c>
      <c r="C27" s="86">
        <v>7727</v>
      </c>
      <c r="D27" s="86">
        <v>14312</v>
      </c>
      <c r="E27" s="91">
        <v>99593</v>
      </c>
      <c r="F27" s="91">
        <v>19831</v>
      </c>
      <c r="G27" s="91">
        <v>37716</v>
      </c>
      <c r="H27" s="91">
        <v>21649</v>
      </c>
      <c r="I27" s="45">
        <f t="shared" si="0"/>
        <v>178789</v>
      </c>
      <c r="J27" s="45">
        <f t="shared" si="1"/>
        <v>23138.21664294034</v>
      </c>
      <c r="K27" s="45">
        <f t="shared" si="2"/>
        <v>12492.244270542202</v>
      </c>
    </row>
    <row r="28" spans="1:11" ht="21.75" customHeight="1">
      <c r="A28" s="31">
        <v>22</v>
      </c>
      <c r="B28" s="18" t="s">
        <v>35</v>
      </c>
      <c r="C28" s="86">
        <v>8632</v>
      </c>
      <c r="D28" s="86">
        <v>15727</v>
      </c>
      <c r="E28" s="91">
        <v>158610</v>
      </c>
      <c r="F28" s="91">
        <v>0</v>
      </c>
      <c r="G28" s="91">
        <v>136290</v>
      </c>
      <c r="H28" s="91">
        <v>0</v>
      </c>
      <c r="I28" s="45">
        <f t="shared" si="0"/>
        <v>294900</v>
      </c>
      <c r="J28" s="45">
        <f t="shared" si="1"/>
        <v>34163.577386468955</v>
      </c>
      <c r="K28" s="45">
        <f t="shared" si="2"/>
        <v>18751.19221720608</v>
      </c>
    </row>
    <row r="29" spans="1:11" ht="21.75" customHeight="1">
      <c r="A29" s="31">
        <v>23</v>
      </c>
      <c r="B29" s="18" t="s">
        <v>36</v>
      </c>
      <c r="C29" s="86">
        <v>18460</v>
      </c>
      <c r="D29" s="86">
        <v>36061</v>
      </c>
      <c r="E29" s="91">
        <v>370622</v>
      </c>
      <c r="F29" s="91">
        <v>0</v>
      </c>
      <c r="G29" s="91">
        <v>176734</v>
      </c>
      <c r="H29" s="91">
        <v>84216</v>
      </c>
      <c r="I29" s="45">
        <f t="shared" si="0"/>
        <v>631572</v>
      </c>
      <c r="J29" s="45">
        <f t="shared" si="1"/>
        <v>34213.00108342362</v>
      </c>
      <c r="K29" s="45">
        <f t="shared" si="2"/>
        <v>17513.990183300517</v>
      </c>
    </row>
    <row r="30" spans="1:11" ht="21.75" customHeight="1">
      <c r="A30" s="31">
        <v>24</v>
      </c>
      <c r="B30" s="18" t="s">
        <v>37</v>
      </c>
      <c r="C30" s="86">
        <v>10433</v>
      </c>
      <c r="D30" s="86">
        <v>22162</v>
      </c>
      <c r="E30" s="91">
        <v>286013</v>
      </c>
      <c r="F30" s="91">
        <v>52009</v>
      </c>
      <c r="G30" s="91">
        <v>86339</v>
      </c>
      <c r="H30" s="91">
        <v>42531</v>
      </c>
      <c r="I30" s="45">
        <f t="shared" si="0"/>
        <v>466892</v>
      </c>
      <c r="J30" s="45">
        <f t="shared" si="1"/>
        <v>44751.46170804179</v>
      </c>
      <c r="K30" s="45">
        <f t="shared" si="2"/>
        <v>21067.232199259994</v>
      </c>
    </row>
    <row r="31" spans="1:11" ht="21.75" customHeight="1">
      <c r="A31" s="31">
        <v>25</v>
      </c>
      <c r="B31" s="18" t="s">
        <v>38</v>
      </c>
      <c r="C31" s="86">
        <v>8175</v>
      </c>
      <c r="D31" s="86">
        <v>15771</v>
      </c>
      <c r="E31" s="91">
        <v>142355</v>
      </c>
      <c r="F31" s="91">
        <v>35447</v>
      </c>
      <c r="G31" s="91">
        <v>57266</v>
      </c>
      <c r="H31" s="91">
        <v>33462</v>
      </c>
      <c r="I31" s="45">
        <f t="shared" si="0"/>
        <v>268530</v>
      </c>
      <c r="J31" s="45">
        <f t="shared" si="1"/>
        <v>32847.706422018346</v>
      </c>
      <c r="K31" s="45">
        <f t="shared" si="2"/>
        <v>17026.821381015787</v>
      </c>
    </row>
    <row r="32" spans="1:11" ht="21.75" customHeight="1">
      <c r="A32" s="31">
        <v>26</v>
      </c>
      <c r="B32" s="18" t="s">
        <v>39</v>
      </c>
      <c r="C32" s="86">
        <v>7294</v>
      </c>
      <c r="D32" s="86">
        <v>13895</v>
      </c>
      <c r="E32" s="91">
        <v>150493</v>
      </c>
      <c r="F32" s="91">
        <v>18236</v>
      </c>
      <c r="G32" s="91">
        <v>89309</v>
      </c>
      <c r="H32" s="91">
        <v>38145</v>
      </c>
      <c r="I32" s="45">
        <f t="shared" si="0"/>
        <v>296183</v>
      </c>
      <c r="J32" s="45">
        <f t="shared" si="1"/>
        <v>40606.388812722784</v>
      </c>
      <c r="K32" s="45">
        <f t="shared" si="2"/>
        <v>21315.797049298308</v>
      </c>
    </row>
    <row r="33" spans="1:11" ht="21.75" customHeight="1">
      <c r="A33" s="31">
        <v>27</v>
      </c>
      <c r="B33" s="28" t="s">
        <v>40</v>
      </c>
      <c r="C33" s="86">
        <v>7869</v>
      </c>
      <c r="D33" s="86">
        <v>16382</v>
      </c>
      <c r="E33" s="91">
        <v>137264</v>
      </c>
      <c r="F33" s="91">
        <v>38055</v>
      </c>
      <c r="G33" s="91">
        <v>66751</v>
      </c>
      <c r="H33" s="91">
        <v>40302</v>
      </c>
      <c r="I33" s="45">
        <f t="shared" si="0"/>
        <v>282372</v>
      </c>
      <c r="J33" s="45">
        <f t="shared" si="1"/>
        <v>35884.102173084255</v>
      </c>
      <c r="K33" s="45">
        <f t="shared" si="2"/>
        <v>17236.723232816505</v>
      </c>
    </row>
    <row r="34" spans="1:11" ht="21.75" customHeight="1">
      <c r="A34" s="31">
        <v>28</v>
      </c>
      <c r="B34" s="20" t="s">
        <v>41</v>
      </c>
      <c r="C34" s="86">
        <v>16732</v>
      </c>
      <c r="D34" s="86">
        <v>32933</v>
      </c>
      <c r="E34" s="91">
        <v>452284</v>
      </c>
      <c r="F34" s="91">
        <v>0</v>
      </c>
      <c r="G34" s="91">
        <v>158585</v>
      </c>
      <c r="H34" s="91">
        <v>101296</v>
      </c>
      <c r="I34" s="45">
        <f t="shared" si="0"/>
        <v>712165</v>
      </c>
      <c r="J34" s="45">
        <f t="shared" si="1"/>
        <v>42563.05283289505</v>
      </c>
      <c r="K34" s="45">
        <f t="shared" si="2"/>
        <v>21624.662192937176</v>
      </c>
    </row>
    <row r="35" spans="1:11" ht="21.75" customHeight="1">
      <c r="A35" s="31">
        <v>29</v>
      </c>
      <c r="B35" s="20" t="s">
        <v>42</v>
      </c>
      <c r="C35" s="86">
        <v>7194</v>
      </c>
      <c r="D35" s="86">
        <v>15423</v>
      </c>
      <c r="E35" s="91">
        <v>163266</v>
      </c>
      <c r="F35" s="91">
        <v>58668</v>
      </c>
      <c r="G35" s="91">
        <v>62452</v>
      </c>
      <c r="H35" s="91">
        <v>31349</v>
      </c>
      <c r="I35" s="45">
        <f t="shared" si="0"/>
        <v>315735</v>
      </c>
      <c r="J35" s="45">
        <f t="shared" si="1"/>
        <v>43888.65721434529</v>
      </c>
      <c r="K35" s="45">
        <f t="shared" si="2"/>
        <v>20471.69811320755</v>
      </c>
    </row>
    <row r="36" spans="1:11" ht="21.75" customHeight="1">
      <c r="A36" s="31">
        <v>30</v>
      </c>
      <c r="B36" s="20" t="s">
        <v>43</v>
      </c>
      <c r="C36" s="86">
        <v>11821</v>
      </c>
      <c r="D36" s="86">
        <v>24623</v>
      </c>
      <c r="E36" s="91">
        <v>241090</v>
      </c>
      <c r="F36" s="91">
        <v>0</v>
      </c>
      <c r="G36" s="91">
        <v>135236</v>
      </c>
      <c r="H36" s="91">
        <v>48936</v>
      </c>
      <c r="I36" s="45">
        <f t="shared" si="0"/>
        <v>425262</v>
      </c>
      <c r="J36" s="45">
        <f t="shared" si="1"/>
        <v>35975.12900769817</v>
      </c>
      <c r="K36" s="45">
        <f t="shared" si="2"/>
        <v>17270.925557405677</v>
      </c>
    </row>
    <row r="37" spans="1:11" ht="21.75" customHeight="1">
      <c r="A37" s="31">
        <v>31</v>
      </c>
      <c r="B37" s="20" t="s">
        <v>44</v>
      </c>
      <c r="C37" s="86">
        <v>7336</v>
      </c>
      <c r="D37" s="86">
        <v>13965</v>
      </c>
      <c r="E37" s="91">
        <v>152606</v>
      </c>
      <c r="F37" s="91">
        <v>22616</v>
      </c>
      <c r="G37" s="91">
        <v>53171</v>
      </c>
      <c r="H37" s="91">
        <v>27153</v>
      </c>
      <c r="I37" s="45">
        <f t="shared" si="0"/>
        <v>255546</v>
      </c>
      <c r="J37" s="45">
        <f t="shared" si="1"/>
        <v>34834.5147219193</v>
      </c>
      <c r="K37" s="45">
        <f t="shared" si="2"/>
        <v>18299.03329752954</v>
      </c>
    </row>
    <row r="38" spans="1:11" ht="21.75" customHeight="1">
      <c r="A38" s="32">
        <v>32</v>
      </c>
      <c r="B38" s="25" t="s">
        <v>45</v>
      </c>
      <c r="C38" s="88">
        <v>8939</v>
      </c>
      <c r="D38" s="88">
        <v>17685</v>
      </c>
      <c r="E38" s="92">
        <v>168281</v>
      </c>
      <c r="F38" s="92">
        <v>0</v>
      </c>
      <c r="G38" s="92">
        <v>89649</v>
      </c>
      <c r="H38" s="92">
        <v>39225</v>
      </c>
      <c r="I38" s="53">
        <f t="shared" si="0"/>
        <v>297155</v>
      </c>
      <c r="J38" s="47">
        <f t="shared" si="1"/>
        <v>33242.53272178096</v>
      </c>
      <c r="K38" s="47">
        <f t="shared" si="2"/>
        <v>16802.65761945151</v>
      </c>
    </row>
    <row r="39" spans="1:11" s="21" customFormat="1" ht="21.75" customHeight="1">
      <c r="A39" s="40"/>
      <c r="B39" s="41" t="s">
        <v>47</v>
      </c>
      <c r="C39" s="39">
        <f aca="true" t="shared" si="3" ref="C39:H39">SUM(C7:C38)</f>
        <v>437789</v>
      </c>
      <c r="D39" s="39">
        <f t="shared" si="3"/>
        <v>817372</v>
      </c>
      <c r="E39" s="39">
        <f t="shared" si="3"/>
        <v>8539089</v>
      </c>
      <c r="F39" s="39">
        <f t="shared" si="3"/>
        <v>804664</v>
      </c>
      <c r="G39" s="39">
        <f t="shared" si="3"/>
        <v>3886616</v>
      </c>
      <c r="H39" s="39">
        <f t="shared" si="3"/>
        <v>1919393</v>
      </c>
      <c r="I39" s="39">
        <f t="shared" si="0"/>
        <v>15149762</v>
      </c>
      <c r="J39" s="39">
        <f t="shared" si="1"/>
        <v>34605.1682431491</v>
      </c>
      <c r="K39" s="39">
        <f t="shared" si="2"/>
        <v>18534.721032773326</v>
      </c>
    </row>
    <row r="40" spans="1:11" ht="21.75" customHeight="1">
      <c r="A40" s="33">
        <v>33</v>
      </c>
      <c r="B40" s="26" t="s">
        <v>21</v>
      </c>
      <c r="C40" s="89">
        <v>6048</v>
      </c>
      <c r="D40" s="89">
        <v>12178</v>
      </c>
      <c r="E40" s="93">
        <v>133507</v>
      </c>
      <c r="F40" s="91">
        <v>18478</v>
      </c>
      <c r="G40" s="93">
        <v>77737</v>
      </c>
      <c r="H40" s="91">
        <v>43980</v>
      </c>
      <c r="I40" s="45">
        <f t="shared" si="0"/>
        <v>273702</v>
      </c>
      <c r="J40" s="48">
        <f t="shared" si="1"/>
        <v>45254.96031746032</v>
      </c>
      <c r="K40" s="48">
        <f t="shared" si="2"/>
        <v>22475.119067170308</v>
      </c>
    </row>
    <row r="41" spans="1:11" ht="21.75" customHeight="1">
      <c r="A41" s="31">
        <v>34</v>
      </c>
      <c r="B41" s="20" t="s">
        <v>22</v>
      </c>
      <c r="C41" s="86">
        <v>3468</v>
      </c>
      <c r="D41" s="86">
        <v>6712</v>
      </c>
      <c r="E41" s="91">
        <v>75668</v>
      </c>
      <c r="F41" s="91">
        <v>13459</v>
      </c>
      <c r="G41" s="91">
        <v>45039</v>
      </c>
      <c r="H41" s="91">
        <v>18462</v>
      </c>
      <c r="I41" s="45">
        <f t="shared" si="0"/>
        <v>152628</v>
      </c>
      <c r="J41" s="45">
        <f t="shared" si="1"/>
        <v>44010.38062283737</v>
      </c>
      <c r="K41" s="45">
        <f t="shared" si="2"/>
        <v>22739.570917759236</v>
      </c>
    </row>
    <row r="42" spans="1:11" ht="21.75" customHeight="1">
      <c r="A42" s="31">
        <v>35</v>
      </c>
      <c r="B42" s="20" t="s">
        <v>46</v>
      </c>
      <c r="C42" s="86">
        <v>3652</v>
      </c>
      <c r="D42" s="86">
        <v>6865</v>
      </c>
      <c r="E42" s="91">
        <v>87012</v>
      </c>
      <c r="F42" s="91">
        <v>13239</v>
      </c>
      <c r="G42" s="91">
        <v>32831</v>
      </c>
      <c r="H42" s="91">
        <v>15824</v>
      </c>
      <c r="I42" s="45">
        <f t="shared" si="0"/>
        <v>148906</v>
      </c>
      <c r="J42" s="45">
        <f t="shared" si="1"/>
        <v>40773.82256297919</v>
      </c>
      <c r="K42" s="45">
        <f t="shared" si="2"/>
        <v>21690.60451565914</v>
      </c>
    </row>
    <row r="43" spans="1:11" ht="21.75" customHeight="1">
      <c r="A43" s="31">
        <v>36</v>
      </c>
      <c r="B43" s="20" t="s">
        <v>23</v>
      </c>
      <c r="C43" s="86">
        <v>4948</v>
      </c>
      <c r="D43" s="86">
        <v>8848</v>
      </c>
      <c r="E43" s="91">
        <v>61538</v>
      </c>
      <c r="F43" s="91">
        <v>0</v>
      </c>
      <c r="G43" s="91">
        <v>21548</v>
      </c>
      <c r="H43" s="91">
        <v>12006</v>
      </c>
      <c r="I43" s="45">
        <f t="shared" si="0"/>
        <v>95092</v>
      </c>
      <c r="J43" s="45">
        <f t="shared" si="1"/>
        <v>19218.270008084073</v>
      </c>
      <c r="K43" s="45">
        <f t="shared" si="2"/>
        <v>10747.287522603978</v>
      </c>
    </row>
    <row r="44" spans="1:11" ht="21.75" customHeight="1">
      <c r="A44" s="31">
        <v>37</v>
      </c>
      <c r="B44" s="20" t="s">
        <v>24</v>
      </c>
      <c r="C44" s="86">
        <v>3941</v>
      </c>
      <c r="D44" s="86">
        <v>7207</v>
      </c>
      <c r="E44" s="91">
        <v>77923</v>
      </c>
      <c r="F44" s="91">
        <v>15611</v>
      </c>
      <c r="G44" s="91">
        <v>16720</v>
      </c>
      <c r="H44" s="91">
        <v>8171</v>
      </c>
      <c r="I44" s="45">
        <f t="shared" si="0"/>
        <v>118425</v>
      </c>
      <c r="J44" s="45">
        <f t="shared" si="1"/>
        <v>30049.47982745496</v>
      </c>
      <c r="K44" s="45">
        <f t="shared" si="2"/>
        <v>16431.94116830859</v>
      </c>
    </row>
    <row r="45" spans="1:11" ht="21.75" customHeight="1">
      <c r="A45" s="31">
        <v>38</v>
      </c>
      <c r="B45" s="20" t="s">
        <v>25</v>
      </c>
      <c r="C45" s="86">
        <v>2931</v>
      </c>
      <c r="D45" s="86">
        <v>5224</v>
      </c>
      <c r="E45" s="91">
        <v>67021</v>
      </c>
      <c r="F45" s="91">
        <v>15264</v>
      </c>
      <c r="G45" s="91">
        <v>29156</v>
      </c>
      <c r="H45" s="91">
        <v>18529</v>
      </c>
      <c r="I45" s="45">
        <f t="shared" si="0"/>
        <v>129970</v>
      </c>
      <c r="J45" s="45">
        <f t="shared" si="1"/>
        <v>44343.22756738315</v>
      </c>
      <c r="K45" s="45">
        <f t="shared" si="2"/>
        <v>24879.40275650842</v>
      </c>
    </row>
    <row r="46" spans="1:11" ht="21.75" customHeight="1">
      <c r="A46" s="31">
        <v>39</v>
      </c>
      <c r="B46" s="20" t="s">
        <v>26</v>
      </c>
      <c r="C46" s="86">
        <v>7563</v>
      </c>
      <c r="D46" s="86">
        <v>13957</v>
      </c>
      <c r="E46" s="91">
        <v>216085</v>
      </c>
      <c r="F46" s="91">
        <v>50021</v>
      </c>
      <c r="G46" s="91">
        <v>22782</v>
      </c>
      <c r="H46" s="91">
        <v>17284</v>
      </c>
      <c r="I46" s="45">
        <f t="shared" si="0"/>
        <v>306172</v>
      </c>
      <c r="J46" s="45">
        <f t="shared" si="1"/>
        <v>40482.87716514611</v>
      </c>
      <c r="K46" s="45">
        <f t="shared" si="2"/>
        <v>21936.805903847533</v>
      </c>
    </row>
    <row r="47" spans="1:11" ht="21.75" customHeight="1">
      <c r="A47" s="31">
        <v>40</v>
      </c>
      <c r="B47" s="20" t="s">
        <v>27</v>
      </c>
      <c r="C47" s="86">
        <v>1831</v>
      </c>
      <c r="D47" s="86">
        <v>3575</v>
      </c>
      <c r="E47" s="91">
        <v>37640</v>
      </c>
      <c r="F47" s="91">
        <v>4904</v>
      </c>
      <c r="G47" s="91">
        <v>11354</v>
      </c>
      <c r="H47" s="91">
        <v>11910</v>
      </c>
      <c r="I47" s="45">
        <f t="shared" si="0"/>
        <v>65808</v>
      </c>
      <c r="J47" s="45">
        <f t="shared" si="1"/>
        <v>35941.01583833971</v>
      </c>
      <c r="K47" s="45">
        <f t="shared" si="2"/>
        <v>18407.832167832166</v>
      </c>
    </row>
    <row r="48" spans="1:11" ht="21.75" customHeight="1">
      <c r="A48" s="31">
        <v>41</v>
      </c>
      <c r="B48" s="20" t="s">
        <v>28</v>
      </c>
      <c r="C48" s="86">
        <v>4398</v>
      </c>
      <c r="D48" s="86">
        <v>9642</v>
      </c>
      <c r="E48" s="91">
        <v>103040</v>
      </c>
      <c r="F48" s="91">
        <v>20137</v>
      </c>
      <c r="G48" s="91">
        <v>36077</v>
      </c>
      <c r="H48" s="91">
        <v>15196</v>
      </c>
      <c r="I48" s="45">
        <f t="shared" si="0"/>
        <v>174450</v>
      </c>
      <c r="J48" s="45">
        <f t="shared" si="1"/>
        <v>39665.75716234652</v>
      </c>
      <c r="K48" s="45">
        <f t="shared" si="2"/>
        <v>18092.719352831362</v>
      </c>
    </row>
    <row r="49" spans="1:11" ht="21.75" customHeight="1">
      <c r="A49" s="31">
        <v>42</v>
      </c>
      <c r="B49" s="20" t="s">
        <v>29</v>
      </c>
      <c r="C49" s="86">
        <v>1523</v>
      </c>
      <c r="D49" s="86">
        <v>3141</v>
      </c>
      <c r="E49" s="91">
        <v>34840</v>
      </c>
      <c r="F49" s="91">
        <v>7876</v>
      </c>
      <c r="G49" s="91">
        <v>12868</v>
      </c>
      <c r="H49" s="91">
        <v>6960</v>
      </c>
      <c r="I49" s="45">
        <f t="shared" si="0"/>
        <v>62544</v>
      </c>
      <c r="J49" s="45">
        <f t="shared" si="1"/>
        <v>41066.31648063033</v>
      </c>
      <c r="K49" s="45">
        <f t="shared" si="2"/>
        <v>19912.129894937916</v>
      </c>
    </row>
    <row r="50" spans="1:11" ht="21.75" customHeight="1">
      <c r="A50" s="31">
        <v>43</v>
      </c>
      <c r="B50" s="20" t="s">
        <v>30</v>
      </c>
      <c r="C50" s="86">
        <v>4643</v>
      </c>
      <c r="D50" s="86">
        <v>9920</v>
      </c>
      <c r="E50" s="91">
        <v>128544</v>
      </c>
      <c r="F50" s="91">
        <v>20819</v>
      </c>
      <c r="G50" s="91">
        <v>50777</v>
      </c>
      <c r="H50" s="91">
        <v>22026</v>
      </c>
      <c r="I50" s="45">
        <f t="shared" si="0"/>
        <v>222166</v>
      </c>
      <c r="J50" s="45">
        <f t="shared" si="1"/>
        <v>47849.666164118025</v>
      </c>
      <c r="K50" s="45">
        <f t="shared" si="2"/>
        <v>22395.766129032258</v>
      </c>
    </row>
    <row r="51" spans="1:11" ht="21.75" customHeight="1">
      <c r="A51" s="32">
        <v>44</v>
      </c>
      <c r="B51" s="25" t="s">
        <v>31</v>
      </c>
      <c r="C51" s="88">
        <v>3475</v>
      </c>
      <c r="D51" s="88">
        <v>6447</v>
      </c>
      <c r="E51" s="92">
        <v>63163</v>
      </c>
      <c r="F51" s="92">
        <v>5028</v>
      </c>
      <c r="G51" s="92">
        <v>26942</v>
      </c>
      <c r="H51" s="92">
        <v>14699</v>
      </c>
      <c r="I51" s="45">
        <f t="shared" si="0"/>
        <v>109832</v>
      </c>
      <c r="J51" s="47">
        <f t="shared" si="1"/>
        <v>31606.330935251797</v>
      </c>
      <c r="K51" s="47">
        <f t="shared" si="2"/>
        <v>17036.1408407011</v>
      </c>
    </row>
    <row r="52" spans="1:11" s="21" customFormat="1" ht="21.75" customHeight="1">
      <c r="A52" s="40"/>
      <c r="B52" s="50" t="s">
        <v>1</v>
      </c>
      <c r="C52" s="39">
        <f aca="true" t="shared" si="4" ref="C52:H52">SUM(C40:C51)</f>
        <v>48421</v>
      </c>
      <c r="D52" s="39">
        <f t="shared" si="4"/>
        <v>93716</v>
      </c>
      <c r="E52" s="39">
        <f t="shared" si="4"/>
        <v>1085981</v>
      </c>
      <c r="F52" s="39">
        <f t="shared" si="4"/>
        <v>184836</v>
      </c>
      <c r="G52" s="39">
        <f t="shared" si="4"/>
        <v>383831</v>
      </c>
      <c r="H52" s="39">
        <f t="shared" si="4"/>
        <v>205047</v>
      </c>
      <c r="I52" s="39">
        <f t="shared" si="0"/>
        <v>1859695</v>
      </c>
      <c r="J52" s="39">
        <f t="shared" si="1"/>
        <v>38406.78631172425</v>
      </c>
      <c r="K52" s="39">
        <f t="shared" si="2"/>
        <v>19843.943403474328</v>
      </c>
    </row>
    <row r="53" spans="1:11" s="21" customFormat="1" ht="21.75" customHeight="1">
      <c r="A53" s="51"/>
      <c r="B53" s="52" t="s">
        <v>61</v>
      </c>
      <c r="C53" s="49">
        <f aca="true" t="shared" si="5" ref="C53:H53">SUM(C52+C39)</f>
        <v>486210</v>
      </c>
      <c r="D53" s="49">
        <f t="shared" si="5"/>
        <v>911088</v>
      </c>
      <c r="E53" s="49">
        <f t="shared" si="5"/>
        <v>9625070</v>
      </c>
      <c r="F53" s="49">
        <f t="shared" si="5"/>
        <v>989500</v>
      </c>
      <c r="G53" s="49">
        <f t="shared" si="5"/>
        <v>4270447</v>
      </c>
      <c r="H53" s="49">
        <f t="shared" si="5"/>
        <v>2124440</v>
      </c>
      <c r="I53" s="49">
        <f t="shared" si="0"/>
        <v>17009457</v>
      </c>
      <c r="J53" s="49">
        <f t="shared" si="1"/>
        <v>34983.7662738323</v>
      </c>
      <c r="K53" s="49">
        <f t="shared" si="2"/>
        <v>18669.389784521365</v>
      </c>
    </row>
    <row r="54" ht="17.25" customHeight="1">
      <c r="A54" s="2"/>
    </row>
    <row r="55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K49" sqref="K49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63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4" t="s">
        <v>48</v>
      </c>
      <c r="B3" s="82" t="s">
        <v>49</v>
      </c>
      <c r="C3" s="72" t="s">
        <v>50</v>
      </c>
      <c r="D3" s="77"/>
      <c r="E3" s="72" t="s">
        <v>51</v>
      </c>
      <c r="F3" s="73"/>
      <c r="G3" s="73"/>
      <c r="H3" s="73"/>
      <c r="I3" s="15"/>
      <c r="J3" s="69" t="s">
        <v>52</v>
      </c>
      <c r="K3" s="69" t="s">
        <v>53</v>
      </c>
    </row>
    <row r="4" spans="1:11" ht="17.25" customHeight="1">
      <c r="A4" s="75"/>
      <c r="B4" s="83"/>
      <c r="C4" s="78" t="s">
        <v>54</v>
      </c>
      <c r="D4" s="81" t="s">
        <v>55</v>
      </c>
      <c r="E4" s="69" t="s">
        <v>56</v>
      </c>
      <c r="F4" s="69" t="s">
        <v>57</v>
      </c>
      <c r="G4" s="69" t="s">
        <v>58</v>
      </c>
      <c r="H4" s="69" t="s">
        <v>0</v>
      </c>
      <c r="I4" s="16" t="s">
        <v>59</v>
      </c>
      <c r="J4" s="70"/>
      <c r="K4" s="70"/>
    </row>
    <row r="5" spans="1:11" ht="17.25" customHeight="1">
      <c r="A5" s="75"/>
      <c r="B5" s="83"/>
      <c r="C5" s="79"/>
      <c r="D5" s="81"/>
      <c r="E5" s="70"/>
      <c r="F5" s="70"/>
      <c r="G5" s="70"/>
      <c r="H5" s="70"/>
      <c r="I5" s="16" t="s">
        <v>60</v>
      </c>
      <c r="J5" s="70"/>
      <c r="K5" s="70"/>
    </row>
    <row r="6" spans="1:11" ht="17.25" customHeight="1">
      <c r="A6" s="76"/>
      <c r="B6" s="84"/>
      <c r="C6" s="80"/>
      <c r="D6" s="81"/>
      <c r="E6" s="71"/>
      <c r="F6" s="71"/>
      <c r="G6" s="71"/>
      <c r="H6" s="71"/>
      <c r="I6" s="17"/>
      <c r="J6" s="71"/>
      <c r="K6" s="71"/>
    </row>
    <row r="7" spans="1:11" ht="21.75" customHeight="1">
      <c r="A7" s="30">
        <v>1</v>
      </c>
      <c r="B7" s="24" t="s">
        <v>3</v>
      </c>
      <c r="C7" s="85">
        <v>22639</v>
      </c>
      <c r="D7" s="85">
        <v>28739</v>
      </c>
      <c r="E7" s="90">
        <v>336512</v>
      </c>
      <c r="F7" s="90">
        <v>0</v>
      </c>
      <c r="G7" s="90">
        <v>204388</v>
      </c>
      <c r="H7" s="90">
        <v>91241</v>
      </c>
      <c r="I7" s="43">
        <f>SUM(E7:H7)</f>
        <v>632141</v>
      </c>
      <c r="J7" s="43">
        <f>SUM(I7*1000/C7)</f>
        <v>27922.65559432837</v>
      </c>
      <c r="K7" s="43">
        <f>SUM(I7*1000/D7)</f>
        <v>21995.9288771356</v>
      </c>
    </row>
    <row r="8" spans="1:11" ht="21.75" customHeight="1">
      <c r="A8" s="31">
        <v>2</v>
      </c>
      <c r="B8" s="20" t="s">
        <v>4</v>
      </c>
      <c r="C8" s="86">
        <v>13031</v>
      </c>
      <c r="D8" s="86">
        <v>16192</v>
      </c>
      <c r="E8" s="91">
        <v>187386</v>
      </c>
      <c r="F8" s="91">
        <v>35478</v>
      </c>
      <c r="G8" s="91">
        <v>65064</v>
      </c>
      <c r="H8" s="91">
        <v>41270</v>
      </c>
      <c r="I8" s="45">
        <f>SUM(E8:H8)</f>
        <v>329198</v>
      </c>
      <c r="J8" s="45">
        <f aca="true" t="shared" si="0" ref="J8:J51">SUM(I8*1000/C8)</f>
        <v>25262.681298442178</v>
      </c>
      <c r="K8" s="45">
        <f aca="true" t="shared" si="1" ref="K8:K51">SUM(I8*1000/D8)</f>
        <v>20330.904150197628</v>
      </c>
    </row>
    <row r="9" spans="1:11" ht="21.75" customHeight="1">
      <c r="A9" s="31">
        <v>3</v>
      </c>
      <c r="B9" s="20" t="s">
        <v>5</v>
      </c>
      <c r="C9" s="86">
        <v>12784</v>
      </c>
      <c r="D9" s="86">
        <v>16121</v>
      </c>
      <c r="E9" s="91">
        <v>202238</v>
      </c>
      <c r="F9" s="91">
        <v>13298</v>
      </c>
      <c r="G9" s="91">
        <v>101414</v>
      </c>
      <c r="H9" s="91">
        <v>53904</v>
      </c>
      <c r="I9" s="45">
        <f aca="true" t="shared" si="2" ref="I9:I51">SUM(E9:H9)</f>
        <v>370854</v>
      </c>
      <c r="J9" s="45">
        <f t="shared" si="0"/>
        <v>29009.230287859824</v>
      </c>
      <c r="K9" s="45">
        <f t="shared" si="1"/>
        <v>23004.404193288257</v>
      </c>
    </row>
    <row r="10" spans="1:11" ht="21.75" customHeight="1">
      <c r="A10" s="31">
        <v>4</v>
      </c>
      <c r="B10" s="20" t="s">
        <v>6</v>
      </c>
      <c r="C10" s="86">
        <v>14308</v>
      </c>
      <c r="D10" s="86">
        <v>18860</v>
      </c>
      <c r="E10" s="91">
        <v>181346</v>
      </c>
      <c r="F10" s="91">
        <v>0</v>
      </c>
      <c r="G10" s="91">
        <v>181162</v>
      </c>
      <c r="H10" s="91">
        <v>0</v>
      </c>
      <c r="I10" s="45">
        <f t="shared" si="2"/>
        <v>362508</v>
      </c>
      <c r="J10" s="45">
        <f t="shared" si="0"/>
        <v>25336.035784176685</v>
      </c>
      <c r="K10" s="45">
        <f t="shared" si="1"/>
        <v>19220.99681866384</v>
      </c>
    </row>
    <row r="11" spans="1:11" ht="21.75" customHeight="1">
      <c r="A11" s="31">
        <v>5</v>
      </c>
      <c r="B11" s="20" t="s">
        <v>7</v>
      </c>
      <c r="C11" s="86">
        <v>7631</v>
      </c>
      <c r="D11" s="86">
        <v>10047</v>
      </c>
      <c r="E11" s="91">
        <v>79631</v>
      </c>
      <c r="F11" s="91">
        <v>20110</v>
      </c>
      <c r="G11" s="91">
        <v>80952</v>
      </c>
      <c r="H11" s="91">
        <v>30152</v>
      </c>
      <c r="I11" s="45">
        <f t="shared" si="2"/>
        <v>210845</v>
      </c>
      <c r="J11" s="45">
        <f t="shared" si="0"/>
        <v>27630.061590879308</v>
      </c>
      <c r="K11" s="45">
        <f t="shared" si="1"/>
        <v>20985.86642778939</v>
      </c>
    </row>
    <row r="12" spans="1:11" ht="21.75" customHeight="1">
      <c r="A12" s="31">
        <v>6</v>
      </c>
      <c r="B12" s="20" t="s">
        <v>8</v>
      </c>
      <c r="C12" s="86">
        <v>5134</v>
      </c>
      <c r="D12" s="86">
        <v>7031</v>
      </c>
      <c r="E12" s="91">
        <v>88334</v>
      </c>
      <c r="F12" s="91">
        <v>10549</v>
      </c>
      <c r="G12" s="91">
        <v>52477</v>
      </c>
      <c r="H12" s="91">
        <v>25033</v>
      </c>
      <c r="I12" s="45">
        <f t="shared" si="2"/>
        <v>176393</v>
      </c>
      <c r="J12" s="45">
        <f t="shared" si="0"/>
        <v>34357.81067393845</v>
      </c>
      <c r="K12" s="45">
        <f t="shared" si="1"/>
        <v>25087.89645854075</v>
      </c>
    </row>
    <row r="13" spans="1:11" ht="21.75" customHeight="1">
      <c r="A13" s="31">
        <v>7</v>
      </c>
      <c r="B13" s="20" t="s">
        <v>32</v>
      </c>
      <c r="C13" s="86">
        <v>6290</v>
      </c>
      <c r="D13" s="86">
        <v>8040</v>
      </c>
      <c r="E13" s="91">
        <v>81690</v>
      </c>
      <c r="F13" s="91">
        <v>0</v>
      </c>
      <c r="G13" s="91">
        <v>75168</v>
      </c>
      <c r="H13" s="91">
        <v>0</v>
      </c>
      <c r="I13" s="45">
        <f t="shared" si="2"/>
        <v>156858</v>
      </c>
      <c r="J13" s="45">
        <f t="shared" si="0"/>
        <v>24937.678855325914</v>
      </c>
      <c r="K13" s="45">
        <f t="shared" si="1"/>
        <v>19509.701492537315</v>
      </c>
    </row>
    <row r="14" spans="1:11" ht="21.75" customHeight="1">
      <c r="A14" s="31">
        <v>8</v>
      </c>
      <c r="B14" s="20" t="s">
        <v>9</v>
      </c>
      <c r="C14" s="86">
        <v>4713</v>
      </c>
      <c r="D14" s="86">
        <v>6347</v>
      </c>
      <c r="E14" s="91">
        <v>68105</v>
      </c>
      <c r="F14" s="91">
        <v>17758</v>
      </c>
      <c r="G14" s="91">
        <v>36670</v>
      </c>
      <c r="H14" s="91">
        <v>17330</v>
      </c>
      <c r="I14" s="45">
        <f t="shared" si="2"/>
        <v>139863</v>
      </c>
      <c r="J14" s="45">
        <f t="shared" si="0"/>
        <v>29676.00254614895</v>
      </c>
      <c r="K14" s="45">
        <f t="shared" si="1"/>
        <v>22036.08003781314</v>
      </c>
    </row>
    <row r="15" spans="1:11" ht="21.75" customHeight="1">
      <c r="A15" s="31">
        <v>9</v>
      </c>
      <c r="B15" s="20" t="s">
        <v>33</v>
      </c>
      <c r="C15" s="86">
        <v>6361</v>
      </c>
      <c r="D15" s="86">
        <v>8520</v>
      </c>
      <c r="E15" s="91">
        <v>71770</v>
      </c>
      <c r="F15" s="91">
        <v>16615</v>
      </c>
      <c r="G15" s="91">
        <v>52549</v>
      </c>
      <c r="H15" s="91">
        <v>25631</v>
      </c>
      <c r="I15" s="45">
        <f t="shared" si="2"/>
        <v>166565</v>
      </c>
      <c r="J15" s="45">
        <f t="shared" si="0"/>
        <v>26185.34821568936</v>
      </c>
      <c r="K15" s="45">
        <f t="shared" si="1"/>
        <v>19549.882629107982</v>
      </c>
    </row>
    <row r="16" spans="1:11" ht="21.75" customHeight="1">
      <c r="A16" s="31">
        <v>10</v>
      </c>
      <c r="B16" s="20" t="s">
        <v>10</v>
      </c>
      <c r="C16" s="86">
        <v>4727</v>
      </c>
      <c r="D16" s="86">
        <v>6186</v>
      </c>
      <c r="E16" s="91">
        <v>38511</v>
      </c>
      <c r="F16" s="91">
        <v>6622</v>
      </c>
      <c r="G16" s="91">
        <v>35937</v>
      </c>
      <c r="H16" s="91">
        <v>16151</v>
      </c>
      <c r="I16" s="45">
        <f t="shared" si="2"/>
        <v>97221</v>
      </c>
      <c r="J16" s="45">
        <f t="shared" si="0"/>
        <v>20567.16733657711</v>
      </c>
      <c r="K16" s="45">
        <f t="shared" si="1"/>
        <v>15716.294859359845</v>
      </c>
    </row>
    <row r="17" spans="1:11" ht="21.75" customHeight="1">
      <c r="A17" s="31">
        <v>11</v>
      </c>
      <c r="B17" s="20" t="s">
        <v>11</v>
      </c>
      <c r="C17" s="86">
        <v>2602</v>
      </c>
      <c r="D17" s="86">
        <v>3346</v>
      </c>
      <c r="E17" s="91">
        <v>32328</v>
      </c>
      <c r="F17" s="91">
        <v>10192</v>
      </c>
      <c r="G17" s="91">
        <v>19795</v>
      </c>
      <c r="H17" s="91">
        <v>8817</v>
      </c>
      <c r="I17" s="45">
        <f t="shared" si="2"/>
        <v>71132</v>
      </c>
      <c r="J17" s="45">
        <f t="shared" si="0"/>
        <v>27337.432744043042</v>
      </c>
      <c r="K17" s="45">
        <f t="shared" si="1"/>
        <v>21258.81649731022</v>
      </c>
    </row>
    <row r="18" spans="1:11" ht="21.75" customHeight="1">
      <c r="A18" s="31">
        <v>12</v>
      </c>
      <c r="B18" s="20" t="s">
        <v>12</v>
      </c>
      <c r="C18" s="86">
        <v>4214</v>
      </c>
      <c r="D18" s="86">
        <v>5371</v>
      </c>
      <c r="E18" s="91">
        <v>50500</v>
      </c>
      <c r="F18" s="91">
        <v>9839</v>
      </c>
      <c r="G18" s="91">
        <v>38748</v>
      </c>
      <c r="H18" s="91">
        <v>17802</v>
      </c>
      <c r="I18" s="45">
        <f t="shared" si="2"/>
        <v>116889</v>
      </c>
      <c r="J18" s="45">
        <f t="shared" si="0"/>
        <v>27738.25344091125</v>
      </c>
      <c r="K18" s="45">
        <f t="shared" si="1"/>
        <v>21762.98640849004</v>
      </c>
    </row>
    <row r="19" spans="1:11" ht="21.75" customHeight="1">
      <c r="A19" s="31">
        <v>13</v>
      </c>
      <c r="B19" s="20" t="s">
        <v>13</v>
      </c>
      <c r="C19" s="86">
        <v>7678</v>
      </c>
      <c r="D19" s="86">
        <v>10049</v>
      </c>
      <c r="E19" s="91">
        <v>127360</v>
      </c>
      <c r="F19" s="91">
        <v>0</v>
      </c>
      <c r="G19" s="91">
        <v>96524</v>
      </c>
      <c r="H19" s="91">
        <v>0</v>
      </c>
      <c r="I19" s="45">
        <f t="shared" si="2"/>
        <v>223884</v>
      </c>
      <c r="J19" s="45">
        <f t="shared" si="0"/>
        <v>29159.156030216203</v>
      </c>
      <c r="K19" s="45">
        <f t="shared" si="1"/>
        <v>22279.231764354663</v>
      </c>
    </row>
    <row r="20" spans="1:11" ht="21.75" customHeight="1">
      <c r="A20" s="31">
        <v>14</v>
      </c>
      <c r="B20" s="20" t="s">
        <v>14</v>
      </c>
      <c r="C20" s="86">
        <v>9556</v>
      </c>
      <c r="D20" s="86">
        <v>11910</v>
      </c>
      <c r="E20" s="91">
        <v>119083</v>
      </c>
      <c r="F20" s="91">
        <v>0</v>
      </c>
      <c r="G20" s="91">
        <v>76451</v>
      </c>
      <c r="H20" s="91">
        <v>45395</v>
      </c>
      <c r="I20" s="45">
        <f t="shared" si="2"/>
        <v>240929</v>
      </c>
      <c r="J20" s="45">
        <f t="shared" si="0"/>
        <v>25212.32733361239</v>
      </c>
      <c r="K20" s="45">
        <f t="shared" si="1"/>
        <v>20229.13518052057</v>
      </c>
    </row>
    <row r="21" spans="1:11" ht="21.75" customHeight="1">
      <c r="A21" s="31">
        <v>15</v>
      </c>
      <c r="B21" s="20" t="s">
        <v>15</v>
      </c>
      <c r="C21" s="86">
        <v>6327</v>
      </c>
      <c r="D21" s="86">
        <v>8012</v>
      </c>
      <c r="E21" s="91">
        <v>74913</v>
      </c>
      <c r="F21" s="91">
        <v>0</v>
      </c>
      <c r="G21" s="91">
        <v>111108</v>
      </c>
      <c r="H21" s="91">
        <v>0</v>
      </c>
      <c r="I21" s="45">
        <f t="shared" si="2"/>
        <v>186021</v>
      </c>
      <c r="J21" s="45">
        <f t="shared" si="0"/>
        <v>29401.13798008535</v>
      </c>
      <c r="K21" s="45">
        <f t="shared" si="1"/>
        <v>23217.79830254618</v>
      </c>
    </row>
    <row r="22" spans="1:11" ht="21.75" customHeight="1">
      <c r="A22" s="31">
        <v>16</v>
      </c>
      <c r="B22" s="20" t="s">
        <v>16</v>
      </c>
      <c r="C22" s="86">
        <v>14560</v>
      </c>
      <c r="D22" s="86">
        <v>18850</v>
      </c>
      <c r="E22" s="91">
        <v>239360</v>
      </c>
      <c r="F22" s="91">
        <v>0</v>
      </c>
      <c r="G22" s="91">
        <v>212720</v>
      </c>
      <c r="H22" s="91">
        <v>0</v>
      </c>
      <c r="I22" s="45">
        <f t="shared" si="2"/>
        <v>452080</v>
      </c>
      <c r="J22" s="45">
        <f t="shared" si="0"/>
        <v>31049.45054945055</v>
      </c>
      <c r="K22" s="45">
        <f t="shared" si="1"/>
        <v>23983.023872679045</v>
      </c>
    </row>
    <row r="23" spans="1:11" ht="21.75" customHeight="1">
      <c r="A23" s="31">
        <v>17</v>
      </c>
      <c r="B23" s="20" t="s">
        <v>17</v>
      </c>
      <c r="C23" s="86">
        <v>11487</v>
      </c>
      <c r="D23" s="86">
        <v>14725</v>
      </c>
      <c r="E23" s="91">
        <v>119685</v>
      </c>
      <c r="F23" s="91">
        <v>0</v>
      </c>
      <c r="G23" s="91">
        <v>118279</v>
      </c>
      <c r="H23" s="91">
        <v>0</v>
      </c>
      <c r="I23" s="45">
        <f t="shared" si="2"/>
        <v>237964</v>
      </c>
      <c r="J23" s="45">
        <f t="shared" si="0"/>
        <v>20715.93975798729</v>
      </c>
      <c r="K23" s="45">
        <f t="shared" si="1"/>
        <v>16160.543293718167</v>
      </c>
    </row>
    <row r="24" spans="1:11" ht="21.75" customHeight="1">
      <c r="A24" s="31">
        <v>18</v>
      </c>
      <c r="B24" s="20" t="s">
        <v>18</v>
      </c>
      <c r="C24" s="86">
        <v>6988</v>
      </c>
      <c r="D24" s="86">
        <v>9099</v>
      </c>
      <c r="E24" s="91">
        <v>86519</v>
      </c>
      <c r="F24" s="91">
        <v>17924</v>
      </c>
      <c r="G24" s="91">
        <v>51936</v>
      </c>
      <c r="H24" s="91">
        <v>27943</v>
      </c>
      <c r="I24" s="45">
        <f t="shared" si="2"/>
        <v>184322</v>
      </c>
      <c r="J24" s="45">
        <f t="shared" si="0"/>
        <v>26376.93188322839</v>
      </c>
      <c r="K24" s="45">
        <f t="shared" si="1"/>
        <v>20257.39092207935</v>
      </c>
    </row>
    <row r="25" spans="1:11" ht="21.75" customHeight="1">
      <c r="A25" s="31">
        <v>19</v>
      </c>
      <c r="B25" s="20" t="s">
        <v>19</v>
      </c>
      <c r="C25" s="86">
        <v>3410</v>
      </c>
      <c r="D25" s="86">
        <v>4511</v>
      </c>
      <c r="E25" s="91">
        <v>29403</v>
      </c>
      <c r="F25" s="91">
        <v>6226</v>
      </c>
      <c r="G25" s="91">
        <v>27257</v>
      </c>
      <c r="H25" s="91">
        <v>10738</v>
      </c>
      <c r="I25" s="45">
        <f t="shared" si="2"/>
        <v>73624</v>
      </c>
      <c r="J25" s="45">
        <f t="shared" si="0"/>
        <v>21590.615835777127</v>
      </c>
      <c r="K25" s="45">
        <f t="shared" si="1"/>
        <v>16320.993127909554</v>
      </c>
    </row>
    <row r="26" spans="1:11" ht="21.75" customHeight="1">
      <c r="A26" s="31">
        <v>20</v>
      </c>
      <c r="B26" s="20" t="s">
        <v>20</v>
      </c>
      <c r="C26" s="86">
        <v>4209</v>
      </c>
      <c r="D26" s="86">
        <v>5509</v>
      </c>
      <c r="E26" s="91">
        <v>51157</v>
      </c>
      <c r="F26" s="91">
        <v>0</v>
      </c>
      <c r="G26" s="91">
        <v>47666</v>
      </c>
      <c r="H26" s="91">
        <v>23706</v>
      </c>
      <c r="I26" s="45">
        <f t="shared" si="2"/>
        <v>122529</v>
      </c>
      <c r="J26" s="45">
        <f t="shared" si="0"/>
        <v>29111.1903064861</v>
      </c>
      <c r="K26" s="45">
        <f t="shared" si="1"/>
        <v>22241.60464694137</v>
      </c>
    </row>
    <row r="27" spans="1:11" ht="21.75" customHeight="1">
      <c r="A27" s="31">
        <v>21</v>
      </c>
      <c r="B27" s="20" t="s">
        <v>34</v>
      </c>
      <c r="C27" s="86">
        <v>4509</v>
      </c>
      <c r="D27" s="86">
        <v>5927</v>
      </c>
      <c r="E27" s="91">
        <v>38752</v>
      </c>
      <c r="F27" s="91">
        <v>7833</v>
      </c>
      <c r="G27" s="91">
        <v>20785</v>
      </c>
      <c r="H27" s="91">
        <v>13796</v>
      </c>
      <c r="I27" s="45">
        <f t="shared" si="2"/>
        <v>81166</v>
      </c>
      <c r="J27" s="45">
        <f aca="true" t="shared" si="3" ref="J27:J32">SUM(I27*1000/C27)</f>
        <v>18000.88711465957</v>
      </c>
      <c r="K27" s="45">
        <f aca="true" t="shared" si="4" ref="K27:K32">SUM(I27*1000/D27)</f>
        <v>13694.280411675383</v>
      </c>
    </row>
    <row r="28" spans="1:11" ht="21.75" customHeight="1">
      <c r="A28" s="31">
        <v>22</v>
      </c>
      <c r="B28" s="18" t="s">
        <v>35</v>
      </c>
      <c r="C28" s="86">
        <v>4629</v>
      </c>
      <c r="D28" s="86">
        <v>6064</v>
      </c>
      <c r="E28" s="91">
        <v>62042</v>
      </c>
      <c r="F28" s="91">
        <v>0</v>
      </c>
      <c r="G28" s="91">
        <v>58678</v>
      </c>
      <c r="H28" s="91">
        <v>0</v>
      </c>
      <c r="I28" s="45">
        <f t="shared" si="2"/>
        <v>120720</v>
      </c>
      <c r="J28" s="45">
        <f t="shared" si="3"/>
        <v>26079.06675307842</v>
      </c>
      <c r="K28" s="45">
        <f t="shared" si="4"/>
        <v>19907.651715039578</v>
      </c>
    </row>
    <row r="29" spans="1:11" ht="21.75" customHeight="1">
      <c r="A29" s="31">
        <v>23</v>
      </c>
      <c r="B29" s="18" t="s">
        <v>36</v>
      </c>
      <c r="C29" s="86">
        <v>10814</v>
      </c>
      <c r="D29" s="86">
        <v>14559</v>
      </c>
      <c r="E29" s="91">
        <v>159834</v>
      </c>
      <c r="F29" s="91">
        <v>0</v>
      </c>
      <c r="G29" s="91">
        <v>138128</v>
      </c>
      <c r="H29" s="91">
        <v>0</v>
      </c>
      <c r="I29" s="45">
        <f t="shared" si="2"/>
        <v>297962</v>
      </c>
      <c r="J29" s="45">
        <f t="shared" si="3"/>
        <v>27553.356759755872</v>
      </c>
      <c r="K29" s="45">
        <f t="shared" si="4"/>
        <v>20465.828697025896</v>
      </c>
    </row>
    <row r="30" spans="1:11" ht="21.75" customHeight="1">
      <c r="A30" s="31">
        <v>24</v>
      </c>
      <c r="B30" s="18" t="s">
        <v>37</v>
      </c>
      <c r="C30" s="86">
        <v>6486</v>
      </c>
      <c r="D30" s="86">
        <v>9138</v>
      </c>
      <c r="E30" s="91">
        <v>95088</v>
      </c>
      <c r="F30" s="91">
        <v>19689</v>
      </c>
      <c r="G30" s="91">
        <v>44767</v>
      </c>
      <c r="H30" s="91">
        <v>24575</v>
      </c>
      <c r="I30" s="45">
        <f t="shared" si="2"/>
        <v>184119</v>
      </c>
      <c r="J30" s="45">
        <f t="shared" si="3"/>
        <v>28387.14153561517</v>
      </c>
      <c r="K30" s="45">
        <f t="shared" si="4"/>
        <v>20148.719632304663</v>
      </c>
    </row>
    <row r="31" spans="1:11" ht="21.75" customHeight="1">
      <c r="A31" s="31">
        <v>25</v>
      </c>
      <c r="B31" s="18" t="s">
        <v>38</v>
      </c>
      <c r="C31" s="86">
        <v>4895</v>
      </c>
      <c r="D31" s="86">
        <v>6523</v>
      </c>
      <c r="E31" s="91">
        <v>45481</v>
      </c>
      <c r="F31" s="91">
        <v>8921</v>
      </c>
      <c r="G31" s="91">
        <v>47825</v>
      </c>
      <c r="H31" s="91">
        <v>19545</v>
      </c>
      <c r="I31" s="45">
        <f t="shared" si="2"/>
        <v>121772</v>
      </c>
      <c r="J31" s="45">
        <f t="shared" si="3"/>
        <v>24876.813074565882</v>
      </c>
      <c r="K31" s="45">
        <f t="shared" si="4"/>
        <v>18668.09750114978</v>
      </c>
    </row>
    <row r="32" spans="1:11" ht="21.75" customHeight="1">
      <c r="A32" s="31">
        <v>26</v>
      </c>
      <c r="B32" s="18" t="s">
        <v>39</v>
      </c>
      <c r="C32" s="86">
        <v>4080</v>
      </c>
      <c r="D32" s="86">
        <v>5455</v>
      </c>
      <c r="E32" s="91">
        <v>60644</v>
      </c>
      <c r="F32" s="91">
        <v>0</v>
      </c>
      <c r="G32" s="91">
        <v>44103</v>
      </c>
      <c r="H32" s="91">
        <v>16235</v>
      </c>
      <c r="I32" s="45">
        <f t="shared" si="2"/>
        <v>120982</v>
      </c>
      <c r="J32" s="45">
        <f t="shared" si="3"/>
        <v>29652.450980392157</v>
      </c>
      <c r="K32" s="45">
        <f t="shared" si="4"/>
        <v>22178.185151237398</v>
      </c>
    </row>
    <row r="33" spans="1:11" ht="21.75" customHeight="1">
      <c r="A33" s="31">
        <v>27</v>
      </c>
      <c r="B33" s="28" t="s">
        <v>40</v>
      </c>
      <c r="C33" s="86">
        <v>5078</v>
      </c>
      <c r="D33" s="86">
        <v>6935</v>
      </c>
      <c r="E33" s="91">
        <v>96966</v>
      </c>
      <c r="F33" s="91">
        <v>12691</v>
      </c>
      <c r="G33" s="91">
        <v>49635</v>
      </c>
      <c r="H33" s="91">
        <v>16331</v>
      </c>
      <c r="I33" s="45">
        <f t="shared" si="2"/>
        <v>175623</v>
      </c>
      <c r="J33" s="45">
        <f t="shared" si="0"/>
        <v>34585.07286333202</v>
      </c>
      <c r="K33" s="45">
        <f t="shared" si="1"/>
        <v>25324.15284787311</v>
      </c>
    </row>
    <row r="34" spans="1:11" ht="21.75" customHeight="1">
      <c r="A34" s="31">
        <v>28</v>
      </c>
      <c r="B34" s="20" t="s">
        <v>41</v>
      </c>
      <c r="C34" s="86">
        <v>9821</v>
      </c>
      <c r="D34" s="86">
        <v>13044</v>
      </c>
      <c r="E34" s="91">
        <v>159550</v>
      </c>
      <c r="F34" s="91">
        <v>0</v>
      </c>
      <c r="G34" s="91">
        <v>144318</v>
      </c>
      <c r="H34" s="91">
        <v>0</v>
      </c>
      <c r="I34" s="45">
        <f t="shared" si="2"/>
        <v>303868</v>
      </c>
      <c r="J34" s="45">
        <f t="shared" si="0"/>
        <v>30940.63740963242</v>
      </c>
      <c r="K34" s="45">
        <f t="shared" si="1"/>
        <v>23295.614842072984</v>
      </c>
    </row>
    <row r="35" spans="1:11" ht="21.75" customHeight="1">
      <c r="A35" s="31">
        <v>29</v>
      </c>
      <c r="B35" s="20" t="s">
        <v>42</v>
      </c>
      <c r="C35" s="86">
        <v>4694</v>
      </c>
      <c r="D35" s="86">
        <v>6743</v>
      </c>
      <c r="E35" s="91">
        <v>78047</v>
      </c>
      <c r="F35" s="91">
        <v>10613</v>
      </c>
      <c r="G35" s="91">
        <v>50379</v>
      </c>
      <c r="H35" s="91">
        <v>11406</v>
      </c>
      <c r="I35" s="45">
        <f t="shared" si="2"/>
        <v>150445</v>
      </c>
      <c r="J35" s="45">
        <f t="shared" si="0"/>
        <v>32050.489987217723</v>
      </c>
      <c r="K35" s="45">
        <f t="shared" si="1"/>
        <v>22311.28577784369</v>
      </c>
    </row>
    <row r="36" spans="1:11" ht="21.75" customHeight="1">
      <c r="A36" s="31">
        <v>30</v>
      </c>
      <c r="B36" s="20" t="s">
        <v>43</v>
      </c>
      <c r="C36" s="86">
        <v>6833</v>
      </c>
      <c r="D36" s="86">
        <v>9876</v>
      </c>
      <c r="E36" s="91">
        <v>150202</v>
      </c>
      <c r="F36" s="91">
        <v>0</v>
      </c>
      <c r="G36" s="91">
        <v>97405</v>
      </c>
      <c r="H36" s="91">
        <v>0</v>
      </c>
      <c r="I36" s="45">
        <f t="shared" si="2"/>
        <v>247607</v>
      </c>
      <c r="J36" s="45">
        <f t="shared" si="0"/>
        <v>36236.9383872384</v>
      </c>
      <c r="K36" s="45">
        <f t="shared" si="1"/>
        <v>25071.587687322804</v>
      </c>
    </row>
    <row r="37" spans="1:11" ht="21.75" customHeight="1">
      <c r="A37" s="31">
        <v>31</v>
      </c>
      <c r="B37" s="20" t="s">
        <v>44</v>
      </c>
      <c r="C37" s="86">
        <v>3969</v>
      </c>
      <c r="D37" s="86">
        <v>5238</v>
      </c>
      <c r="E37" s="91">
        <v>49584</v>
      </c>
      <c r="F37" s="91">
        <v>0</v>
      </c>
      <c r="G37" s="91">
        <v>34617</v>
      </c>
      <c r="H37" s="91">
        <v>19298</v>
      </c>
      <c r="I37" s="45">
        <f t="shared" si="2"/>
        <v>103499</v>
      </c>
      <c r="J37" s="45">
        <f t="shared" si="0"/>
        <v>26076.84555303603</v>
      </c>
      <c r="K37" s="45">
        <f t="shared" si="1"/>
        <v>19759.25925925926</v>
      </c>
    </row>
    <row r="38" spans="1:11" ht="21.75" customHeight="1">
      <c r="A38" s="32">
        <v>32</v>
      </c>
      <c r="B38" s="25" t="s">
        <v>45</v>
      </c>
      <c r="C38" s="88">
        <v>5103</v>
      </c>
      <c r="D38" s="88">
        <v>6893</v>
      </c>
      <c r="E38" s="92">
        <v>108100</v>
      </c>
      <c r="F38" s="92">
        <v>0</v>
      </c>
      <c r="G38" s="92">
        <v>80788</v>
      </c>
      <c r="H38" s="92">
        <v>0</v>
      </c>
      <c r="I38" s="53">
        <f t="shared" si="2"/>
        <v>188888</v>
      </c>
      <c r="J38" s="47">
        <f t="shared" si="0"/>
        <v>37015.08916323731</v>
      </c>
      <c r="K38" s="47">
        <f t="shared" si="1"/>
        <v>27402.872479326852</v>
      </c>
    </row>
    <row r="39" spans="1:11" s="21" customFormat="1" ht="21.75" customHeight="1">
      <c r="A39" s="40"/>
      <c r="B39" s="41" t="s">
        <v>47</v>
      </c>
      <c r="C39" s="39">
        <f aca="true" t="shared" si="5" ref="C39:H39">SUM(C7:C38)</f>
        <v>239560</v>
      </c>
      <c r="D39" s="39">
        <f t="shared" si="5"/>
        <v>313860</v>
      </c>
      <c r="E39" s="39">
        <f t="shared" si="5"/>
        <v>3370121</v>
      </c>
      <c r="F39" s="39">
        <f t="shared" si="5"/>
        <v>224358</v>
      </c>
      <c r="G39" s="39">
        <f t="shared" si="5"/>
        <v>2497693</v>
      </c>
      <c r="H39" s="39">
        <f t="shared" si="5"/>
        <v>556299</v>
      </c>
      <c r="I39" s="39">
        <f>SUM(E39:H39)</f>
        <v>6648471</v>
      </c>
      <c r="J39" s="39">
        <f t="shared" si="0"/>
        <v>27752.842711638004</v>
      </c>
      <c r="K39" s="39">
        <f t="shared" si="1"/>
        <v>21182.919135920474</v>
      </c>
    </row>
    <row r="40" spans="1:11" ht="21.75" customHeight="1">
      <c r="A40" s="33">
        <v>33</v>
      </c>
      <c r="B40" s="26" t="s">
        <v>21</v>
      </c>
      <c r="C40" s="89">
        <v>3569</v>
      </c>
      <c r="D40" s="89">
        <v>4874</v>
      </c>
      <c r="E40" s="93">
        <v>62357</v>
      </c>
      <c r="F40" s="94">
        <v>0</v>
      </c>
      <c r="G40" s="93">
        <v>63114</v>
      </c>
      <c r="H40" s="94">
        <v>0</v>
      </c>
      <c r="I40" s="45">
        <f t="shared" si="2"/>
        <v>125471</v>
      </c>
      <c r="J40" s="48">
        <f t="shared" si="0"/>
        <v>35155.785934435415</v>
      </c>
      <c r="K40" s="48">
        <f t="shared" si="1"/>
        <v>25742.921624948707</v>
      </c>
    </row>
    <row r="41" spans="1:11" ht="21.75" customHeight="1">
      <c r="A41" s="31">
        <v>34</v>
      </c>
      <c r="B41" s="20" t="s">
        <v>22</v>
      </c>
      <c r="C41" s="86">
        <v>2095</v>
      </c>
      <c r="D41" s="86">
        <v>2797</v>
      </c>
      <c r="E41" s="91">
        <v>23220</v>
      </c>
      <c r="F41" s="94">
        <v>0</v>
      </c>
      <c r="G41" s="91">
        <v>19643</v>
      </c>
      <c r="H41" s="94">
        <v>0</v>
      </c>
      <c r="I41" s="45">
        <f t="shared" si="2"/>
        <v>42863</v>
      </c>
      <c r="J41" s="45">
        <f t="shared" si="0"/>
        <v>20459.665871121717</v>
      </c>
      <c r="K41" s="45">
        <f t="shared" si="1"/>
        <v>15324.633535931354</v>
      </c>
    </row>
    <row r="42" spans="1:11" ht="21.75" customHeight="1">
      <c r="A42" s="31">
        <v>35</v>
      </c>
      <c r="B42" s="20" t="s">
        <v>46</v>
      </c>
      <c r="C42" s="86">
        <v>2156</v>
      </c>
      <c r="D42" s="86">
        <v>2840</v>
      </c>
      <c r="E42" s="91">
        <v>20734</v>
      </c>
      <c r="F42" s="94">
        <v>0</v>
      </c>
      <c r="G42" s="91">
        <v>26235</v>
      </c>
      <c r="H42" s="94">
        <v>0</v>
      </c>
      <c r="I42" s="45">
        <f t="shared" si="2"/>
        <v>46969</v>
      </c>
      <c r="J42" s="45">
        <f t="shared" si="0"/>
        <v>21785.250463821892</v>
      </c>
      <c r="K42" s="45">
        <f t="shared" si="1"/>
        <v>16538.38028169014</v>
      </c>
    </row>
    <row r="43" spans="1:11" ht="21.75" customHeight="1">
      <c r="A43" s="31">
        <v>36</v>
      </c>
      <c r="B43" s="20" t="s">
        <v>23</v>
      </c>
      <c r="C43" s="86">
        <v>2356</v>
      </c>
      <c r="D43" s="86">
        <v>3001</v>
      </c>
      <c r="E43" s="91">
        <v>28326</v>
      </c>
      <c r="F43" s="91">
        <v>0</v>
      </c>
      <c r="G43" s="91">
        <v>19042</v>
      </c>
      <c r="H43" s="91">
        <v>7569</v>
      </c>
      <c r="I43" s="45">
        <f t="shared" si="2"/>
        <v>54937</v>
      </c>
      <c r="J43" s="45">
        <f t="shared" si="0"/>
        <v>23317.9117147708</v>
      </c>
      <c r="K43" s="45">
        <f t="shared" si="1"/>
        <v>18306.231256247916</v>
      </c>
    </row>
    <row r="44" spans="1:11" ht="21.75" customHeight="1">
      <c r="A44" s="31">
        <v>37</v>
      </c>
      <c r="B44" s="20" t="s">
        <v>24</v>
      </c>
      <c r="C44" s="86">
        <v>2467</v>
      </c>
      <c r="D44" s="86">
        <v>3251</v>
      </c>
      <c r="E44" s="91">
        <v>23770</v>
      </c>
      <c r="F44" s="91">
        <v>4955</v>
      </c>
      <c r="G44" s="91">
        <v>25815</v>
      </c>
      <c r="H44" s="91">
        <v>11485</v>
      </c>
      <c r="I44" s="45">
        <f t="shared" si="2"/>
        <v>66025</v>
      </c>
      <c r="J44" s="45">
        <f t="shared" si="0"/>
        <v>26763.275233076612</v>
      </c>
      <c r="K44" s="45">
        <f t="shared" si="1"/>
        <v>20309.135650569056</v>
      </c>
    </row>
    <row r="45" spans="1:11" ht="21.75" customHeight="1">
      <c r="A45" s="31">
        <v>38</v>
      </c>
      <c r="B45" s="20" t="s">
        <v>25</v>
      </c>
      <c r="C45" s="86">
        <v>1597</v>
      </c>
      <c r="D45" s="86">
        <v>2016</v>
      </c>
      <c r="E45" s="91">
        <v>14135</v>
      </c>
      <c r="F45" s="94">
        <v>0</v>
      </c>
      <c r="G45" s="91">
        <v>16645</v>
      </c>
      <c r="H45" s="94">
        <v>0</v>
      </c>
      <c r="I45" s="45">
        <f t="shared" si="2"/>
        <v>30780</v>
      </c>
      <c r="J45" s="45">
        <f t="shared" si="0"/>
        <v>19273.638071383844</v>
      </c>
      <c r="K45" s="45">
        <f t="shared" si="1"/>
        <v>15267.857142857143</v>
      </c>
    </row>
    <row r="46" spans="1:11" ht="21.75" customHeight="1">
      <c r="A46" s="31">
        <v>39</v>
      </c>
      <c r="B46" s="20" t="s">
        <v>26</v>
      </c>
      <c r="C46" s="86">
        <v>3983</v>
      </c>
      <c r="D46" s="86">
        <v>5119</v>
      </c>
      <c r="E46" s="91">
        <v>49533</v>
      </c>
      <c r="F46" s="94">
        <v>0</v>
      </c>
      <c r="G46" s="91">
        <v>42164</v>
      </c>
      <c r="H46" s="94">
        <v>0</v>
      </c>
      <c r="I46" s="45">
        <f t="shared" si="2"/>
        <v>91697</v>
      </c>
      <c r="J46" s="45">
        <f t="shared" si="0"/>
        <v>23022.093899071053</v>
      </c>
      <c r="K46" s="45">
        <f t="shared" si="1"/>
        <v>17913.068958781012</v>
      </c>
    </row>
    <row r="47" spans="1:11" ht="21.75" customHeight="1">
      <c r="A47" s="31">
        <v>40</v>
      </c>
      <c r="B47" s="20" t="s">
        <v>27</v>
      </c>
      <c r="C47" s="86">
        <v>1150</v>
      </c>
      <c r="D47" s="86">
        <v>1550</v>
      </c>
      <c r="E47" s="91">
        <v>9807</v>
      </c>
      <c r="F47" s="91">
        <v>2942</v>
      </c>
      <c r="G47" s="91">
        <v>11693</v>
      </c>
      <c r="H47" s="91">
        <v>4483</v>
      </c>
      <c r="I47" s="45">
        <f t="shared" si="2"/>
        <v>28925</v>
      </c>
      <c r="J47" s="45">
        <f t="shared" si="0"/>
        <v>25152.17391304348</v>
      </c>
      <c r="K47" s="45">
        <f t="shared" si="1"/>
        <v>18661.290322580644</v>
      </c>
    </row>
    <row r="48" spans="1:11" ht="21.75" customHeight="1">
      <c r="A48" s="31">
        <v>41</v>
      </c>
      <c r="B48" s="20" t="s">
        <v>28</v>
      </c>
      <c r="C48" s="86">
        <v>2599</v>
      </c>
      <c r="D48" s="86">
        <v>3775</v>
      </c>
      <c r="E48" s="91">
        <v>52021</v>
      </c>
      <c r="F48" s="91">
        <v>10966</v>
      </c>
      <c r="G48" s="91">
        <v>22096</v>
      </c>
      <c r="H48" s="91">
        <v>9636</v>
      </c>
      <c r="I48" s="45">
        <f t="shared" si="2"/>
        <v>94719</v>
      </c>
      <c r="J48" s="45">
        <f t="shared" si="0"/>
        <v>36444.40169295883</v>
      </c>
      <c r="K48" s="45">
        <f t="shared" si="1"/>
        <v>25091.12582781457</v>
      </c>
    </row>
    <row r="49" spans="1:11" ht="21.75" customHeight="1">
      <c r="A49" s="31">
        <v>42</v>
      </c>
      <c r="B49" s="20" t="s">
        <v>29</v>
      </c>
      <c r="C49" s="86">
        <v>963</v>
      </c>
      <c r="D49" s="86">
        <v>1329</v>
      </c>
      <c r="E49" s="91">
        <v>13241</v>
      </c>
      <c r="F49" s="91">
        <v>3451</v>
      </c>
      <c r="G49" s="91">
        <v>7623</v>
      </c>
      <c r="H49" s="91">
        <v>4674</v>
      </c>
      <c r="I49" s="45">
        <f t="shared" si="2"/>
        <v>28989</v>
      </c>
      <c r="J49" s="45">
        <f t="shared" si="0"/>
        <v>30102.803738317758</v>
      </c>
      <c r="K49" s="45">
        <f t="shared" si="1"/>
        <v>21812.641083521445</v>
      </c>
    </row>
    <row r="50" spans="1:11" ht="21.75" customHeight="1">
      <c r="A50" s="31">
        <v>43</v>
      </c>
      <c r="B50" s="20" t="s">
        <v>30</v>
      </c>
      <c r="C50" s="86">
        <v>2900</v>
      </c>
      <c r="D50" s="86">
        <v>4057</v>
      </c>
      <c r="E50" s="91">
        <v>70179</v>
      </c>
      <c r="F50" s="91">
        <v>7156</v>
      </c>
      <c r="G50" s="91">
        <v>24699</v>
      </c>
      <c r="H50" s="91">
        <v>12349</v>
      </c>
      <c r="I50" s="45">
        <f t="shared" si="2"/>
        <v>114383</v>
      </c>
      <c r="J50" s="45">
        <f t="shared" si="0"/>
        <v>39442.41379310345</v>
      </c>
      <c r="K50" s="45">
        <f t="shared" si="1"/>
        <v>28193.985703721963</v>
      </c>
    </row>
    <row r="51" spans="1:11" ht="21.75" customHeight="1">
      <c r="A51" s="32">
        <v>44</v>
      </c>
      <c r="B51" s="25" t="s">
        <v>31</v>
      </c>
      <c r="C51" s="88">
        <v>1858</v>
      </c>
      <c r="D51" s="88">
        <v>2441</v>
      </c>
      <c r="E51" s="92">
        <v>20575</v>
      </c>
      <c r="F51" s="92">
        <v>2127</v>
      </c>
      <c r="G51" s="92">
        <v>17879</v>
      </c>
      <c r="H51" s="92">
        <v>10429</v>
      </c>
      <c r="I51" s="45">
        <f t="shared" si="2"/>
        <v>51010</v>
      </c>
      <c r="J51" s="47">
        <f t="shared" si="0"/>
        <v>27454.251883745965</v>
      </c>
      <c r="K51" s="47">
        <f t="shared" si="1"/>
        <v>20897.173289635397</v>
      </c>
    </row>
    <row r="52" spans="1:11" s="21" customFormat="1" ht="21.75" customHeight="1">
      <c r="A52" s="40"/>
      <c r="B52" s="50" t="s">
        <v>1</v>
      </c>
      <c r="C52" s="39">
        <f aca="true" t="shared" si="6" ref="C52:H52">SUM(C40:C51)</f>
        <v>27693</v>
      </c>
      <c r="D52" s="39">
        <f t="shared" si="6"/>
        <v>37050</v>
      </c>
      <c r="E52" s="39">
        <f t="shared" si="6"/>
        <v>387898</v>
      </c>
      <c r="F52" s="39">
        <f t="shared" si="6"/>
        <v>31597</v>
      </c>
      <c r="G52" s="39">
        <f t="shared" si="6"/>
        <v>296648</v>
      </c>
      <c r="H52" s="39">
        <f t="shared" si="6"/>
        <v>60625</v>
      </c>
      <c r="I52" s="39">
        <f>SUM(E52:H52)</f>
        <v>776768</v>
      </c>
      <c r="J52" s="39">
        <f>SUM(I52*1000/C52)</f>
        <v>28049.25432419745</v>
      </c>
      <c r="K52" s="39">
        <f>SUM(I52*1000/D52)</f>
        <v>20965.39811066127</v>
      </c>
    </row>
    <row r="53" spans="1:11" s="21" customFormat="1" ht="21.75" customHeight="1">
      <c r="A53" s="51"/>
      <c r="B53" s="52" t="s">
        <v>61</v>
      </c>
      <c r="C53" s="49">
        <f aca="true" t="shared" si="7" ref="C53:H53">SUM(C52+C39)</f>
        <v>267253</v>
      </c>
      <c r="D53" s="49">
        <f t="shared" si="7"/>
        <v>350910</v>
      </c>
      <c r="E53" s="49">
        <f t="shared" si="7"/>
        <v>3758019</v>
      </c>
      <c r="F53" s="49">
        <f t="shared" si="7"/>
        <v>255955</v>
      </c>
      <c r="G53" s="49">
        <f t="shared" si="7"/>
        <v>2794341</v>
      </c>
      <c r="H53" s="49">
        <f t="shared" si="7"/>
        <v>616924</v>
      </c>
      <c r="I53" s="49">
        <f>SUM(E53:H53)</f>
        <v>7425239</v>
      </c>
      <c r="J53" s="49">
        <f>SUM(I53*1000/C53)</f>
        <v>27783.557153708283</v>
      </c>
      <c r="K53" s="49">
        <f>SUM(I53*1000/D53)</f>
        <v>21159.95269442307</v>
      </c>
    </row>
    <row r="54" ht="17.25" customHeight="1">
      <c r="A54" s="2"/>
    </row>
    <row r="55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zoomScalePageLayoutView="0" workbookViewId="0" topLeftCell="A1">
      <pane xSplit="2" ySplit="6" topLeftCell="C2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K23" sqref="K23"/>
    </sheetView>
  </sheetViews>
  <sheetFormatPr defaultColWidth="9.00390625" defaultRowHeight="13.5"/>
  <cols>
    <col min="1" max="1" width="4.625" style="2" customWidth="1"/>
    <col min="2" max="2" width="11.625" style="37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5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9" t="s">
        <v>64</v>
      </c>
      <c r="B2" s="36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74" t="s">
        <v>48</v>
      </c>
      <c r="B3" s="82" t="s">
        <v>49</v>
      </c>
      <c r="C3" s="72" t="s">
        <v>50</v>
      </c>
      <c r="D3" s="77"/>
      <c r="E3" s="72" t="s">
        <v>51</v>
      </c>
      <c r="F3" s="73"/>
      <c r="G3" s="73"/>
      <c r="H3" s="73"/>
      <c r="I3" s="15"/>
      <c r="J3" s="69" t="s">
        <v>52</v>
      </c>
      <c r="K3" s="69" t="s">
        <v>53</v>
      </c>
    </row>
    <row r="4" spans="1:11" s="1" customFormat="1" ht="17.25" customHeight="1">
      <c r="A4" s="75"/>
      <c r="B4" s="83"/>
      <c r="C4" s="78" t="s">
        <v>66</v>
      </c>
      <c r="D4" s="81" t="s">
        <v>65</v>
      </c>
      <c r="E4" s="69" t="s">
        <v>56</v>
      </c>
      <c r="F4" s="69" t="s">
        <v>57</v>
      </c>
      <c r="G4" s="69" t="s">
        <v>58</v>
      </c>
      <c r="H4" s="69" t="s">
        <v>0</v>
      </c>
      <c r="I4" s="16" t="s">
        <v>59</v>
      </c>
      <c r="J4" s="70"/>
      <c r="K4" s="70"/>
    </row>
    <row r="5" spans="1:11" s="1" customFormat="1" ht="17.25" customHeight="1">
      <c r="A5" s="75"/>
      <c r="B5" s="83"/>
      <c r="C5" s="79"/>
      <c r="D5" s="81"/>
      <c r="E5" s="70"/>
      <c r="F5" s="70"/>
      <c r="G5" s="70"/>
      <c r="H5" s="70"/>
      <c r="I5" s="16" t="s">
        <v>60</v>
      </c>
      <c r="J5" s="70"/>
      <c r="K5" s="70"/>
    </row>
    <row r="6" spans="1:11" s="1" customFormat="1" ht="17.25" customHeight="1">
      <c r="A6" s="76"/>
      <c r="B6" s="84"/>
      <c r="C6" s="80"/>
      <c r="D6" s="81"/>
      <c r="E6" s="71"/>
      <c r="F6" s="71"/>
      <c r="G6" s="71"/>
      <c r="H6" s="71"/>
      <c r="I6" s="17"/>
      <c r="J6" s="71"/>
      <c r="K6" s="71"/>
    </row>
    <row r="7" spans="1:11" ht="21.75" customHeight="1">
      <c r="A7" s="54">
        <v>1</v>
      </c>
      <c r="B7" s="55" t="s">
        <v>3</v>
      </c>
      <c r="C7" s="54">
        <f>SUM('一般＆退職・基礎:一般＆退職・介護'!C7)</f>
        <v>109503</v>
      </c>
      <c r="D7" s="54">
        <f>SUM('一般＆退職・基礎:一般＆退職・介護'!D7)</f>
        <v>182857</v>
      </c>
      <c r="E7" s="54">
        <f>SUM('一般＆退職・基礎:一般＆退職・介護'!E7)</f>
        <v>3821041</v>
      </c>
      <c r="F7" s="54">
        <f>SUM('一般＆退職・基礎:一般＆退職・介護'!F7)</f>
        <v>0</v>
      </c>
      <c r="G7" s="54">
        <f>SUM('一般＆退職・基礎:一般＆退職・介護'!G7)</f>
        <v>1910116</v>
      </c>
      <c r="H7" s="54">
        <f>SUM('一般＆退職・基礎:一般＆退職・介護'!H7)</f>
        <v>1139360</v>
      </c>
      <c r="I7" s="54">
        <f>SUM('一般＆退職・基礎:一般＆退職・介護'!I7)</f>
        <v>6870517</v>
      </c>
      <c r="J7" s="54">
        <f>SUM(I7*1000/C7)</f>
        <v>62742.72850972119</v>
      </c>
      <c r="K7" s="54">
        <f>SUM(I7*1000/D7)</f>
        <v>37573.16919778843</v>
      </c>
    </row>
    <row r="8" spans="1:11" ht="21.75" customHeight="1">
      <c r="A8" s="56">
        <v>2</v>
      </c>
      <c r="B8" s="57" t="s">
        <v>4</v>
      </c>
      <c r="C8" s="56">
        <f>SUM('一般＆退職・基礎:一般＆退職・介護'!C8)</f>
        <v>65291</v>
      </c>
      <c r="D8" s="56">
        <f>SUM('一般＆退職・基礎:一般＆退職・介護'!D8)</f>
        <v>102238</v>
      </c>
      <c r="E8" s="56">
        <f>SUM('一般＆退職・基礎:一般＆退職・介護'!E8)</f>
        <v>2125277</v>
      </c>
      <c r="F8" s="56">
        <f>SUM('一般＆退職・基礎:一般＆退職・介護'!F8)</f>
        <v>413743</v>
      </c>
      <c r="G8" s="56">
        <f>SUM('一般＆退職・基礎:一般＆退職・介護'!G8)</f>
        <v>729450</v>
      </c>
      <c r="H8" s="56">
        <f>SUM('一般＆退職・基礎:一般＆退職・介護'!H8)</f>
        <v>458295</v>
      </c>
      <c r="I8" s="56">
        <f>SUM('一般＆退職・基礎:一般＆退職・介護'!I8)</f>
        <v>3726765</v>
      </c>
      <c r="J8" s="56">
        <f aca="true" t="shared" si="0" ref="J8:J51">SUM(I8*1000/C8)</f>
        <v>57079.306489408955</v>
      </c>
      <c r="K8" s="56">
        <f aca="true" t="shared" si="1" ref="K8:K51">SUM(I8*1000/D8)</f>
        <v>36451.85743070091</v>
      </c>
    </row>
    <row r="9" spans="1:11" ht="21.75" customHeight="1">
      <c r="A9" s="56">
        <v>3</v>
      </c>
      <c r="B9" s="57" t="s">
        <v>5</v>
      </c>
      <c r="C9" s="56">
        <f>SUM('一般＆退職・基礎:一般＆退職・介護'!C9)</f>
        <v>62276</v>
      </c>
      <c r="D9" s="56">
        <f>SUM('一般＆退職・基礎:一般＆退職・介護'!D9)</f>
        <v>105335</v>
      </c>
      <c r="E9" s="56">
        <f>SUM('一般＆退職・基礎:一般＆退職・介護'!E9)</f>
        <v>2490839</v>
      </c>
      <c r="F9" s="56">
        <f>SUM('一般＆退職・基礎:一般＆退職・介護'!F9)</f>
        <v>181697</v>
      </c>
      <c r="G9" s="56">
        <f>SUM('一般＆退職・基礎:一般＆退職・介護'!G9)</f>
        <v>932056</v>
      </c>
      <c r="H9" s="56">
        <f>SUM('一般＆退職・基礎:一般＆退職・介護'!H9)</f>
        <v>532817</v>
      </c>
      <c r="I9" s="56">
        <f>SUM('一般＆退職・基礎:一般＆退職・介護'!I9)</f>
        <v>4137409</v>
      </c>
      <c r="J9" s="56">
        <f t="shared" si="0"/>
        <v>66436.65296422377</v>
      </c>
      <c r="K9" s="56">
        <f t="shared" si="1"/>
        <v>39278.577870603316</v>
      </c>
    </row>
    <row r="10" spans="1:11" ht="21.75" customHeight="1">
      <c r="A10" s="56">
        <v>4</v>
      </c>
      <c r="B10" s="57" t="s">
        <v>6</v>
      </c>
      <c r="C10" s="56">
        <f>SUM('一般＆退職・基礎:一般＆退職・介護'!C10)</f>
        <v>65378</v>
      </c>
      <c r="D10" s="56">
        <f>SUM('一般＆退職・基礎:一般＆退職・介護'!D10)</f>
        <v>116514</v>
      </c>
      <c r="E10" s="56">
        <f>SUM('一般＆退職・基礎:一般＆退職・介護'!E10)</f>
        <v>2704013</v>
      </c>
      <c r="F10" s="56">
        <f>SUM('一般＆退職・基礎:一般＆退職・介護'!F10)</f>
        <v>0</v>
      </c>
      <c r="G10" s="56">
        <f>SUM('一般＆退職・基礎:一般＆退職・介護'!G10)</f>
        <v>987240</v>
      </c>
      <c r="H10" s="56">
        <f>SUM('一般＆退職・基礎:一般＆退職・介護'!H10)</f>
        <v>400927</v>
      </c>
      <c r="I10" s="56">
        <f>SUM('一般＆退職・基礎:一般＆退職・介護'!I10)</f>
        <v>4092180</v>
      </c>
      <c r="J10" s="56">
        <f t="shared" si="0"/>
        <v>62592.61525283734</v>
      </c>
      <c r="K10" s="56">
        <f t="shared" si="1"/>
        <v>35121.78793964674</v>
      </c>
    </row>
    <row r="11" spans="1:11" ht="21.75" customHeight="1">
      <c r="A11" s="56">
        <v>5</v>
      </c>
      <c r="B11" s="57" t="s">
        <v>7</v>
      </c>
      <c r="C11" s="56">
        <f>SUM('一般＆退職・基礎:一般＆退職・介護'!C11)</f>
        <v>34477</v>
      </c>
      <c r="D11" s="56">
        <f>SUM('一般＆退職・基礎:一般＆退職・介護'!D11)</f>
        <v>60529</v>
      </c>
      <c r="E11" s="56">
        <f>SUM('一般＆退職・基礎:一般＆退職・介護'!E11)</f>
        <v>1236811</v>
      </c>
      <c r="F11" s="56">
        <f>SUM('一般＆退職・基礎:一般＆退職・介護'!F11)</f>
        <v>238824</v>
      </c>
      <c r="G11" s="56">
        <f>SUM('一般＆退職・基礎:一般＆退職・介護'!G11)</f>
        <v>627205</v>
      </c>
      <c r="H11" s="56">
        <f>SUM('一般＆退職・基礎:一般＆退職・介護'!H11)</f>
        <v>287078</v>
      </c>
      <c r="I11" s="56">
        <f>SUM('一般＆退職・基礎:一般＆退職・介護'!I11)</f>
        <v>2389918</v>
      </c>
      <c r="J11" s="56">
        <f t="shared" si="0"/>
        <v>69319.19830611712</v>
      </c>
      <c r="K11" s="56">
        <f t="shared" si="1"/>
        <v>39483.85071618563</v>
      </c>
    </row>
    <row r="12" spans="1:11" ht="21.75" customHeight="1">
      <c r="A12" s="56">
        <v>6</v>
      </c>
      <c r="B12" s="57" t="s">
        <v>8</v>
      </c>
      <c r="C12" s="56">
        <f>SUM('一般＆退職・基礎:一般＆退職・介護'!C12)</f>
        <v>23144</v>
      </c>
      <c r="D12" s="56">
        <f>SUM('一般＆退職・基礎:一般＆退職・介護'!D12)</f>
        <v>43173</v>
      </c>
      <c r="E12" s="56">
        <f>SUM('一般＆退職・基礎:一般＆退職・介護'!E12)</f>
        <v>978079</v>
      </c>
      <c r="F12" s="56">
        <f>SUM('一般＆退職・基礎:一般＆退職・介護'!F12)</f>
        <v>188807</v>
      </c>
      <c r="G12" s="56">
        <f>SUM('一般＆退職・基礎:一般＆退職・介護'!G12)</f>
        <v>378643</v>
      </c>
      <c r="H12" s="56">
        <f>SUM('一般＆退職・基礎:一般＆退職・介護'!H12)</f>
        <v>195139</v>
      </c>
      <c r="I12" s="56">
        <f>SUM('一般＆退職・基礎:一般＆退職・介護'!I12)</f>
        <v>1740668</v>
      </c>
      <c r="J12" s="56">
        <f t="shared" si="0"/>
        <v>75210.33529208435</v>
      </c>
      <c r="K12" s="56">
        <f t="shared" si="1"/>
        <v>40318.43976559424</v>
      </c>
    </row>
    <row r="13" spans="1:11" ht="21.75" customHeight="1">
      <c r="A13" s="56">
        <v>7</v>
      </c>
      <c r="B13" s="57" t="s">
        <v>32</v>
      </c>
      <c r="C13" s="56">
        <f>SUM('一般＆退職・基礎:一般＆退職・介護'!C13)</f>
        <v>31054</v>
      </c>
      <c r="D13" s="56">
        <f>SUM('一般＆退職・基礎:一般＆退職・介護'!D13)</f>
        <v>52994</v>
      </c>
      <c r="E13" s="56">
        <f>SUM('一般＆退職・基礎:一般＆退職・介護'!E13)</f>
        <v>1118259</v>
      </c>
      <c r="F13" s="56">
        <f>SUM('一般＆退職・基礎:一般＆退職・介護'!F13)</f>
        <v>128422</v>
      </c>
      <c r="G13" s="56">
        <f>SUM('一般＆退職・基礎:一般＆退職・介護'!G13)</f>
        <v>547972</v>
      </c>
      <c r="H13" s="56">
        <f>SUM('一般＆退職・基礎:一般＆退職・介護'!H13)</f>
        <v>239022</v>
      </c>
      <c r="I13" s="56">
        <f>SUM('一般＆退職・基礎:一般＆退職・介護'!I13)</f>
        <v>2033675</v>
      </c>
      <c r="J13" s="56">
        <f t="shared" si="0"/>
        <v>65488.34288658466</v>
      </c>
      <c r="K13" s="56">
        <f t="shared" si="1"/>
        <v>38375.57081933804</v>
      </c>
    </row>
    <row r="14" spans="1:11" ht="21.75" customHeight="1">
      <c r="A14" s="56">
        <v>8</v>
      </c>
      <c r="B14" s="57" t="s">
        <v>9</v>
      </c>
      <c r="C14" s="56">
        <f>SUM('一般＆退職・基礎:一般＆退職・介護'!C14)</f>
        <v>20391</v>
      </c>
      <c r="D14" s="56">
        <f>SUM('一般＆退職・基礎:一般＆退職・介護'!D14)</f>
        <v>38201</v>
      </c>
      <c r="E14" s="56">
        <f>SUM('一般＆退職・基礎:一般＆退職・介護'!E14)</f>
        <v>845721</v>
      </c>
      <c r="F14" s="56">
        <f>SUM('一般＆退職・基礎:一般＆退職・介護'!F14)</f>
        <v>197942</v>
      </c>
      <c r="G14" s="56">
        <f>SUM('一般＆退職・基礎:一般＆退職・介護'!G14)</f>
        <v>333266</v>
      </c>
      <c r="H14" s="56">
        <f>SUM('一般＆退職・基礎:一般＆退職・介護'!H14)</f>
        <v>159721</v>
      </c>
      <c r="I14" s="56">
        <f>SUM('一般＆退職・基礎:一般＆退職・介護'!I14)</f>
        <v>1536650</v>
      </c>
      <c r="J14" s="56">
        <f t="shared" si="0"/>
        <v>75359.22710999951</v>
      </c>
      <c r="K14" s="56">
        <f t="shared" si="1"/>
        <v>40225.38676997984</v>
      </c>
    </row>
    <row r="15" spans="1:11" ht="21.75" customHeight="1">
      <c r="A15" s="56">
        <v>9</v>
      </c>
      <c r="B15" s="57" t="s">
        <v>33</v>
      </c>
      <c r="C15" s="56">
        <f>SUM('一般＆退職・基礎:一般＆退職・介護'!C15)</f>
        <v>28089</v>
      </c>
      <c r="D15" s="56">
        <f>SUM('一般＆退職・基礎:一般＆退職・介護'!D15)</f>
        <v>52248</v>
      </c>
      <c r="E15" s="56">
        <f>SUM('一般＆退職・基礎:一般＆退職・介護'!E15)</f>
        <v>1184807</v>
      </c>
      <c r="F15" s="56">
        <f>SUM('一般＆退職・基礎:一般＆退職・介護'!F15)</f>
        <v>242782</v>
      </c>
      <c r="G15" s="56">
        <f>SUM('一般＆退職・基礎:一般＆退職・介護'!G15)</f>
        <v>443937</v>
      </c>
      <c r="H15" s="56">
        <f>SUM('一般＆退職・基礎:一般＆退職・介護'!H15)</f>
        <v>229599</v>
      </c>
      <c r="I15" s="56">
        <f>SUM('一般＆退職・基礎:一般＆退職・介護'!I15)</f>
        <v>2101125</v>
      </c>
      <c r="J15" s="56">
        <f t="shared" si="0"/>
        <v>74802.4137562747</v>
      </c>
      <c r="K15" s="56">
        <f t="shared" si="1"/>
        <v>40214.45796968305</v>
      </c>
    </row>
    <row r="16" spans="1:11" ht="21.75" customHeight="1">
      <c r="A16" s="56">
        <v>10</v>
      </c>
      <c r="B16" s="57" t="s">
        <v>10</v>
      </c>
      <c r="C16" s="56">
        <f>SUM('一般＆退職・基礎:一般＆退職・介護'!C16)</f>
        <v>21701</v>
      </c>
      <c r="D16" s="56">
        <f>SUM('一般＆退職・基礎:一般＆退職・介護'!D16)</f>
        <v>36528</v>
      </c>
      <c r="E16" s="56">
        <f>SUM('一般＆退職・基礎:一般＆退職・介護'!E16)</f>
        <v>646757</v>
      </c>
      <c r="F16" s="56">
        <f>SUM('一般＆退職・基礎:一般＆退職・介護'!F16)</f>
        <v>130553</v>
      </c>
      <c r="G16" s="56">
        <f>SUM('一般＆退職・基礎:一般＆退職・介護'!G16)</f>
        <v>236265</v>
      </c>
      <c r="H16" s="56">
        <f>SUM('一般＆退職・基礎:一般＆退職・介護'!H16)</f>
        <v>158769</v>
      </c>
      <c r="I16" s="56">
        <f>SUM('一般＆退職・基礎:一般＆退職・介護'!I16)</f>
        <v>1172344</v>
      </c>
      <c r="J16" s="56">
        <f t="shared" si="0"/>
        <v>54022.57960462652</v>
      </c>
      <c r="K16" s="56">
        <f t="shared" si="1"/>
        <v>32094.393342093736</v>
      </c>
    </row>
    <row r="17" spans="1:11" ht="21.75" customHeight="1">
      <c r="A17" s="56">
        <v>11</v>
      </c>
      <c r="B17" s="57" t="s">
        <v>11</v>
      </c>
      <c r="C17" s="56">
        <f>SUM('一般＆退職・基礎:一般＆退職・介護'!C17)</f>
        <v>12134</v>
      </c>
      <c r="D17" s="56">
        <f>SUM('一般＆退職・基礎:一般＆退職・介護'!D17)</f>
        <v>20042</v>
      </c>
      <c r="E17" s="56">
        <f>SUM('一般＆退職・基礎:一般＆退職・介護'!E17)</f>
        <v>300687</v>
      </c>
      <c r="F17" s="56">
        <f>SUM('一般＆退職・基礎:一般＆退職・介護'!F17)</f>
        <v>87609</v>
      </c>
      <c r="G17" s="56">
        <f>SUM('一般＆退職・基礎:一般＆退職・介護'!G17)</f>
        <v>175546</v>
      </c>
      <c r="H17" s="56">
        <f>SUM('一般＆退職・基礎:一般＆退職・介護'!H17)</f>
        <v>78276</v>
      </c>
      <c r="I17" s="56">
        <f>SUM('一般＆退職・基礎:一般＆退職・介護'!I17)</f>
        <v>642118</v>
      </c>
      <c r="J17" s="56">
        <f t="shared" si="0"/>
        <v>52918.90555463985</v>
      </c>
      <c r="K17" s="56">
        <f t="shared" si="1"/>
        <v>32038.61890030935</v>
      </c>
    </row>
    <row r="18" spans="1:11" ht="21.75" customHeight="1">
      <c r="A18" s="56">
        <v>12</v>
      </c>
      <c r="B18" s="57" t="s">
        <v>12</v>
      </c>
      <c r="C18" s="56">
        <f>SUM('一般＆退職・基礎:一般＆退職・介護'!C18)</f>
        <v>19020</v>
      </c>
      <c r="D18" s="56">
        <f>SUM('一般＆退職・基礎:一般＆退職・介護'!D18)</f>
        <v>30855</v>
      </c>
      <c r="E18" s="56">
        <f>SUM('一般＆退職・基礎:一般＆退職・介護'!E18)</f>
        <v>547474</v>
      </c>
      <c r="F18" s="56">
        <f>SUM('一般＆退職・基礎:一般＆退職・介護'!F18)</f>
        <v>133050</v>
      </c>
      <c r="G18" s="56">
        <f>SUM('一般＆退職・基礎:一般＆退職・介護'!G18)</f>
        <v>287088</v>
      </c>
      <c r="H18" s="56">
        <f>SUM('一般＆退職・基礎:一般＆退職・介護'!H18)</f>
        <v>130552</v>
      </c>
      <c r="I18" s="56">
        <f>SUM('一般＆退職・基礎:一般＆退職・介護'!I18)</f>
        <v>1098164</v>
      </c>
      <c r="J18" s="56">
        <f t="shared" si="0"/>
        <v>57737.32912723449</v>
      </c>
      <c r="K18" s="56">
        <f t="shared" si="1"/>
        <v>35591.1197536866</v>
      </c>
    </row>
    <row r="19" spans="1:11" ht="21.75" customHeight="1">
      <c r="A19" s="56">
        <v>13</v>
      </c>
      <c r="B19" s="57" t="s">
        <v>13</v>
      </c>
      <c r="C19" s="56">
        <f>SUM('一般＆退職・基礎:一般＆退職・介護'!C19)</f>
        <v>34492</v>
      </c>
      <c r="D19" s="56">
        <f>SUM('一般＆退職・基礎:一般＆退職・介護'!D19)</f>
        <v>60629</v>
      </c>
      <c r="E19" s="56">
        <f>SUM('一般＆退職・基礎:一般＆退職・介護'!E19)</f>
        <v>1293895</v>
      </c>
      <c r="F19" s="56">
        <f>SUM('一般＆退職・基礎:一般＆退職・介護'!F19)</f>
        <v>0</v>
      </c>
      <c r="G19" s="56">
        <f>SUM('一般＆退職・基礎:一般＆退職・介護'!G19)</f>
        <v>714147</v>
      </c>
      <c r="H19" s="56">
        <f>SUM('一般＆退職・基礎:一般＆退職・介護'!H19)</f>
        <v>271377</v>
      </c>
      <c r="I19" s="56">
        <f>SUM('一般＆退職・基礎:一般＆退職・介護'!I19)</f>
        <v>2279419</v>
      </c>
      <c r="J19" s="56">
        <f t="shared" si="0"/>
        <v>66085.44010205266</v>
      </c>
      <c r="K19" s="56">
        <f t="shared" si="1"/>
        <v>37596.18334460407</v>
      </c>
    </row>
    <row r="20" spans="1:11" ht="21.75" customHeight="1">
      <c r="A20" s="56">
        <v>14</v>
      </c>
      <c r="B20" s="57" t="s">
        <v>14</v>
      </c>
      <c r="C20" s="56">
        <f>SUM('一般＆退職・基礎:一般＆退職・介護'!C20)</f>
        <v>48924</v>
      </c>
      <c r="D20" s="56">
        <f>SUM('一般＆退職・基礎:一般＆退職・介護'!D20)</f>
        <v>80764</v>
      </c>
      <c r="E20" s="56">
        <f>SUM('一般＆退職・基礎:一般＆退職・介護'!E20)</f>
        <v>1924371</v>
      </c>
      <c r="F20" s="56">
        <f>SUM('一般＆退職・基礎:一般＆退職・介護'!F20)</f>
        <v>0</v>
      </c>
      <c r="G20" s="56">
        <f>SUM('一般＆退職・基礎:一般＆退職・介護'!G20)</f>
        <v>943838</v>
      </c>
      <c r="H20" s="56">
        <f>SUM('一般＆退職・基礎:一般＆退職・介護'!H20)</f>
        <v>414732</v>
      </c>
      <c r="I20" s="56">
        <f>SUM('一般＆退職・基礎:一般＆退職・介護'!I20)</f>
        <v>3282941</v>
      </c>
      <c r="J20" s="56">
        <f t="shared" si="0"/>
        <v>67102.87384514758</v>
      </c>
      <c r="K20" s="56">
        <f t="shared" si="1"/>
        <v>40648.56866920905</v>
      </c>
    </row>
    <row r="21" spans="1:11" ht="21.75" customHeight="1">
      <c r="A21" s="56">
        <v>15</v>
      </c>
      <c r="B21" s="57" t="s">
        <v>15</v>
      </c>
      <c r="C21" s="56">
        <f>SUM('一般＆退職・基礎:一般＆退職・介護'!C21)</f>
        <v>31829</v>
      </c>
      <c r="D21" s="56">
        <f>SUM('一般＆退職・基礎:一般＆退職・介護'!D21)</f>
        <v>54268</v>
      </c>
      <c r="E21" s="56">
        <f>SUM('一般＆退職・基礎:一般＆退職・介護'!E21)</f>
        <v>1515845</v>
      </c>
      <c r="F21" s="56">
        <f>SUM('一般＆退職・基礎:一般＆退職・介護'!F21)</f>
        <v>255955</v>
      </c>
      <c r="G21" s="56">
        <f>SUM('一般＆退職・基礎:一般＆退職・介護'!G21)</f>
        <v>594867</v>
      </c>
      <c r="H21" s="56">
        <f>SUM('一般＆退職・基礎:一般＆退職・介護'!H21)</f>
        <v>301136</v>
      </c>
      <c r="I21" s="56">
        <f>SUM('一般＆退職・基礎:一般＆退職・介護'!I21)</f>
        <v>2667803</v>
      </c>
      <c r="J21" s="56">
        <f t="shared" si="0"/>
        <v>83816.73945144365</v>
      </c>
      <c r="K21" s="56">
        <f t="shared" si="1"/>
        <v>49159.78108645979</v>
      </c>
    </row>
    <row r="22" spans="1:11" ht="21.75" customHeight="1">
      <c r="A22" s="56">
        <v>16</v>
      </c>
      <c r="B22" s="57" t="s">
        <v>16</v>
      </c>
      <c r="C22" s="56">
        <f>SUM('一般＆退職・基礎:一般＆退職・介護'!C22)</f>
        <v>72192</v>
      </c>
      <c r="D22" s="56">
        <f>SUM('一般＆退職・基礎:一般＆退職・介護'!D22)</f>
        <v>123672</v>
      </c>
      <c r="E22" s="56">
        <f>SUM('一般＆退職・基礎:一般＆退職・介護'!E22)</f>
        <v>2982950</v>
      </c>
      <c r="F22" s="56">
        <f>SUM('一般＆退職・基礎:一般＆退職・介護'!F22)</f>
        <v>0</v>
      </c>
      <c r="G22" s="56">
        <f>SUM('一般＆退職・基礎:一般＆退職・介護'!G22)</f>
        <v>1721652</v>
      </c>
      <c r="H22" s="56">
        <f>SUM('一般＆退職・基礎:一般＆退職・介護'!H22)</f>
        <v>661359</v>
      </c>
      <c r="I22" s="56">
        <f>SUM('一般＆退職・基礎:一般＆退職・介護'!I22)</f>
        <v>5365961</v>
      </c>
      <c r="J22" s="56">
        <f t="shared" si="0"/>
        <v>74329.02537677305</v>
      </c>
      <c r="K22" s="56">
        <f t="shared" si="1"/>
        <v>43388.64900705091</v>
      </c>
    </row>
    <row r="23" spans="1:11" ht="21.75" customHeight="1">
      <c r="A23" s="56">
        <v>17</v>
      </c>
      <c r="B23" s="57" t="s">
        <v>17</v>
      </c>
      <c r="C23" s="56">
        <f>SUM('一般＆退職・基礎:一般＆退職・介護'!C23)</f>
        <v>55039</v>
      </c>
      <c r="D23" s="56">
        <f>SUM('一般＆退職・基礎:一般＆退職・介護'!D23)</f>
        <v>92411</v>
      </c>
      <c r="E23" s="56">
        <f>SUM('一般＆退職・基礎:一般＆退職・介護'!E23)</f>
        <v>1948279</v>
      </c>
      <c r="F23" s="56">
        <f>SUM('一般＆退職・基礎:一般＆退職・介護'!F23)</f>
        <v>0</v>
      </c>
      <c r="G23" s="56">
        <f>SUM('一般＆退職・基礎:一般＆退職・介護'!G23)</f>
        <v>832370</v>
      </c>
      <c r="H23" s="56">
        <f>SUM('一般＆退職・基礎:一般＆退職・介護'!H23)</f>
        <v>406963</v>
      </c>
      <c r="I23" s="56">
        <f>SUM('一般＆退職・基礎:一般＆退職・介護'!I23)</f>
        <v>3187612</v>
      </c>
      <c r="J23" s="56">
        <f t="shared" si="0"/>
        <v>57915.5144533876</v>
      </c>
      <c r="K23" s="56">
        <f t="shared" si="1"/>
        <v>34493.85895618487</v>
      </c>
    </row>
    <row r="24" spans="1:11" ht="21.75" customHeight="1">
      <c r="A24" s="56">
        <v>18</v>
      </c>
      <c r="B24" s="57" t="s">
        <v>18</v>
      </c>
      <c r="C24" s="56">
        <f>SUM('一般＆退職・基礎:一般＆退職・介護'!C24)</f>
        <v>33132</v>
      </c>
      <c r="D24" s="56">
        <f>SUM('一般＆退職・基礎:一般＆退職・介護'!D24)</f>
        <v>58789</v>
      </c>
      <c r="E24" s="56">
        <f>SUM('一般＆退職・基礎:一般＆退職・介護'!E24)</f>
        <v>1217951</v>
      </c>
      <c r="F24" s="56">
        <f>SUM('一般＆退職・基礎:一般＆退職・介護'!F24)</f>
        <v>263340</v>
      </c>
      <c r="G24" s="56">
        <f>SUM('一般＆退職・基礎:一般＆退職・介護'!G24)</f>
        <v>493676</v>
      </c>
      <c r="H24" s="56">
        <f>SUM('一般＆退職・基礎:一般＆退職・介護'!H24)</f>
        <v>302947</v>
      </c>
      <c r="I24" s="56">
        <f>SUM('一般＆退職・基礎:一般＆退職・介護'!I24)</f>
        <v>2277914</v>
      </c>
      <c r="J24" s="56">
        <f t="shared" si="0"/>
        <v>68752.68622479778</v>
      </c>
      <c r="K24" s="56">
        <f t="shared" si="1"/>
        <v>38747.28265491844</v>
      </c>
    </row>
    <row r="25" spans="1:11" ht="21.75" customHeight="1">
      <c r="A25" s="56">
        <v>19</v>
      </c>
      <c r="B25" s="57" t="s">
        <v>19</v>
      </c>
      <c r="C25" s="56">
        <f>SUM('一般＆退職・基礎:一般＆退職・介護'!C25)</f>
        <v>14736</v>
      </c>
      <c r="D25" s="56">
        <f>SUM('一般＆退職・基礎:一般＆退職・介護'!D25)</f>
        <v>26969</v>
      </c>
      <c r="E25" s="56">
        <f>SUM('一般＆退職・基礎:一般＆退職・介護'!E25)</f>
        <v>522770</v>
      </c>
      <c r="F25" s="56">
        <f>SUM('一般＆退職・基礎:一般＆退職・介護'!F25)</f>
        <v>108230</v>
      </c>
      <c r="G25" s="56">
        <f>SUM('一般＆退職・基礎:一般＆退職・介護'!G25)</f>
        <v>220504</v>
      </c>
      <c r="H25" s="56">
        <f>SUM('一般＆退職・基礎:一般＆退職・介護'!H25)</f>
        <v>133321</v>
      </c>
      <c r="I25" s="56">
        <f>SUM('一般＆退職・基礎:一般＆退職・介護'!I25)</f>
        <v>984825</v>
      </c>
      <c r="J25" s="56">
        <f t="shared" si="0"/>
        <v>66831.2296416938</v>
      </c>
      <c r="K25" s="56">
        <f t="shared" si="1"/>
        <v>36516.92684192962</v>
      </c>
    </row>
    <row r="26" spans="1:11" ht="21.75" customHeight="1">
      <c r="A26" s="56">
        <v>20</v>
      </c>
      <c r="B26" s="57" t="s">
        <v>20</v>
      </c>
      <c r="C26" s="56">
        <f>SUM('一般＆退職・基礎:一般＆退職・介護'!C26)</f>
        <v>20201</v>
      </c>
      <c r="D26" s="56">
        <f>SUM('一般＆退職・基礎:一般＆退職・介護'!D26)</f>
        <v>35315</v>
      </c>
      <c r="E26" s="56">
        <f>SUM('一般＆退職・基礎:一般＆退職・介護'!E26)</f>
        <v>959784</v>
      </c>
      <c r="F26" s="56">
        <f>SUM('一般＆退職・基礎:一般＆退職・介護'!F26)</f>
        <v>0</v>
      </c>
      <c r="G26" s="56">
        <f>SUM('一般＆退職・基礎:一般＆退職・介護'!G26)</f>
        <v>365451</v>
      </c>
      <c r="H26" s="56">
        <f>SUM('一般＆退職・基礎:一般＆退職・介護'!H26)</f>
        <v>197216</v>
      </c>
      <c r="I26" s="56">
        <f>SUM('一般＆退職・基礎:一般＆退職・介護'!I26)</f>
        <v>1522451</v>
      </c>
      <c r="J26" s="56">
        <f t="shared" si="0"/>
        <v>75365.13043908718</v>
      </c>
      <c r="K26" s="56">
        <f t="shared" si="1"/>
        <v>43110.60455896927</v>
      </c>
    </row>
    <row r="27" spans="1:11" ht="21.75" customHeight="1">
      <c r="A27" s="56">
        <v>21</v>
      </c>
      <c r="B27" s="57" t="s">
        <v>34</v>
      </c>
      <c r="C27" s="56">
        <f>SUM('一般＆退職・基礎:一般＆退職・介護'!C27)</f>
        <v>19963</v>
      </c>
      <c r="D27" s="56">
        <f>SUM('一般＆退職・基礎:一般＆退職・介護'!D27)</f>
        <v>34551</v>
      </c>
      <c r="E27" s="56">
        <f>SUM('一般＆退職・基礎:一般＆退職・介護'!E27)</f>
        <v>533815</v>
      </c>
      <c r="F27" s="56">
        <f>SUM('一般＆退職・基礎:一般＆退職・介護'!F27)</f>
        <v>106441</v>
      </c>
      <c r="G27" s="56">
        <f>SUM('一般＆退職・基礎:一般＆退職・介護'!G27)</f>
        <v>209368</v>
      </c>
      <c r="H27" s="56">
        <f>SUM('一般＆退職・基礎:一般＆退職・介護'!H27)</f>
        <v>122041</v>
      </c>
      <c r="I27" s="56">
        <f>SUM('一般＆退職・基礎:一般＆退職・介護'!I27)</f>
        <v>971665</v>
      </c>
      <c r="J27" s="56">
        <f aca="true" t="shared" si="2" ref="J27:J32">SUM(I27*1000/C27)</f>
        <v>48673.29559685418</v>
      </c>
      <c r="K27" s="56">
        <f aca="true" t="shared" si="3" ref="K27:K32">SUM(I27*1000/D27)</f>
        <v>28122.63031460739</v>
      </c>
    </row>
    <row r="28" spans="1:11" ht="21.75" customHeight="1">
      <c r="A28" s="56">
        <v>22</v>
      </c>
      <c r="B28" s="58" t="s">
        <v>35</v>
      </c>
      <c r="C28" s="56">
        <f>SUM('一般＆退職・基礎:一般＆退職・介護'!C28)</f>
        <v>21893</v>
      </c>
      <c r="D28" s="56">
        <f>SUM('一般＆退職・基礎:一般＆退職・介護'!D28)</f>
        <v>37518</v>
      </c>
      <c r="E28" s="56">
        <f>SUM('一般＆退職・基礎:一般＆退職・介護'!E28)</f>
        <v>755918</v>
      </c>
      <c r="F28" s="56">
        <f>SUM('一般＆退職・基礎:一般＆退職・介護'!F28)</f>
        <v>0</v>
      </c>
      <c r="G28" s="56">
        <f>SUM('一般＆退職・基礎:一般＆退職・介護'!G28)</f>
        <v>528122</v>
      </c>
      <c r="H28" s="56">
        <f>SUM('一般＆退職・基礎:一般＆退職・介護'!H28)</f>
        <v>142818</v>
      </c>
      <c r="I28" s="56">
        <f>SUM('一般＆退職・基礎:一般＆退職・介護'!I28)</f>
        <v>1426858</v>
      </c>
      <c r="J28" s="56">
        <f t="shared" si="2"/>
        <v>65174.16525830174</v>
      </c>
      <c r="K28" s="56">
        <f t="shared" si="3"/>
        <v>38031.29164667626</v>
      </c>
    </row>
    <row r="29" spans="1:11" ht="21.75" customHeight="1">
      <c r="A29" s="56">
        <v>23</v>
      </c>
      <c r="B29" s="58" t="s">
        <v>36</v>
      </c>
      <c r="C29" s="56">
        <f>SUM('一般＆退職・基礎:一般＆退職・介護'!C29)</f>
        <v>47734</v>
      </c>
      <c r="D29" s="56">
        <f>SUM('一般＆退職・基礎:一般＆退職・介護'!D29)</f>
        <v>86681</v>
      </c>
      <c r="E29" s="56">
        <f>SUM('一般＆退職・基礎:一般＆退職・介護'!E29)</f>
        <v>2028788</v>
      </c>
      <c r="F29" s="56">
        <f>SUM('一般＆退職・基礎:一般＆退職・介護'!F29)</f>
        <v>0</v>
      </c>
      <c r="G29" s="56">
        <f>SUM('一般＆退職・基礎:一般＆退職・介護'!G29)</f>
        <v>933431</v>
      </c>
      <c r="H29" s="56">
        <f>SUM('一般＆退職・基礎:一般＆退職・介護'!H29)</f>
        <v>393009</v>
      </c>
      <c r="I29" s="56">
        <f>SUM('一般＆退職・基礎:一般＆退職・介護'!I29)</f>
        <v>3355228</v>
      </c>
      <c r="J29" s="56">
        <f t="shared" si="2"/>
        <v>70290.10768006033</v>
      </c>
      <c r="K29" s="56">
        <f t="shared" si="3"/>
        <v>38707.767561518674</v>
      </c>
    </row>
    <row r="30" spans="1:11" ht="21.75" customHeight="1">
      <c r="A30" s="56">
        <v>24</v>
      </c>
      <c r="B30" s="58" t="s">
        <v>37</v>
      </c>
      <c r="C30" s="56">
        <f>SUM('一般＆退職・基礎:一般＆退職・介護'!C30)</f>
        <v>27352</v>
      </c>
      <c r="D30" s="56">
        <f>SUM('一般＆退職・基礎:一般＆退職・介護'!D30)</f>
        <v>53462</v>
      </c>
      <c r="E30" s="56">
        <f>SUM('一般＆退職・基礎:一般＆退職・介護'!E30)</f>
        <v>1268579</v>
      </c>
      <c r="F30" s="56">
        <f>SUM('一般＆退職・基礎:一般＆退職・介護'!F30)</f>
        <v>263541</v>
      </c>
      <c r="G30" s="56">
        <f>SUM('一般＆退職・基礎:一般＆退職・介護'!G30)</f>
        <v>476468</v>
      </c>
      <c r="H30" s="56">
        <f>SUM('一般＆退職・基礎:一般＆退職・介護'!H30)</f>
        <v>237230</v>
      </c>
      <c r="I30" s="56">
        <f>SUM('一般＆退職・基礎:一般＆退職・介護'!I30)</f>
        <v>2245818</v>
      </c>
      <c r="J30" s="56">
        <f t="shared" si="2"/>
        <v>82107.99941503364</v>
      </c>
      <c r="K30" s="56">
        <f t="shared" si="3"/>
        <v>42007.74381803898</v>
      </c>
    </row>
    <row r="31" spans="1:11" ht="21.75" customHeight="1">
      <c r="A31" s="56">
        <v>25</v>
      </c>
      <c r="B31" s="58" t="s">
        <v>38</v>
      </c>
      <c r="C31" s="56">
        <f>SUM('一般＆退職・基礎:一般＆退職・介護'!C31)</f>
        <v>21245</v>
      </c>
      <c r="D31" s="56">
        <f>SUM('一般＆退職・基礎:一般＆退職・介護'!D31)</f>
        <v>38065</v>
      </c>
      <c r="E31" s="56">
        <f>SUM('一般＆退職・基礎:一般＆退職・介護'!E31)</f>
        <v>677783</v>
      </c>
      <c r="F31" s="56">
        <f>SUM('一般＆退職・基礎:一般＆退職・介護'!F31)</f>
        <v>169133</v>
      </c>
      <c r="G31" s="56">
        <f>SUM('一般＆退職・基礎:一般＆退職・介護'!G31)</f>
        <v>302343</v>
      </c>
      <c r="H31" s="56">
        <f>SUM('一般＆退職・基礎:一般＆退職・介護'!H31)</f>
        <v>171640</v>
      </c>
      <c r="I31" s="56">
        <f>SUM('一般＆退職・基礎:一般＆退職・介護'!I31)</f>
        <v>1320899</v>
      </c>
      <c r="J31" s="56">
        <f t="shared" si="2"/>
        <v>62174.58225464815</v>
      </c>
      <c r="K31" s="56">
        <f t="shared" si="3"/>
        <v>34701.142782083276</v>
      </c>
    </row>
    <row r="32" spans="1:11" ht="21.75" customHeight="1">
      <c r="A32" s="56">
        <v>26</v>
      </c>
      <c r="B32" s="58" t="s">
        <v>39</v>
      </c>
      <c r="C32" s="56">
        <f>SUM('一般＆退職・基礎:一般＆退職・介護'!C32)</f>
        <v>18668</v>
      </c>
      <c r="D32" s="56">
        <f>SUM('一般＆退職・基礎:一般＆退職・介護'!D32)</f>
        <v>33245</v>
      </c>
      <c r="E32" s="56">
        <f>SUM('一般＆退職・基礎:一般＆退職・介護'!E32)</f>
        <v>679981</v>
      </c>
      <c r="F32" s="56">
        <f>SUM('一般＆退職・基礎:一般＆退職・介護'!F32)</f>
        <v>92885</v>
      </c>
      <c r="G32" s="56">
        <f>SUM('一般＆退職・基礎:一般＆退職・介護'!G32)</f>
        <v>379019</v>
      </c>
      <c r="H32" s="56">
        <f>SUM('一般＆退職・基礎:一般＆退職・介護'!H32)</f>
        <v>163360</v>
      </c>
      <c r="I32" s="56">
        <f>SUM('一般＆退職・基礎:一般＆退職・介護'!I32)</f>
        <v>1315245</v>
      </c>
      <c r="J32" s="56">
        <f t="shared" si="2"/>
        <v>70454.52110563531</v>
      </c>
      <c r="K32" s="56">
        <f t="shared" si="3"/>
        <v>39562.18980297789</v>
      </c>
    </row>
    <row r="33" spans="1:11" ht="21.75" customHeight="1">
      <c r="A33" s="56">
        <v>27</v>
      </c>
      <c r="B33" s="59" t="s">
        <v>40</v>
      </c>
      <c r="C33" s="56">
        <f>SUM('一般＆退職・基礎:一般＆退職・介護'!C33)</f>
        <v>20816</v>
      </c>
      <c r="D33" s="56">
        <f>SUM('一般＆退職・基礎:一般＆退職・介護'!D33)</f>
        <v>39699</v>
      </c>
      <c r="E33" s="56">
        <f>SUM('一般＆退職・基礎:一般＆退職・介護'!E33)</f>
        <v>781369</v>
      </c>
      <c r="F33" s="56">
        <f>SUM('一般＆退職・基礎:一般＆退職・介護'!F33)</f>
        <v>157254</v>
      </c>
      <c r="G33" s="56">
        <f>SUM('一般＆退職・基礎:一般＆退職・介護'!G33)</f>
        <v>329987</v>
      </c>
      <c r="H33" s="56">
        <f>SUM('一般＆退職・基礎:一般＆退職・介護'!H33)</f>
        <v>179876</v>
      </c>
      <c r="I33" s="56">
        <f>SUM('一般＆退職・基礎:一般＆退職・介護'!I33)</f>
        <v>1448486</v>
      </c>
      <c r="J33" s="56">
        <f t="shared" si="0"/>
        <v>69585.22290545734</v>
      </c>
      <c r="K33" s="56">
        <f t="shared" si="1"/>
        <v>36486.71251165017</v>
      </c>
    </row>
    <row r="34" spans="1:11" ht="21.75" customHeight="1">
      <c r="A34" s="56">
        <v>28</v>
      </c>
      <c r="B34" s="57" t="s">
        <v>41</v>
      </c>
      <c r="C34" s="56">
        <f>SUM('一般＆退職・基礎:一般＆退職・介護'!C34)</f>
        <v>43285</v>
      </c>
      <c r="D34" s="56">
        <f>SUM('一般＆退職・基礎:一般＆退職・介護'!D34)</f>
        <v>78910</v>
      </c>
      <c r="E34" s="56">
        <f>SUM('一般＆退職・基礎:一般＆退職・介護'!E34)</f>
        <v>1879358</v>
      </c>
      <c r="F34" s="56">
        <f>SUM('一般＆退職・基礎:一般＆退職・介護'!F34)</f>
        <v>0</v>
      </c>
      <c r="G34" s="56">
        <f>SUM('一般＆退職・基礎:一般＆退職・介護'!G34)</f>
        <v>871167</v>
      </c>
      <c r="H34" s="56">
        <f>SUM('一般＆退職・基礎:一般＆退職・介護'!H34)</f>
        <v>405185</v>
      </c>
      <c r="I34" s="56">
        <f>SUM('一般＆退職・基礎:一般＆退職・介護'!I34)</f>
        <v>3155710</v>
      </c>
      <c r="J34" s="56">
        <f t="shared" si="0"/>
        <v>72905.39447845674</v>
      </c>
      <c r="K34" s="56">
        <f t="shared" si="1"/>
        <v>39991.25586110759</v>
      </c>
    </row>
    <row r="35" spans="1:11" ht="21.75" customHeight="1">
      <c r="A35" s="56">
        <v>29</v>
      </c>
      <c r="B35" s="57" t="s">
        <v>42</v>
      </c>
      <c r="C35" s="56">
        <f>SUM('一般＆退職・基礎:一般＆退職・介護'!C35)</f>
        <v>19082</v>
      </c>
      <c r="D35" s="56">
        <f>SUM('一般＆退職・基礎:一般＆退職・介護'!D35)</f>
        <v>37589</v>
      </c>
      <c r="E35" s="56">
        <f>SUM('一般＆退職・基礎:一般＆退職・介護'!E35)</f>
        <v>662512</v>
      </c>
      <c r="F35" s="56">
        <f>SUM('一般＆退職・基礎:一般＆退職・介護'!F35)</f>
        <v>154965</v>
      </c>
      <c r="G35" s="56">
        <f>SUM('一般＆退職・基礎:一般＆退職・介護'!G35)</f>
        <v>350146</v>
      </c>
      <c r="H35" s="56">
        <f>SUM('一般＆退職・基礎:一般＆退職・介護'!H35)</f>
        <v>168146</v>
      </c>
      <c r="I35" s="56">
        <f>SUM('一般＆退職・基礎:一般＆退職・介護'!I35)</f>
        <v>1335769</v>
      </c>
      <c r="J35" s="56">
        <f t="shared" si="0"/>
        <v>70001.51975683891</v>
      </c>
      <c r="K35" s="56">
        <f t="shared" si="1"/>
        <v>35536.16749580995</v>
      </c>
    </row>
    <row r="36" spans="1:11" ht="21.75" customHeight="1">
      <c r="A36" s="56">
        <v>30</v>
      </c>
      <c r="B36" s="57" t="s">
        <v>43</v>
      </c>
      <c r="C36" s="56">
        <f>SUM('一般＆退職・基礎:一般＆退職・介護'!C36)</f>
        <v>30475</v>
      </c>
      <c r="D36" s="56">
        <f>SUM('一般＆退職・基礎:一般＆退職・介護'!D36)</f>
        <v>59122</v>
      </c>
      <c r="E36" s="56">
        <f>SUM('一般＆退職・基礎:一般＆退職・介護'!E36)</f>
        <v>1201253</v>
      </c>
      <c r="F36" s="56">
        <f>SUM('一般＆退職・基礎:一般＆退職・介護'!F36)</f>
        <v>0</v>
      </c>
      <c r="G36" s="56">
        <f>SUM('一般＆退職・基礎:一般＆退職・介護'!G36)</f>
        <v>676991</v>
      </c>
      <c r="H36" s="56">
        <f>SUM('一般＆退職・基礎:一般＆退職・介護'!H36)</f>
        <v>228369</v>
      </c>
      <c r="I36" s="56">
        <f>SUM('一般＆退職・基礎:一般＆退職・介護'!I36)</f>
        <v>2106613</v>
      </c>
      <c r="J36" s="56">
        <f t="shared" si="0"/>
        <v>69125.9392945037</v>
      </c>
      <c r="K36" s="56">
        <f t="shared" si="1"/>
        <v>35631.626129021344</v>
      </c>
    </row>
    <row r="37" spans="1:11" ht="21.75" customHeight="1">
      <c r="A37" s="56">
        <v>31</v>
      </c>
      <c r="B37" s="57" t="s">
        <v>44</v>
      </c>
      <c r="C37" s="56">
        <f>SUM('一般＆退職・基礎:一般＆退職・介護'!C37)</f>
        <v>18641</v>
      </c>
      <c r="D37" s="56">
        <f>SUM('一般＆退職・基礎:一般＆退職・介護'!D37)</f>
        <v>33168</v>
      </c>
      <c r="E37" s="56">
        <f>SUM('一般＆退職・基礎:一般＆退職・介護'!E37)</f>
        <v>818366</v>
      </c>
      <c r="F37" s="56">
        <f>SUM('一般＆退職・基礎:一般＆退職・介護'!F37)</f>
        <v>111632</v>
      </c>
      <c r="G37" s="56">
        <f>SUM('一般＆退職・基礎:一般＆退職・介護'!G37)</f>
        <v>300475</v>
      </c>
      <c r="H37" s="56">
        <f>SUM('一般＆退職・基礎:一般＆退職・介護'!H37)</f>
        <v>155058</v>
      </c>
      <c r="I37" s="56">
        <f>SUM('一般＆退職・基礎:一般＆退職・介護'!I37)</f>
        <v>1385531</v>
      </c>
      <c r="J37" s="56">
        <f t="shared" si="0"/>
        <v>74327.07472775066</v>
      </c>
      <c r="K37" s="56">
        <f t="shared" si="1"/>
        <v>41773.12469850458</v>
      </c>
    </row>
    <row r="38" spans="1:11" ht="21.75" customHeight="1">
      <c r="A38" s="60">
        <v>32</v>
      </c>
      <c r="B38" s="61" t="s">
        <v>45</v>
      </c>
      <c r="C38" s="60">
        <f>SUM('一般＆退職・基礎:一般＆退職・介護'!C38)</f>
        <v>22981</v>
      </c>
      <c r="D38" s="60">
        <f>SUM('一般＆退職・基礎:一般＆退職・介護'!D38)</f>
        <v>42263</v>
      </c>
      <c r="E38" s="60">
        <f>SUM('一般＆退職・基礎:一般＆退職・介護'!E38)</f>
        <v>876953</v>
      </c>
      <c r="F38" s="60">
        <f>SUM('一般＆退職・基礎:一般＆退職・介護'!F38)</f>
        <v>0</v>
      </c>
      <c r="G38" s="60">
        <f>SUM('一般＆退職・基礎:一般＆退職・介護'!G38)</f>
        <v>491447</v>
      </c>
      <c r="H38" s="60">
        <f>SUM('一般＆退職・基礎:一般＆退職・介護'!H38)</f>
        <v>182596</v>
      </c>
      <c r="I38" s="60">
        <f>SUM('一般＆退職・基礎:一般＆退職・介護'!I38)</f>
        <v>1550996</v>
      </c>
      <c r="J38" s="60">
        <f t="shared" si="0"/>
        <v>67490.3616030634</v>
      </c>
      <c r="K38" s="60">
        <f t="shared" si="1"/>
        <v>36698.67259778056</v>
      </c>
    </row>
    <row r="39" spans="1:11" s="34" customFormat="1" ht="21.75" customHeight="1">
      <c r="A39" s="40"/>
      <c r="B39" s="41" t="s">
        <v>47</v>
      </c>
      <c r="C39" s="62">
        <f>SUM('一般＆退職・基礎:一般＆退職・介護'!C39)</f>
        <v>1115138</v>
      </c>
      <c r="D39" s="62">
        <f>SUM('一般＆退職・基礎:一般＆退職・介護'!D39)</f>
        <v>1948604</v>
      </c>
      <c r="E39" s="62">
        <f>SUM('一般＆退職・基礎:一般＆退職・介護'!E39)</f>
        <v>42530285</v>
      </c>
      <c r="F39" s="62">
        <f>SUM('一般＆退職・基礎:一般＆退職・介護'!F39)</f>
        <v>3626805</v>
      </c>
      <c r="G39" s="62">
        <f>SUM('一般＆退職・基礎:一般＆退職・介護'!G39)</f>
        <v>19324253</v>
      </c>
      <c r="H39" s="62">
        <f>SUM('一般＆退職・基礎:一般＆退職・介護'!H39)</f>
        <v>9247934</v>
      </c>
      <c r="I39" s="62">
        <f>SUM('一般＆退職・基礎:一般＆退職・介護'!I39)</f>
        <v>74729277</v>
      </c>
      <c r="J39" s="62">
        <f t="shared" si="0"/>
        <v>67013.47904922978</v>
      </c>
      <c r="K39" s="62">
        <f t="shared" si="1"/>
        <v>38350.16093572629</v>
      </c>
    </row>
    <row r="40" spans="1:11" ht="21.75" customHeight="1">
      <c r="A40" s="63">
        <v>33</v>
      </c>
      <c r="B40" s="64" t="s">
        <v>21</v>
      </c>
      <c r="C40" s="63">
        <f>SUM('一般＆退職・基礎:一般＆退職・介護'!C40)</f>
        <v>15665</v>
      </c>
      <c r="D40" s="63">
        <f>SUM('一般＆退職・基礎:一般＆退職・介護'!D40)</f>
        <v>29230</v>
      </c>
      <c r="E40" s="63">
        <f>SUM('一般＆退職・基礎:一般＆退職・介護'!E40)</f>
        <v>597411</v>
      </c>
      <c r="F40" s="63">
        <f>SUM('一般＆退職・基礎:一般＆退職・介護'!F40)</f>
        <v>81220</v>
      </c>
      <c r="G40" s="63">
        <f>SUM('一般＆退職・基礎:一般＆退職・介護'!G40)</f>
        <v>335213</v>
      </c>
      <c r="H40" s="63">
        <f>SUM('一般＆退職・基礎:一般＆退職・介護'!H40)</f>
        <v>114346</v>
      </c>
      <c r="I40" s="63">
        <f>SUM('一般＆退職・基礎:一般＆退職・介護'!I40)</f>
        <v>1128190</v>
      </c>
      <c r="J40" s="63">
        <f t="shared" si="0"/>
        <v>72019.78933929141</v>
      </c>
      <c r="K40" s="63">
        <f t="shared" si="1"/>
        <v>38596.98939445775</v>
      </c>
    </row>
    <row r="41" spans="1:11" ht="21.75" customHeight="1">
      <c r="A41" s="56">
        <v>34</v>
      </c>
      <c r="B41" s="57" t="s">
        <v>22</v>
      </c>
      <c r="C41" s="56">
        <f>SUM('一般＆退職・基礎:一般＆退職・介護'!C41)</f>
        <v>9031</v>
      </c>
      <c r="D41" s="56">
        <f>SUM('一般＆退職・基礎:一般＆退職・介護'!D41)</f>
        <v>16221</v>
      </c>
      <c r="E41" s="56">
        <f>SUM('一般＆退職・基礎:一般＆退職・介護'!E41)</f>
        <v>268772</v>
      </c>
      <c r="F41" s="56">
        <f>SUM('一般＆退職・基礎:一般＆退職・介護'!F41)</f>
        <v>42451</v>
      </c>
      <c r="G41" s="56">
        <f>SUM('一般＆退職・基礎:一般＆退職・介護'!G41)</f>
        <v>154761</v>
      </c>
      <c r="H41" s="56">
        <f>SUM('一般＆退職・基礎:一般＆退職・介護'!H41)</f>
        <v>67695</v>
      </c>
      <c r="I41" s="56">
        <f>SUM('一般＆退職・基礎:一般＆退職・介護'!I41)</f>
        <v>533679</v>
      </c>
      <c r="J41" s="56">
        <f t="shared" si="0"/>
        <v>59094.120252463734</v>
      </c>
      <c r="K41" s="56">
        <f t="shared" si="1"/>
        <v>32900.49935269095</v>
      </c>
    </row>
    <row r="42" spans="1:11" ht="21.75" customHeight="1">
      <c r="A42" s="56">
        <v>35</v>
      </c>
      <c r="B42" s="57" t="s">
        <v>46</v>
      </c>
      <c r="C42" s="56">
        <f>SUM('一般＆退職・基礎:一般＆退職・介護'!C42)</f>
        <v>9460</v>
      </c>
      <c r="D42" s="56">
        <f>SUM('一般＆退職・基礎:一般＆退職・介護'!D42)</f>
        <v>16570</v>
      </c>
      <c r="E42" s="56">
        <f>SUM('一般＆退職・基礎:一般＆退職・介護'!E42)</f>
        <v>328833</v>
      </c>
      <c r="F42" s="56">
        <f>SUM('一般＆退職・基礎:一般＆退職・介護'!F42)</f>
        <v>54078</v>
      </c>
      <c r="G42" s="56">
        <f>SUM('一般＆退職・基礎:一般＆退職・介護'!G42)</f>
        <v>152084</v>
      </c>
      <c r="H42" s="56">
        <f>SUM('一般＆退職・基礎:一般＆退職・介護'!H42)</f>
        <v>63292</v>
      </c>
      <c r="I42" s="56">
        <f>SUM('一般＆退職・基礎:一般＆退職・介護'!I42)</f>
        <v>598287</v>
      </c>
      <c r="J42" s="56">
        <f t="shared" si="0"/>
        <v>63243.8689217759</v>
      </c>
      <c r="K42" s="56">
        <f t="shared" si="1"/>
        <v>36106.63850331925</v>
      </c>
    </row>
    <row r="43" spans="1:11" ht="21.75" customHeight="1">
      <c r="A43" s="56">
        <v>36</v>
      </c>
      <c r="B43" s="57" t="s">
        <v>23</v>
      </c>
      <c r="C43" s="56">
        <f>SUM('一般＆退職・基礎:一般＆退職・介護'!C43)</f>
        <v>12252</v>
      </c>
      <c r="D43" s="56">
        <f>SUM('一般＆退職・基礎:一般＆退職・介護'!D43)</f>
        <v>20697</v>
      </c>
      <c r="E43" s="56">
        <f>SUM('一般＆退職・基礎:一般＆退職・介護'!E43)</f>
        <v>334268</v>
      </c>
      <c r="F43" s="56">
        <f>SUM('一般＆退職・基礎:一般＆退職・介護'!F43)</f>
        <v>0</v>
      </c>
      <c r="G43" s="56">
        <f>SUM('一般＆退職・基礎:一般＆退職・介護'!G43)</f>
        <v>126773</v>
      </c>
      <c r="H43" s="56">
        <f>SUM('一般＆退職・基礎:一般＆退職・介護'!H43)</f>
        <v>67600</v>
      </c>
      <c r="I43" s="56">
        <f>SUM('一般＆退職・基礎:一般＆退職・介護'!I43)</f>
        <v>528641</v>
      </c>
      <c r="J43" s="56">
        <f t="shared" si="0"/>
        <v>43147.32288605942</v>
      </c>
      <c r="K43" s="56">
        <f t="shared" si="1"/>
        <v>25541.914287094747</v>
      </c>
    </row>
    <row r="44" spans="1:11" ht="21.75" customHeight="1">
      <c r="A44" s="56">
        <v>37</v>
      </c>
      <c r="B44" s="57" t="s">
        <v>24</v>
      </c>
      <c r="C44" s="56">
        <f>SUM('一般＆退職・基礎:一般＆退職・介護'!C44)</f>
        <v>10349</v>
      </c>
      <c r="D44" s="56">
        <f>SUM('一般＆退職・基礎:一般＆退職・介護'!D44)</f>
        <v>17665</v>
      </c>
      <c r="E44" s="56">
        <f>SUM('一般＆退職・基礎:一般＆退職・介護'!E44)</f>
        <v>307688</v>
      </c>
      <c r="F44" s="56">
        <f>SUM('一般＆退職・基礎:一般＆退職・介護'!F44)</f>
        <v>79694</v>
      </c>
      <c r="G44" s="56">
        <f>SUM('一般＆退職・基礎:一般＆退職・介護'!G44)</f>
        <v>137282</v>
      </c>
      <c r="H44" s="56">
        <f>SUM('一般＆退職・基礎:一般＆退職・介護'!H44)</f>
        <v>65959</v>
      </c>
      <c r="I44" s="56">
        <f>SUM('一般＆退職・基礎:一般＆退職・介護'!I44)</f>
        <v>590623</v>
      </c>
      <c r="J44" s="56">
        <f t="shared" si="0"/>
        <v>57070.538216252775</v>
      </c>
      <c r="K44" s="56">
        <f t="shared" si="1"/>
        <v>33434.644777809226</v>
      </c>
    </row>
    <row r="45" spans="1:11" ht="21.75" customHeight="1">
      <c r="A45" s="56">
        <v>38</v>
      </c>
      <c r="B45" s="57" t="s">
        <v>25</v>
      </c>
      <c r="C45" s="56">
        <f>SUM('一般＆退職・基礎:一般＆退職・介護'!C45)</f>
        <v>7459</v>
      </c>
      <c r="D45" s="56">
        <f>SUM('一般＆退職・基礎:一般＆退職・介護'!D45)</f>
        <v>12464</v>
      </c>
      <c r="E45" s="56">
        <f>SUM('一般＆退職・基礎:一般＆退職・介護'!E45)</f>
        <v>250061</v>
      </c>
      <c r="F45" s="56">
        <f>SUM('一般＆退職・基礎:一般＆退職・介護'!F45)</f>
        <v>52376</v>
      </c>
      <c r="G45" s="56">
        <f>SUM('一般＆退職・基礎:一般＆退職・介護'!G45)</f>
        <v>113833</v>
      </c>
      <c r="H45" s="56">
        <f>SUM('一般＆退職・基礎:一般＆退職・介護'!H45)</f>
        <v>61763</v>
      </c>
      <c r="I45" s="56">
        <f>SUM('一般＆退職・基礎:一般＆退職・介護'!I45)</f>
        <v>478033</v>
      </c>
      <c r="J45" s="56">
        <f t="shared" si="0"/>
        <v>64088.08151226706</v>
      </c>
      <c r="K45" s="56">
        <f t="shared" si="1"/>
        <v>38353.096919127085</v>
      </c>
    </row>
    <row r="46" spans="1:11" ht="21.75" customHeight="1">
      <c r="A46" s="56">
        <v>39</v>
      </c>
      <c r="B46" s="57" t="s">
        <v>26</v>
      </c>
      <c r="C46" s="56">
        <f>SUM('一般＆退職・基礎:一般＆退職・介護'!C46)</f>
        <v>19109</v>
      </c>
      <c r="D46" s="56">
        <f>SUM('一般＆退職・基礎:一般＆退職・介護'!D46)</f>
        <v>33033</v>
      </c>
      <c r="E46" s="56">
        <f>SUM('一般＆退職・基礎:一般＆退職・介護'!E46)</f>
        <v>664587</v>
      </c>
      <c r="F46" s="56">
        <f>SUM('一般＆退職・基礎:一般＆退職・介護'!F46)</f>
        <v>124502</v>
      </c>
      <c r="G46" s="56">
        <f>SUM('一般＆退職・基礎:一般＆退職・介護'!G46)</f>
        <v>326898</v>
      </c>
      <c r="H46" s="56">
        <f>SUM('一般＆退職・基礎:一般＆退職・介護'!H46)</f>
        <v>167081</v>
      </c>
      <c r="I46" s="56">
        <f>SUM('一般＆退職・基礎:一般＆退職・介護'!I46)</f>
        <v>1283068</v>
      </c>
      <c r="J46" s="56">
        <f t="shared" si="0"/>
        <v>67144.69621644252</v>
      </c>
      <c r="K46" s="56">
        <f t="shared" si="1"/>
        <v>38842.00647837012</v>
      </c>
    </row>
    <row r="47" spans="1:11" ht="21.75" customHeight="1">
      <c r="A47" s="56">
        <v>40</v>
      </c>
      <c r="B47" s="57" t="s">
        <v>27</v>
      </c>
      <c r="C47" s="56">
        <f>SUM('一般＆退職・基礎:一般＆退職・介護'!C47)</f>
        <v>4812</v>
      </c>
      <c r="D47" s="56">
        <f>SUM('一般＆退職・基礎:一般＆退職・介護'!D47)</f>
        <v>8700</v>
      </c>
      <c r="E47" s="56">
        <f>SUM('一般＆退職・基礎:一般＆退職・介護'!E47)</f>
        <v>161635</v>
      </c>
      <c r="F47" s="56">
        <f>SUM('一般＆退職・基礎:一般＆退職・介護'!F47)</f>
        <v>51883</v>
      </c>
      <c r="G47" s="56">
        <f>SUM('一般＆退職・基礎:一般＆退職・介護'!G47)</f>
        <v>85521</v>
      </c>
      <c r="H47" s="56">
        <f>SUM('一般＆退職・基礎:一般＆退職・介護'!H47)</f>
        <v>42855</v>
      </c>
      <c r="I47" s="56">
        <f>SUM('一般＆退職・基礎:一般＆退職・介護'!I47)</f>
        <v>341894</v>
      </c>
      <c r="J47" s="56">
        <f t="shared" si="0"/>
        <v>71050.29093931837</v>
      </c>
      <c r="K47" s="56">
        <f t="shared" si="1"/>
        <v>39298.16091954023</v>
      </c>
    </row>
    <row r="48" spans="1:11" ht="21.75" customHeight="1">
      <c r="A48" s="56">
        <v>41</v>
      </c>
      <c r="B48" s="57" t="s">
        <v>28</v>
      </c>
      <c r="C48" s="56">
        <f>SUM('一般＆退職・基礎:一般＆退職・介護'!C48)</f>
        <v>11395</v>
      </c>
      <c r="D48" s="56">
        <f>SUM('一般＆退職・基礎:一般＆退職・介護'!D48)</f>
        <v>23059</v>
      </c>
      <c r="E48" s="56">
        <f>SUM('一般＆退職・基礎:一般＆退職・介護'!E48)</f>
        <v>549888</v>
      </c>
      <c r="F48" s="56">
        <f>SUM('一般＆退職・基礎:一般＆退職・介護'!F48)</f>
        <v>110420</v>
      </c>
      <c r="G48" s="56">
        <f>SUM('一般＆退職・基礎:一般＆退職・介護'!G48)</f>
        <v>198560</v>
      </c>
      <c r="H48" s="56">
        <f>SUM('一般＆退職・基礎:一般＆退職・介護'!H48)</f>
        <v>84669</v>
      </c>
      <c r="I48" s="56">
        <f>SUM('一般＆退職・基礎:一般＆退職・介護'!I48)</f>
        <v>943537</v>
      </c>
      <c r="J48" s="56">
        <f t="shared" si="0"/>
        <v>82802.72049144362</v>
      </c>
      <c r="K48" s="56">
        <f t="shared" si="1"/>
        <v>40918.383277679</v>
      </c>
    </row>
    <row r="49" spans="1:11" ht="21.75" customHeight="1">
      <c r="A49" s="56">
        <v>42</v>
      </c>
      <c r="B49" s="57" t="s">
        <v>29</v>
      </c>
      <c r="C49" s="56">
        <f>SUM('一般＆退職・基礎:一般＆退職・介護'!C49)</f>
        <v>4009</v>
      </c>
      <c r="D49" s="56">
        <f>SUM('一般＆退職・基礎:一般＆退職・介護'!D49)</f>
        <v>7611</v>
      </c>
      <c r="E49" s="56">
        <f>SUM('一般＆退職・基礎:一般＆退職・介護'!E49)</f>
        <v>182310</v>
      </c>
      <c r="F49" s="56">
        <f>SUM('一般＆退職・基礎:一般＆退職・介護'!F49)</f>
        <v>40648</v>
      </c>
      <c r="G49" s="56">
        <f>SUM('一般＆退職・基礎:一般＆退職・介護'!G49)</f>
        <v>71963</v>
      </c>
      <c r="H49" s="56">
        <f>SUM('一般＆退職・基礎:一般＆退職・介護'!H49)</f>
        <v>34837</v>
      </c>
      <c r="I49" s="56">
        <f>SUM('一般＆退職・基礎:一般＆退職・介護'!I49)</f>
        <v>329758</v>
      </c>
      <c r="J49" s="56">
        <f t="shared" si="0"/>
        <v>82254.42753803941</v>
      </c>
      <c r="K49" s="56">
        <f t="shared" si="1"/>
        <v>43326.501116804626</v>
      </c>
    </row>
    <row r="50" spans="1:11" ht="21.75" customHeight="1">
      <c r="A50" s="56">
        <v>43</v>
      </c>
      <c r="B50" s="57" t="s">
        <v>30</v>
      </c>
      <c r="C50" s="56">
        <f>SUM('一般＆退職・基礎:一般＆退職・介護'!C50)</f>
        <v>12186</v>
      </c>
      <c r="D50" s="56">
        <f>SUM('一般＆退職・基礎:一般＆退職・介護'!D50)</f>
        <v>23897</v>
      </c>
      <c r="E50" s="56">
        <f>SUM('一般＆退職・基礎:一般＆退職・介護'!E50)</f>
        <v>655850</v>
      </c>
      <c r="F50" s="56">
        <f>SUM('一般＆退職・基礎:一般＆退職・介護'!F50)</f>
        <v>111157</v>
      </c>
      <c r="G50" s="56">
        <f>SUM('一般＆退職・基礎:一般＆退職・介護'!G50)</f>
        <v>261654</v>
      </c>
      <c r="H50" s="56">
        <f>SUM('一般＆退職・基礎:一般＆退職・介護'!H50)</f>
        <v>115134</v>
      </c>
      <c r="I50" s="56">
        <f>SUM('一般＆退職・基礎:一般＆退職・介護'!I50)</f>
        <v>1143795</v>
      </c>
      <c r="J50" s="56">
        <f t="shared" si="0"/>
        <v>93861.39832594781</v>
      </c>
      <c r="K50" s="56">
        <f t="shared" si="1"/>
        <v>47863.539356404566</v>
      </c>
    </row>
    <row r="51" spans="1:11" ht="21.75" customHeight="1">
      <c r="A51" s="60">
        <v>44</v>
      </c>
      <c r="B51" s="61" t="s">
        <v>31</v>
      </c>
      <c r="C51" s="65">
        <f>SUM('一般＆退職・基礎:一般＆退職・介護'!C51)</f>
        <v>8808</v>
      </c>
      <c r="D51" s="65">
        <f>SUM('一般＆退職・基礎:一般＆退職・介護'!D51)</f>
        <v>15335</v>
      </c>
      <c r="E51" s="65">
        <f>SUM('一般＆退職・基礎:一般＆退職・介護'!E51)</f>
        <v>357431</v>
      </c>
      <c r="F51" s="65">
        <f>SUM('一般＆退職・基礎:一般＆退職・介護'!F51)</f>
        <v>39640</v>
      </c>
      <c r="G51" s="65">
        <f>SUM('一般＆退職・基礎:一般＆退職・介護'!G51)</f>
        <v>157996</v>
      </c>
      <c r="H51" s="65">
        <f>SUM('一般＆退職・基礎:一般＆退職・介護'!H51)</f>
        <v>82578</v>
      </c>
      <c r="I51" s="65">
        <f>SUM('一般＆退職・基礎:一般＆退職・介護'!I51)</f>
        <v>637645</v>
      </c>
      <c r="J51" s="60">
        <f t="shared" si="0"/>
        <v>72393.84650317892</v>
      </c>
      <c r="K51" s="60">
        <f t="shared" si="1"/>
        <v>41581.023801760675</v>
      </c>
    </row>
    <row r="52" spans="1:11" s="34" customFormat="1" ht="21.75" customHeight="1">
      <c r="A52" s="40"/>
      <c r="B52" s="66" t="s">
        <v>1</v>
      </c>
      <c r="C52" s="62">
        <f>SUM('一般＆退職・基礎:一般＆退職・介護'!C52)</f>
        <v>124535</v>
      </c>
      <c r="D52" s="62">
        <f>SUM('一般＆退職・基礎:一般＆退職・介護'!D52)</f>
        <v>224482</v>
      </c>
      <c r="E52" s="62">
        <f>SUM('一般＆退職・基礎:一般＆退職・介護'!E52)</f>
        <v>4658734</v>
      </c>
      <c r="F52" s="62">
        <f>SUM('一般＆退職・基礎:一般＆退職・介護'!F52)</f>
        <v>788069</v>
      </c>
      <c r="G52" s="62">
        <f>SUM('一般＆退職・基礎:一般＆退職・介護'!G52)</f>
        <v>2122538</v>
      </c>
      <c r="H52" s="62">
        <f>SUM('一般＆退職・基礎:一般＆退職・介護'!H52)</f>
        <v>967809</v>
      </c>
      <c r="I52" s="62">
        <f>SUM('一般＆退職・基礎:一般＆退職・介護'!I52)</f>
        <v>8537150</v>
      </c>
      <c r="J52" s="62">
        <f>SUM(I52*1000/C52)</f>
        <v>68552.2142369615</v>
      </c>
      <c r="K52" s="62">
        <f>SUM(I52*1000/D52)</f>
        <v>38030.44342085334</v>
      </c>
    </row>
    <row r="53" spans="1:11" s="34" customFormat="1" ht="21.75" customHeight="1">
      <c r="A53" s="51"/>
      <c r="B53" s="67" t="s">
        <v>61</v>
      </c>
      <c r="C53" s="68">
        <f>SUM('一般＆退職・基礎:一般＆退職・介護'!C53)</f>
        <v>1239673</v>
      </c>
      <c r="D53" s="68">
        <f>SUM('一般＆退職・基礎:一般＆退職・介護'!D53)</f>
        <v>2173086</v>
      </c>
      <c r="E53" s="68">
        <f>SUM('一般＆退職・基礎:一般＆退職・介護'!E53)</f>
        <v>47189019</v>
      </c>
      <c r="F53" s="68">
        <f>SUM('一般＆退職・基礎:一般＆退職・介護'!F53)</f>
        <v>4414874</v>
      </c>
      <c r="G53" s="68">
        <f>SUM('一般＆退職・基礎:一般＆退職・介護'!G53)</f>
        <v>21446791</v>
      </c>
      <c r="H53" s="68">
        <f>SUM('一般＆退職・基礎:一般＆退職・介護'!H53)</f>
        <v>10215743</v>
      </c>
      <c r="I53" s="68">
        <f>SUM('一般＆退職・基礎:一般＆退職・介護'!I53)</f>
        <v>83266427</v>
      </c>
      <c r="J53" s="68">
        <f>SUM(I53*1000/C53)</f>
        <v>67168.05722154149</v>
      </c>
      <c r="K53" s="68">
        <f>SUM(I53*1000/D53)</f>
        <v>38317.133790379215</v>
      </c>
    </row>
    <row r="54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H23030051</cp:lastModifiedBy>
  <cp:lastPrinted>2011-09-08T02:13:34Z</cp:lastPrinted>
  <dcterms:created xsi:type="dcterms:W3CDTF">2003-03-10T00:04:38Z</dcterms:created>
  <dcterms:modified xsi:type="dcterms:W3CDTF">2012-08-08T08:30:08Z</dcterms:modified>
  <cp:category/>
  <cp:version/>
  <cp:contentType/>
  <cp:contentStatus/>
</cp:coreProperties>
</file>